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\\WIN-SHARE\Share\1 Штаб\1.25 Ком-й депар ЖК АмГрад\Коммерческий департамент ЖК\ПЛАН ПРОДАЖ\"/>
    </mc:Choice>
  </mc:AlternateContent>
  <xr:revisionPtr revIDLastSave="0" documentId="13_ncr:1_{F7169F34-327E-4B63-BD30-6B62B17ECD46}" xr6:coauthVersionLast="47" xr6:coauthVersionMax="47" xr10:uidLastSave="{00000000-0000-0000-0000-000000000000}"/>
  <bookViews>
    <workbookView xWindow="-120" yWindow="-120" windowWidth="29040" windowHeight="15840" tabRatio="834" xr2:uid="{B4997601-985D-4FA8-A4DA-E1016E46D5CF}"/>
  </bookViews>
  <sheets>
    <sheet name="Планировки 404" sheetId="24" r:id="rId1"/>
    <sheet name="Планировки 403" sheetId="22" r:id="rId2"/>
    <sheet name="Планировки 402" sheetId="18" r:id="rId3"/>
    <sheet name="Планировки 401" sheetId="17" r:id="rId4"/>
    <sheet name="Планировки дом 5" sheetId="10" r:id="rId5"/>
    <sheet name="Планировки дом 4" sheetId="7" r:id="rId6"/>
    <sheet name="ПП404" sheetId="21" state="hidden" r:id="rId7"/>
    <sheet name="ПП403" sheetId="20" state="hidden" r:id="rId8"/>
    <sheet name="ПП402" sheetId="19" state="hidden" r:id="rId9"/>
    <sheet name="ПП401" sheetId="16" state="hidden" r:id="rId10"/>
    <sheet name="ПП5" sheetId="9" state="hidden" r:id="rId11"/>
    <sheet name="ПП4" sheetId="6" state="hidden" r:id="rId12"/>
  </sheets>
  <definedNames>
    <definedName name="ExternalData_1" localSheetId="11" hidden="1">'ПП4'!$A$1:$DF$537</definedName>
    <definedName name="ExternalData_1" localSheetId="9" hidden="1">'ПП401'!$A$1:$BE$102</definedName>
    <definedName name="ExternalData_1" localSheetId="8" hidden="1">'ПП402'!$A$1:$BO$289</definedName>
    <definedName name="ExternalData_1" localSheetId="7" hidden="1">'ПП403'!$A$1:$CH$221</definedName>
    <definedName name="ExternalData_1" localSheetId="10" hidden="1">'ПП5'!$A$1:$DD$581</definedName>
    <definedName name="ExternalData_2" localSheetId="6" hidden="1">'ПП404'!$A$1:$BK$182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G2" i="6" l="1"/>
  <c r="DG3" i="6"/>
  <c r="DG4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30" i="6"/>
  <c r="DG531" i="6"/>
  <c r="DG532" i="6"/>
  <c r="DG533" i="6"/>
  <c r="DG534" i="6"/>
  <c r="DG535" i="6"/>
  <c r="DG536" i="6"/>
  <c r="DG537" i="6"/>
  <c r="DE2" i="9"/>
  <c r="DE3" i="9"/>
  <c r="DE4" i="9"/>
  <c r="DE5" i="9"/>
  <c r="DE6" i="9"/>
  <c r="DE7" i="9"/>
  <c r="DE8" i="9"/>
  <c r="DE9" i="9"/>
  <c r="DE10" i="9"/>
  <c r="DE11" i="9"/>
  <c r="DE12" i="9"/>
  <c r="DE13" i="9"/>
  <c r="DE14" i="9"/>
  <c r="DE15" i="9"/>
  <c r="DE16" i="9"/>
  <c r="DE17" i="9"/>
  <c r="DE18" i="9"/>
  <c r="DE19" i="9"/>
  <c r="DE20" i="9"/>
  <c r="DE21" i="9"/>
  <c r="DE22" i="9"/>
  <c r="DE23" i="9"/>
  <c r="DE24" i="9"/>
  <c r="DE25" i="9"/>
  <c r="DE26" i="9"/>
  <c r="DE27" i="9"/>
  <c r="DE28" i="9"/>
  <c r="DE29" i="9"/>
  <c r="DE30" i="9"/>
  <c r="DE31" i="9"/>
  <c r="DE32" i="9"/>
  <c r="DE33" i="9"/>
  <c r="DE34" i="9"/>
  <c r="DE35" i="9"/>
  <c r="DE36" i="9"/>
  <c r="DE37" i="9"/>
  <c r="DE38" i="9"/>
  <c r="DE39" i="9"/>
  <c r="DE40" i="9"/>
  <c r="DE41" i="9"/>
  <c r="DE42" i="9"/>
  <c r="DE43" i="9"/>
  <c r="DE44" i="9"/>
  <c r="DE45" i="9"/>
  <c r="DE46" i="9"/>
  <c r="DE47" i="9"/>
  <c r="DE48" i="9"/>
  <c r="DE49" i="9"/>
  <c r="DE50" i="9"/>
  <c r="DE51" i="9"/>
  <c r="DE52" i="9"/>
  <c r="DE53" i="9"/>
  <c r="DE54" i="9"/>
  <c r="DE55" i="9"/>
  <c r="DE56" i="9"/>
  <c r="DE57" i="9"/>
  <c r="DE58" i="9"/>
  <c r="DE59" i="9"/>
  <c r="DE60" i="9"/>
  <c r="DE61" i="9"/>
  <c r="DE62" i="9"/>
  <c r="DE63" i="9"/>
  <c r="DE64" i="9"/>
  <c r="DE65" i="9"/>
  <c r="DE66" i="9"/>
  <c r="DE67" i="9"/>
  <c r="DE68" i="9"/>
  <c r="DE69" i="9"/>
  <c r="DE70" i="9"/>
  <c r="DE71" i="9"/>
  <c r="DE72" i="9"/>
  <c r="DE73" i="9"/>
  <c r="DE74" i="9"/>
  <c r="DE75" i="9"/>
  <c r="DE76" i="9"/>
  <c r="DE77" i="9"/>
  <c r="DE78" i="9"/>
  <c r="DE79" i="9"/>
  <c r="DE80" i="9"/>
  <c r="DE81" i="9"/>
  <c r="DE82" i="9"/>
  <c r="DE83" i="9"/>
  <c r="DE84" i="9"/>
  <c r="DE85" i="9"/>
  <c r="DE86" i="9"/>
  <c r="DE87" i="9"/>
  <c r="DE88" i="9"/>
  <c r="DE89" i="9"/>
  <c r="DE90" i="9"/>
  <c r="DE91" i="9"/>
  <c r="DE92" i="9"/>
  <c r="DE93" i="9"/>
  <c r="DE94" i="9"/>
  <c r="DE95" i="9"/>
  <c r="DE96" i="9"/>
  <c r="DE97" i="9"/>
  <c r="DE98" i="9"/>
  <c r="DE99" i="9"/>
  <c r="DE100" i="9"/>
  <c r="DE101" i="9"/>
  <c r="DE102" i="9"/>
  <c r="DE103" i="9"/>
  <c r="DE104" i="9"/>
  <c r="DE105" i="9"/>
  <c r="DE106" i="9"/>
  <c r="DE107" i="9"/>
  <c r="DE108" i="9"/>
  <c r="DE109" i="9"/>
  <c r="DE110" i="9"/>
  <c r="DE111" i="9"/>
  <c r="DE112" i="9"/>
  <c r="DE113" i="9"/>
  <c r="DE114" i="9"/>
  <c r="DE115" i="9"/>
  <c r="DE116" i="9"/>
  <c r="DE117" i="9"/>
  <c r="DE118" i="9"/>
  <c r="DE119" i="9"/>
  <c r="DE120" i="9"/>
  <c r="DE121" i="9"/>
  <c r="DE122" i="9"/>
  <c r="DE123" i="9"/>
  <c r="DE124" i="9"/>
  <c r="DE125" i="9"/>
  <c r="DE126" i="9"/>
  <c r="DE127" i="9"/>
  <c r="DE128" i="9"/>
  <c r="DE129" i="9"/>
  <c r="DE130" i="9"/>
  <c r="DE131" i="9"/>
  <c r="DE132" i="9"/>
  <c r="DE133" i="9"/>
  <c r="DE134" i="9"/>
  <c r="DE135" i="9"/>
  <c r="DE136" i="9"/>
  <c r="DE137" i="9"/>
  <c r="DE138" i="9"/>
  <c r="DE139" i="9"/>
  <c r="DE140" i="9"/>
  <c r="DE141" i="9"/>
  <c r="DE142" i="9"/>
  <c r="DE143" i="9"/>
  <c r="DE144" i="9"/>
  <c r="DE145" i="9"/>
  <c r="DE146" i="9"/>
  <c r="DE147" i="9"/>
  <c r="DE148" i="9"/>
  <c r="DE149" i="9"/>
  <c r="DE150" i="9"/>
  <c r="DE151" i="9"/>
  <c r="DE152" i="9"/>
  <c r="DE153" i="9"/>
  <c r="DE154" i="9"/>
  <c r="DE155" i="9"/>
  <c r="DE156" i="9"/>
  <c r="DE157" i="9"/>
  <c r="DE158" i="9"/>
  <c r="DE159" i="9"/>
  <c r="DE160" i="9"/>
  <c r="DE161" i="9"/>
  <c r="DE162" i="9"/>
  <c r="DE163" i="9"/>
  <c r="DE164" i="9"/>
  <c r="DE165" i="9"/>
  <c r="DE166" i="9"/>
  <c r="DE167" i="9"/>
  <c r="DE168" i="9"/>
  <c r="DE169" i="9"/>
  <c r="DE170" i="9"/>
  <c r="DE171" i="9"/>
  <c r="DE172" i="9"/>
  <c r="DE173" i="9"/>
  <c r="DE174" i="9"/>
  <c r="DE175" i="9"/>
  <c r="DE176" i="9"/>
  <c r="DE177" i="9"/>
  <c r="DE178" i="9"/>
  <c r="DE179" i="9"/>
  <c r="DE180" i="9"/>
  <c r="DE181" i="9"/>
  <c r="DE182" i="9"/>
  <c r="DE183" i="9"/>
  <c r="DE184" i="9"/>
  <c r="DE185" i="9"/>
  <c r="DE186" i="9"/>
  <c r="DE187" i="9"/>
  <c r="DE188" i="9"/>
  <c r="DE189" i="9"/>
  <c r="DE190" i="9"/>
  <c r="DE191" i="9"/>
  <c r="DE192" i="9"/>
  <c r="DE193" i="9"/>
  <c r="DE194" i="9"/>
  <c r="DE195" i="9"/>
  <c r="DE196" i="9"/>
  <c r="DE197" i="9"/>
  <c r="DE198" i="9"/>
  <c r="DE199" i="9"/>
  <c r="DE200" i="9"/>
  <c r="DE201" i="9"/>
  <c r="DE202" i="9"/>
  <c r="DE203" i="9"/>
  <c r="DE204" i="9"/>
  <c r="DE205" i="9"/>
  <c r="DE206" i="9"/>
  <c r="DE207" i="9"/>
  <c r="DE208" i="9"/>
  <c r="DE209" i="9"/>
  <c r="DE210" i="9"/>
  <c r="DE211" i="9"/>
  <c r="DE212" i="9"/>
  <c r="DE213" i="9"/>
  <c r="DE214" i="9"/>
  <c r="DE215" i="9"/>
  <c r="DE216" i="9"/>
  <c r="DE217" i="9"/>
  <c r="DE218" i="9"/>
  <c r="DE219" i="9"/>
  <c r="DE220" i="9"/>
  <c r="DE221" i="9"/>
  <c r="DE222" i="9"/>
  <c r="DE223" i="9"/>
  <c r="DE224" i="9"/>
  <c r="DE225" i="9"/>
  <c r="DE226" i="9"/>
  <c r="DE227" i="9"/>
  <c r="DE228" i="9"/>
  <c r="DE229" i="9"/>
  <c r="DE230" i="9"/>
  <c r="DE231" i="9"/>
  <c r="DE232" i="9"/>
  <c r="DE233" i="9"/>
  <c r="DE234" i="9"/>
  <c r="DE235" i="9"/>
  <c r="DE236" i="9"/>
  <c r="DE237" i="9"/>
  <c r="DE238" i="9"/>
  <c r="DE239" i="9"/>
  <c r="DE240" i="9"/>
  <c r="DE241" i="9"/>
  <c r="DE242" i="9"/>
  <c r="DE243" i="9"/>
  <c r="DE244" i="9"/>
  <c r="DE245" i="9"/>
  <c r="DE246" i="9"/>
  <c r="DE247" i="9"/>
  <c r="DE248" i="9"/>
  <c r="DE249" i="9"/>
  <c r="DE250" i="9"/>
  <c r="DE251" i="9"/>
  <c r="DE252" i="9"/>
  <c r="DE253" i="9"/>
  <c r="DE254" i="9"/>
  <c r="DE255" i="9"/>
  <c r="DE256" i="9"/>
  <c r="DE257" i="9"/>
  <c r="DE258" i="9"/>
  <c r="DE259" i="9"/>
  <c r="DE260" i="9"/>
  <c r="DE261" i="9"/>
  <c r="DE262" i="9"/>
  <c r="DE263" i="9"/>
  <c r="DE264" i="9"/>
  <c r="DE265" i="9"/>
  <c r="DE266" i="9"/>
  <c r="DE267" i="9"/>
  <c r="DE268" i="9"/>
  <c r="DE269" i="9"/>
  <c r="DE270" i="9"/>
  <c r="DE271" i="9"/>
  <c r="DE272" i="9"/>
  <c r="DE273" i="9"/>
  <c r="DE274" i="9"/>
  <c r="DE275" i="9"/>
  <c r="DE276" i="9"/>
  <c r="DE277" i="9"/>
  <c r="DE278" i="9"/>
  <c r="DE279" i="9"/>
  <c r="DE280" i="9"/>
  <c r="DE281" i="9"/>
  <c r="DE282" i="9"/>
  <c r="DE283" i="9"/>
  <c r="DE284" i="9"/>
  <c r="DE285" i="9"/>
  <c r="DE286" i="9"/>
  <c r="DE287" i="9"/>
  <c r="DE288" i="9"/>
  <c r="DE289" i="9"/>
  <c r="DE290" i="9"/>
  <c r="DE291" i="9"/>
  <c r="DE292" i="9"/>
  <c r="DE293" i="9"/>
  <c r="DE294" i="9"/>
  <c r="DE295" i="9"/>
  <c r="DE296" i="9"/>
  <c r="DE297" i="9"/>
  <c r="DE298" i="9"/>
  <c r="DE299" i="9"/>
  <c r="DE300" i="9"/>
  <c r="DE301" i="9"/>
  <c r="DE302" i="9"/>
  <c r="DE303" i="9"/>
  <c r="DE304" i="9"/>
  <c r="DE305" i="9"/>
  <c r="DE306" i="9"/>
  <c r="DE307" i="9"/>
  <c r="DE308" i="9"/>
  <c r="DE309" i="9"/>
  <c r="DE310" i="9"/>
  <c r="DE311" i="9"/>
  <c r="DE312" i="9"/>
  <c r="DE313" i="9"/>
  <c r="DE314" i="9"/>
  <c r="DE315" i="9"/>
  <c r="DE316" i="9"/>
  <c r="DE317" i="9"/>
  <c r="DE318" i="9"/>
  <c r="DE319" i="9"/>
  <c r="DE320" i="9"/>
  <c r="DE321" i="9"/>
  <c r="DE322" i="9"/>
  <c r="DE323" i="9"/>
  <c r="DE324" i="9"/>
  <c r="DE325" i="9"/>
  <c r="DE326" i="9"/>
  <c r="DE327" i="9"/>
  <c r="DE328" i="9"/>
  <c r="DE329" i="9"/>
  <c r="DE330" i="9"/>
  <c r="DE331" i="9"/>
  <c r="DE332" i="9"/>
  <c r="DE333" i="9"/>
  <c r="DE334" i="9"/>
  <c r="DE335" i="9"/>
  <c r="DE336" i="9"/>
  <c r="DE337" i="9"/>
  <c r="DE338" i="9"/>
  <c r="DE339" i="9"/>
  <c r="DE340" i="9"/>
  <c r="DE341" i="9"/>
  <c r="DE342" i="9"/>
  <c r="DE343" i="9"/>
  <c r="DE344" i="9"/>
  <c r="DE345" i="9"/>
  <c r="DE346" i="9"/>
  <c r="DE347" i="9"/>
  <c r="DE348" i="9"/>
  <c r="DE349" i="9"/>
  <c r="DE350" i="9"/>
  <c r="DE351" i="9"/>
  <c r="DE352" i="9"/>
  <c r="DE353" i="9"/>
  <c r="DE354" i="9"/>
  <c r="DE355" i="9"/>
  <c r="DE356" i="9"/>
  <c r="DE357" i="9"/>
  <c r="DE358" i="9"/>
  <c r="DE359" i="9"/>
  <c r="DE360" i="9"/>
  <c r="DE361" i="9"/>
  <c r="DE362" i="9"/>
  <c r="DE363" i="9"/>
  <c r="DE364" i="9"/>
  <c r="DE365" i="9"/>
  <c r="DE366" i="9"/>
  <c r="DE367" i="9"/>
  <c r="DE368" i="9"/>
  <c r="DE369" i="9"/>
  <c r="DE370" i="9"/>
  <c r="DE371" i="9"/>
  <c r="DE372" i="9"/>
  <c r="DE373" i="9"/>
  <c r="DE374" i="9"/>
  <c r="DE375" i="9"/>
  <c r="DE376" i="9"/>
  <c r="DE377" i="9"/>
  <c r="DE378" i="9"/>
  <c r="DE379" i="9"/>
  <c r="DE380" i="9"/>
  <c r="DE381" i="9"/>
  <c r="DE382" i="9"/>
  <c r="DE383" i="9"/>
  <c r="DE384" i="9"/>
  <c r="DE385" i="9"/>
  <c r="DE386" i="9"/>
  <c r="DE387" i="9"/>
  <c r="DE388" i="9"/>
  <c r="DE389" i="9"/>
  <c r="DE390" i="9"/>
  <c r="DE391" i="9"/>
  <c r="DE392" i="9"/>
  <c r="DE393" i="9"/>
  <c r="DE394" i="9"/>
  <c r="DE395" i="9"/>
  <c r="DE396" i="9"/>
  <c r="DE397" i="9"/>
  <c r="DE398" i="9"/>
  <c r="DE399" i="9"/>
  <c r="DE400" i="9"/>
  <c r="DE401" i="9"/>
  <c r="DE402" i="9"/>
  <c r="DE403" i="9"/>
  <c r="DE404" i="9"/>
  <c r="DE405" i="9"/>
  <c r="DE406" i="9"/>
  <c r="DE407" i="9"/>
  <c r="DE408" i="9"/>
  <c r="DE409" i="9"/>
  <c r="DE410" i="9"/>
  <c r="DE411" i="9"/>
  <c r="DE412" i="9"/>
  <c r="DE413" i="9"/>
  <c r="DE414" i="9"/>
  <c r="DE415" i="9"/>
  <c r="DE416" i="9"/>
  <c r="DE417" i="9"/>
  <c r="DE418" i="9"/>
  <c r="DE419" i="9"/>
  <c r="DE420" i="9"/>
  <c r="DE421" i="9"/>
  <c r="DE422" i="9"/>
  <c r="DE423" i="9"/>
  <c r="DE424" i="9"/>
  <c r="DE425" i="9"/>
  <c r="DE426" i="9"/>
  <c r="DE427" i="9"/>
  <c r="DE428" i="9"/>
  <c r="DE429" i="9"/>
  <c r="DE430" i="9"/>
  <c r="DE431" i="9"/>
  <c r="DE432" i="9"/>
  <c r="DE433" i="9"/>
  <c r="DE434" i="9"/>
  <c r="DE435" i="9"/>
  <c r="DE436" i="9"/>
  <c r="DE437" i="9"/>
  <c r="DE438" i="9"/>
  <c r="DE439" i="9"/>
  <c r="DE440" i="9"/>
  <c r="DE441" i="9"/>
  <c r="DE442" i="9"/>
  <c r="DE443" i="9"/>
  <c r="DE444" i="9"/>
  <c r="DE445" i="9"/>
  <c r="DE446" i="9"/>
  <c r="DE447" i="9"/>
  <c r="DE448" i="9"/>
  <c r="DE449" i="9"/>
  <c r="DE450" i="9"/>
  <c r="DE451" i="9"/>
  <c r="DE452" i="9"/>
  <c r="DE453" i="9"/>
  <c r="DE454" i="9"/>
  <c r="DE455" i="9"/>
  <c r="DE456" i="9"/>
  <c r="DE457" i="9"/>
  <c r="DE458" i="9"/>
  <c r="DE459" i="9"/>
  <c r="DE460" i="9"/>
  <c r="DE461" i="9"/>
  <c r="DE462" i="9"/>
  <c r="DE463" i="9"/>
  <c r="DE464" i="9"/>
  <c r="DE465" i="9"/>
  <c r="DE466" i="9"/>
  <c r="DE467" i="9"/>
  <c r="DE468" i="9"/>
  <c r="DE469" i="9"/>
  <c r="DE470" i="9"/>
  <c r="DE471" i="9"/>
  <c r="DE472" i="9"/>
  <c r="DE473" i="9"/>
  <c r="DE474" i="9"/>
  <c r="DE475" i="9"/>
  <c r="DE476" i="9"/>
  <c r="DE477" i="9"/>
  <c r="DE478" i="9"/>
  <c r="DE479" i="9"/>
  <c r="DE480" i="9"/>
  <c r="DE481" i="9"/>
  <c r="DE482" i="9"/>
  <c r="DE483" i="9"/>
  <c r="DE484" i="9"/>
  <c r="DE485" i="9"/>
  <c r="DE486" i="9"/>
  <c r="DE487" i="9"/>
  <c r="DE488" i="9"/>
  <c r="DE489" i="9"/>
  <c r="DE490" i="9"/>
  <c r="DE491" i="9"/>
  <c r="DE492" i="9"/>
  <c r="DE493" i="9"/>
  <c r="DE494" i="9"/>
  <c r="DE495" i="9"/>
  <c r="DE496" i="9"/>
  <c r="DE497" i="9"/>
  <c r="DE498" i="9"/>
  <c r="DE499" i="9"/>
  <c r="DE500" i="9"/>
  <c r="DE501" i="9"/>
  <c r="DE502" i="9"/>
  <c r="DE503" i="9"/>
  <c r="DE504" i="9"/>
  <c r="DE505" i="9"/>
  <c r="DE506" i="9"/>
  <c r="DE507" i="9"/>
  <c r="DE508" i="9"/>
  <c r="DE509" i="9"/>
  <c r="DE510" i="9"/>
  <c r="DE511" i="9"/>
  <c r="DE512" i="9"/>
  <c r="DE513" i="9"/>
  <c r="DE514" i="9"/>
  <c r="DE515" i="9"/>
  <c r="DE516" i="9"/>
  <c r="DE517" i="9"/>
  <c r="DE518" i="9"/>
  <c r="DE519" i="9"/>
  <c r="DE520" i="9"/>
  <c r="DE521" i="9"/>
  <c r="DE522" i="9"/>
  <c r="DE523" i="9"/>
  <c r="DE524" i="9"/>
  <c r="DE525" i="9"/>
  <c r="DE526" i="9"/>
  <c r="DE527" i="9"/>
  <c r="DE528" i="9"/>
  <c r="DE529" i="9"/>
  <c r="DE530" i="9"/>
  <c r="DE531" i="9"/>
  <c r="DE532" i="9"/>
  <c r="DE533" i="9"/>
  <c r="DE534" i="9"/>
  <c r="DE535" i="9"/>
  <c r="DE536" i="9"/>
  <c r="DE537" i="9"/>
  <c r="DE538" i="9"/>
  <c r="DE539" i="9"/>
  <c r="DE540" i="9"/>
  <c r="DE541" i="9"/>
  <c r="DE542" i="9"/>
  <c r="DE543" i="9"/>
  <c r="DE544" i="9"/>
  <c r="DE545" i="9"/>
  <c r="DE546" i="9"/>
  <c r="DE547" i="9"/>
  <c r="DE548" i="9"/>
  <c r="DE549" i="9"/>
  <c r="DE550" i="9"/>
  <c r="DE551" i="9"/>
  <c r="DE552" i="9"/>
  <c r="DE553" i="9"/>
  <c r="DE554" i="9"/>
  <c r="DE555" i="9"/>
  <c r="DE556" i="9"/>
  <c r="DE557" i="9"/>
  <c r="DE558" i="9"/>
  <c r="DE559" i="9"/>
  <c r="DE560" i="9"/>
  <c r="DE561" i="9"/>
  <c r="DE562" i="9"/>
  <c r="DE563" i="9"/>
  <c r="DE564" i="9"/>
  <c r="DE565" i="9"/>
  <c r="DE566" i="9"/>
  <c r="DE567" i="9"/>
  <c r="DE568" i="9"/>
  <c r="DE569" i="9"/>
  <c r="DE570" i="9"/>
  <c r="DE571" i="9"/>
  <c r="DE572" i="9"/>
  <c r="DE573" i="9"/>
  <c r="DE574" i="9"/>
  <c r="DE575" i="9"/>
  <c r="DE576" i="9"/>
  <c r="DE577" i="9"/>
  <c r="DE578" i="9"/>
  <c r="DE579" i="9"/>
  <c r="DE580" i="9"/>
  <c r="DE581" i="9"/>
  <c r="G25" i="24"/>
  <c r="F25" i="24"/>
  <c r="D25" i="24"/>
  <c r="C25" i="24"/>
  <c r="G19" i="24"/>
  <c r="F19" i="24"/>
  <c r="D19" i="24"/>
  <c r="C19" i="24"/>
  <c r="G18" i="24"/>
  <c r="F18" i="24"/>
  <c r="D18" i="24"/>
  <c r="C18" i="24"/>
  <c r="G17" i="24"/>
  <c r="F17" i="24"/>
  <c r="D17" i="24"/>
  <c r="C17" i="24"/>
  <c r="G16" i="24"/>
  <c r="F16" i="24"/>
  <c r="D16" i="24"/>
  <c r="C16" i="24"/>
  <c r="G15" i="24"/>
  <c r="F15" i="24"/>
  <c r="D15" i="24"/>
  <c r="C15" i="24"/>
  <c r="G14" i="24"/>
  <c r="F14" i="24"/>
  <c r="D14" i="24"/>
  <c r="C14" i="24"/>
  <c r="G7" i="24"/>
  <c r="F7" i="24"/>
  <c r="D7" i="24"/>
  <c r="C7" i="24"/>
  <c r="G6" i="24"/>
  <c r="F6" i="24"/>
  <c r="D6" i="24"/>
  <c r="C6" i="24"/>
  <c r="G5" i="24"/>
  <c r="F5" i="24"/>
  <c r="D5" i="24"/>
  <c r="C5" i="24"/>
  <c r="G4" i="24"/>
  <c r="F4" i="24"/>
  <c r="D4" i="24"/>
  <c r="C4" i="24"/>
  <c r="G3" i="24"/>
  <c r="F3" i="24"/>
  <c r="D3" i="24"/>
  <c r="C3" i="24"/>
  <c r="H25" i="24"/>
  <c r="H19" i="24"/>
  <c r="H18" i="24"/>
  <c r="H17" i="24"/>
  <c r="H16" i="24"/>
  <c r="H15" i="24"/>
  <c r="H14" i="24"/>
  <c r="H7" i="24"/>
  <c r="H6" i="24"/>
  <c r="H5" i="24"/>
  <c r="H4" i="24"/>
  <c r="H3" i="24"/>
  <c r="D12" i="22"/>
  <c r="F12" i="22"/>
  <c r="G12" i="22"/>
  <c r="H12" i="22"/>
  <c r="D13" i="22"/>
  <c r="F13" i="22"/>
  <c r="G13" i="22"/>
  <c r="H13" i="22"/>
  <c r="D14" i="22"/>
  <c r="F14" i="22"/>
  <c r="G14" i="22"/>
  <c r="H14" i="22"/>
  <c r="D15" i="22"/>
  <c r="F15" i="22"/>
  <c r="G15" i="22"/>
  <c r="H15" i="22"/>
  <c r="D16" i="22"/>
  <c r="F16" i="22"/>
  <c r="G16" i="22"/>
  <c r="H16" i="22"/>
  <c r="D17" i="22"/>
  <c r="F17" i="22"/>
  <c r="G17" i="22"/>
  <c r="H17" i="22"/>
  <c r="C13" i="22"/>
  <c r="C14" i="22"/>
  <c r="C15" i="22"/>
  <c r="H33" i="22"/>
  <c r="G33" i="22"/>
  <c r="F33" i="22"/>
  <c r="D33" i="22"/>
  <c r="C33" i="22"/>
  <c r="H27" i="22"/>
  <c r="G27" i="22"/>
  <c r="F27" i="22"/>
  <c r="D27" i="22"/>
  <c r="C27" i="22"/>
  <c r="H26" i="22"/>
  <c r="G26" i="22"/>
  <c r="F26" i="22"/>
  <c r="D26" i="22"/>
  <c r="C26" i="22"/>
  <c r="H25" i="22"/>
  <c r="G25" i="22"/>
  <c r="F25" i="22"/>
  <c r="D25" i="22"/>
  <c r="C25" i="22"/>
  <c r="H24" i="22"/>
  <c r="G24" i="22"/>
  <c r="F24" i="22"/>
  <c r="D24" i="22"/>
  <c r="C24" i="22"/>
  <c r="C17" i="22"/>
  <c r="C16" i="22"/>
  <c r="C12" i="22"/>
  <c r="H5" i="22"/>
  <c r="G5" i="22"/>
  <c r="F5" i="22"/>
  <c r="D5" i="22"/>
  <c r="C5" i="22"/>
  <c r="H4" i="22"/>
  <c r="G4" i="22"/>
  <c r="F4" i="22"/>
  <c r="D4" i="22"/>
  <c r="C4" i="22"/>
  <c r="H3" i="22"/>
  <c r="G3" i="22"/>
  <c r="F3" i="22"/>
  <c r="D3" i="22"/>
  <c r="C3" i="22"/>
  <c r="I18" i="24" l="1"/>
  <c r="J27" i="22"/>
  <c r="I25" i="22"/>
  <c r="I24" i="22"/>
  <c r="J26" i="22"/>
  <c r="E12" i="22"/>
  <c r="I19" i="24"/>
  <c r="J19" i="24"/>
  <c r="E18" i="24"/>
  <c r="J18" i="24"/>
  <c r="J25" i="24"/>
  <c r="E5" i="24"/>
  <c r="I14" i="24"/>
  <c r="E19" i="24"/>
  <c r="E7" i="24"/>
  <c r="J4" i="24"/>
  <c r="F26" i="24"/>
  <c r="E15" i="24"/>
  <c r="E17" i="24"/>
  <c r="H8" i="24"/>
  <c r="H1" i="24" s="1"/>
  <c r="D26" i="24"/>
  <c r="E6" i="24"/>
  <c r="H20" i="24"/>
  <c r="H12" i="24" s="1"/>
  <c r="J17" i="24"/>
  <c r="I17" i="24"/>
  <c r="G26" i="24"/>
  <c r="G20" i="24"/>
  <c r="E4" i="24"/>
  <c r="J15" i="24"/>
  <c r="D8" i="24"/>
  <c r="I15" i="24"/>
  <c r="F8" i="24"/>
  <c r="J5" i="24"/>
  <c r="G8" i="24"/>
  <c r="I5" i="24"/>
  <c r="J7" i="24"/>
  <c r="D20" i="24"/>
  <c r="E25" i="24"/>
  <c r="E26" i="24" s="1"/>
  <c r="J14" i="24"/>
  <c r="I25" i="24"/>
  <c r="E16" i="24"/>
  <c r="I4" i="24"/>
  <c r="J6" i="24"/>
  <c r="J16" i="24"/>
  <c r="I6" i="24"/>
  <c r="I16" i="24"/>
  <c r="H26" i="24"/>
  <c r="H23" i="24" s="1"/>
  <c r="I3" i="24"/>
  <c r="I7" i="24"/>
  <c r="J3" i="24"/>
  <c r="E14" i="24"/>
  <c r="F20" i="24"/>
  <c r="E3" i="24"/>
  <c r="I16" i="22"/>
  <c r="I14" i="22"/>
  <c r="J12" i="22"/>
  <c r="J24" i="22"/>
  <c r="I26" i="22"/>
  <c r="E17" i="22"/>
  <c r="F34" i="22"/>
  <c r="D34" i="22"/>
  <c r="G34" i="22"/>
  <c r="H34" i="22"/>
  <c r="I15" i="22"/>
  <c r="E33" i="22"/>
  <c r="J16" i="22"/>
  <c r="E13" i="22"/>
  <c r="I27" i="22"/>
  <c r="E14" i="22"/>
  <c r="J14" i="22"/>
  <c r="I13" i="22"/>
  <c r="J13" i="22"/>
  <c r="J15" i="22"/>
  <c r="I12" i="22"/>
  <c r="J25" i="22"/>
  <c r="E26" i="22"/>
  <c r="E15" i="22"/>
  <c r="J17" i="22"/>
  <c r="I17" i="22"/>
  <c r="E16" i="22"/>
  <c r="J3" i="22"/>
  <c r="E27" i="22"/>
  <c r="H28" i="22"/>
  <c r="H22" i="22" s="1"/>
  <c r="G18" i="22"/>
  <c r="F18" i="22"/>
  <c r="E4" i="22"/>
  <c r="J5" i="22"/>
  <c r="E25" i="22"/>
  <c r="D18" i="22"/>
  <c r="D28" i="22"/>
  <c r="H18" i="22"/>
  <c r="D6" i="22"/>
  <c r="G6" i="22"/>
  <c r="E5" i="22"/>
  <c r="E3" i="22"/>
  <c r="F6" i="22"/>
  <c r="J4" i="22"/>
  <c r="H6" i="22"/>
  <c r="H1" i="22" s="1"/>
  <c r="E24" i="22"/>
  <c r="F28" i="22"/>
  <c r="G28" i="22"/>
  <c r="I33" i="22"/>
  <c r="J33" i="22"/>
  <c r="I3" i="22"/>
  <c r="I4" i="22"/>
  <c r="I5" i="22"/>
  <c r="K48" i="10"/>
  <c r="D21" i="24" l="1"/>
  <c r="I20" i="24"/>
  <c r="H21" i="24"/>
  <c r="G21" i="24"/>
  <c r="J8" i="24"/>
  <c r="I8" i="24"/>
  <c r="F9" i="24"/>
  <c r="G9" i="24"/>
  <c r="D9" i="24"/>
  <c r="E20" i="24"/>
  <c r="E21" i="24" s="1"/>
  <c r="H9" i="24"/>
  <c r="E8" i="24"/>
  <c r="E9" i="24" s="1"/>
  <c r="D27" i="24"/>
  <c r="E27" i="24"/>
  <c r="I26" i="24"/>
  <c r="G27" i="24"/>
  <c r="J26" i="24"/>
  <c r="J20" i="24"/>
  <c r="F21" i="24"/>
  <c r="H27" i="24"/>
  <c r="F27" i="24"/>
  <c r="H35" i="22"/>
  <c r="H31" i="22"/>
  <c r="H19" i="22"/>
  <c r="H10" i="22"/>
  <c r="I34" i="22"/>
  <c r="G35" i="22"/>
  <c r="J34" i="22"/>
  <c r="E34" i="22"/>
  <c r="E35" i="22" s="1"/>
  <c r="D35" i="22"/>
  <c r="F35" i="22"/>
  <c r="H29" i="22"/>
  <c r="D29" i="22"/>
  <c r="F19" i="22"/>
  <c r="E18" i="22"/>
  <c r="E19" i="22" s="1"/>
  <c r="I18" i="22"/>
  <c r="J18" i="22"/>
  <c r="E6" i="22"/>
  <c r="E7" i="22" s="1"/>
  <c r="G19" i="22"/>
  <c r="E28" i="22"/>
  <c r="E29" i="22" s="1"/>
  <c r="D19" i="22"/>
  <c r="J6" i="22"/>
  <c r="G7" i="22"/>
  <c r="I6" i="22"/>
  <c r="H7" i="22"/>
  <c r="F7" i="22"/>
  <c r="J28" i="22"/>
  <c r="F29" i="22"/>
  <c r="I28" i="22"/>
  <c r="G29" i="22"/>
  <c r="D7" i="22"/>
  <c r="C39" i="18"/>
  <c r="H39" i="18"/>
  <c r="G39" i="18"/>
  <c r="G40" i="18" s="1"/>
  <c r="F39" i="18"/>
  <c r="F40" i="18" s="1"/>
  <c r="D39" i="18"/>
  <c r="D40" i="18" s="1"/>
  <c r="D26" i="18"/>
  <c r="F26" i="18"/>
  <c r="G26" i="18"/>
  <c r="H26" i="18"/>
  <c r="D27" i="18"/>
  <c r="F27" i="18"/>
  <c r="G27" i="18"/>
  <c r="H27" i="18"/>
  <c r="D28" i="18"/>
  <c r="F28" i="18"/>
  <c r="G28" i="18"/>
  <c r="H28" i="18"/>
  <c r="D29" i="18"/>
  <c r="F29" i="18"/>
  <c r="G29" i="18"/>
  <c r="H29" i="18"/>
  <c r="D30" i="18"/>
  <c r="F30" i="18"/>
  <c r="G30" i="18"/>
  <c r="H30" i="18"/>
  <c r="D31" i="18"/>
  <c r="F31" i="18"/>
  <c r="G31" i="18"/>
  <c r="H31" i="18"/>
  <c r="D32" i="18"/>
  <c r="F32" i="18"/>
  <c r="G32" i="18"/>
  <c r="H32" i="18"/>
  <c r="D33" i="18"/>
  <c r="F33" i="18"/>
  <c r="G33" i="18"/>
  <c r="H33" i="18"/>
  <c r="H25" i="18"/>
  <c r="G25" i="18"/>
  <c r="F25" i="18"/>
  <c r="D25" i="18"/>
  <c r="C26" i="18"/>
  <c r="C27" i="18"/>
  <c r="C28" i="18"/>
  <c r="C29" i="18"/>
  <c r="C30" i="18"/>
  <c r="C31" i="18"/>
  <c r="C32" i="18"/>
  <c r="C33" i="18"/>
  <c r="C25" i="18"/>
  <c r="D16" i="18"/>
  <c r="F16" i="18"/>
  <c r="G16" i="18"/>
  <c r="H16" i="18"/>
  <c r="D17" i="18"/>
  <c r="F17" i="18"/>
  <c r="G17" i="18"/>
  <c r="H17" i="18"/>
  <c r="D18" i="18"/>
  <c r="F18" i="18"/>
  <c r="G18" i="18"/>
  <c r="H18" i="18"/>
  <c r="D14" i="18"/>
  <c r="F14" i="18"/>
  <c r="G14" i="18"/>
  <c r="H14" i="18"/>
  <c r="D15" i="18"/>
  <c r="F15" i="18"/>
  <c r="G15" i="18"/>
  <c r="H15" i="18"/>
  <c r="C14" i="18"/>
  <c r="C15" i="18"/>
  <c r="C16" i="18"/>
  <c r="C17" i="18"/>
  <c r="C18" i="18"/>
  <c r="H13" i="18"/>
  <c r="G13" i="18"/>
  <c r="F13" i="18"/>
  <c r="D13" i="18"/>
  <c r="C13" i="18"/>
  <c r="C4" i="18"/>
  <c r="C5" i="18"/>
  <c r="C6" i="18"/>
  <c r="C3" i="18"/>
  <c r="D4" i="18"/>
  <c r="F4" i="18"/>
  <c r="G4" i="18"/>
  <c r="H4" i="18"/>
  <c r="D5" i="18"/>
  <c r="F5" i="18"/>
  <c r="G5" i="18"/>
  <c r="H5" i="18"/>
  <c r="D6" i="18"/>
  <c r="F6" i="18"/>
  <c r="G6" i="18"/>
  <c r="H6" i="18"/>
  <c r="H3" i="18"/>
  <c r="G3" i="18"/>
  <c r="F3" i="18"/>
  <c r="D3" i="18"/>
  <c r="J33" i="18" l="1"/>
  <c r="I33" i="18"/>
  <c r="I27" i="18"/>
  <c r="E32" i="18"/>
  <c r="I30" i="18"/>
  <c r="I28" i="18"/>
  <c r="I26" i="18"/>
  <c r="J30" i="18"/>
  <c r="J28" i="18"/>
  <c r="J26" i="18"/>
  <c r="E14" i="18"/>
  <c r="J31" i="18"/>
  <c r="J29" i="18"/>
  <c r="J27" i="18"/>
  <c r="I29" i="18"/>
  <c r="I32" i="18"/>
  <c r="I31" i="18"/>
  <c r="J32" i="18"/>
  <c r="E33" i="18"/>
  <c r="E28" i="18"/>
  <c r="J18" i="18"/>
  <c r="E29" i="18"/>
  <c r="E27" i="18"/>
  <c r="I18" i="18"/>
  <c r="E31" i="18"/>
  <c r="E30" i="18"/>
  <c r="E26" i="18"/>
  <c r="E39" i="18"/>
  <c r="E40" i="18" s="1"/>
  <c r="H40" i="18"/>
  <c r="J40" i="18" s="1"/>
  <c r="I39" i="18"/>
  <c r="J39" i="18"/>
  <c r="E25" i="18"/>
  <c r="E3" i="18"/>
  <c r="I17" i="18"/>
  <c r="E6" i="18"/>
  <c r="E4" i="18"/>
  <c r="J17" i="18"/>
  <c r="E5" i="18"/>
  <c r="E13" i="18"/>
  <c r="E15" i="18"/>
  <c r="F34" i="18"/>
  <c r="I6" i="18"/>
  <c r="J6" i="18"/>
  <c r="H19" i="18"/>
  <c r="H11" i="18" s="1"/>
  <c r="E16" i="18"/>
  <c r="I5" i="18"/>
  <c r="E18" i="18"/>
  <c r="D19" i="18"/>
  <c r="E17" i="18"/>
  <c r="H7" i="18"/>
  <c r="H1" i="18" s="1"/>
  <c r="F19" i="18"/>
  <c r="G19" i="18"/>
  <c r="D7" i="18"/>
  <c r="F7" i="18"/>
  <c r="D34" i="18"/>
  <c r="I15" i="18"/>
  <c r="G34" i="18"/>
  <c r="G7" i="18"/>
  <c r="H34" i="18"/>
  <c r="H23" i="18" s="1"/>
  <c r="J5" i="18"/>
  <c r="J14" i="18"/>
  <c r="I3" i="18"/>
  <c r="J15" i="18"/>
  <c r="I13" i="18"/>
  <c r="J4" i="18"/>
  <c r="I4" i="18"/>
  <c r="J16" i="18"/>
  <c r="I16" i="18"/>
  <c r="J3" i="18"/>
  <c r="I14" i="18"/>
  <c r="J13" i="18"/>
  <c r="I25" i="18"/>
  <c r="J25" i="18"/>
  <c r="F6" i="7"/>
  <c r="I40" i="18" l="1"/>
  <c r="E41" i="18"/>
  <c r="G41" i="18"/>
  <c r="D41" i="18"/>
  <c r="F41" i="18"/>
  <c r="H41" i="18"/>
  <c r="D35" i="18"/>
  <c r="E7" i="18"/>
  <c r="E8" i="18" s="1"/>
  <c r="H37" i="18"/>
  <c r="H35" i="18"/>
  <c r="I34" i="18"/>
  <c r="H8" i="18"/>
  <c r="E19" i="18"/>
  <c r="E20" i="18" s="1"/>
  <c r="J34" i="18"/>
  <c r="F35" i="18"/>
  <c r="F20" i="18"/>
  <c r="D20" i="18"/>
  <c r="H20" i="18"/>
  <c r="I19" i="18"/>
  <c r="G35" i="18"/>
  <c r="G20" i="18"/>
  <c r="G8" i="18"/>
  <c r="D8" i="18"/>
  <c r="F8" i="18"/>
  <c r="J7" i="18"/>
  <c r="J19" i="18"/>
  <c r="E34" i="18"/>
  <c r="E35" i="18" s="1"/>
  <c r="F13" i="17"/>
  <c r="F47" i="10"/>
  <c r="G45" i="10"/>
  <c r="F45" i="10"/>
  <c r="F53" i="10"/>
  <c r="I7" i="18" l="1"/>
  <c r="F21" i="10"/>
  <c r="F24" i="10"/>
  <c r="F18" i="10"/>
  <c r="F12" i="10"/>
  <c r="G12" i="10"/>
  <c r="D12" i="10"/>
  <c r="G34" i="10" l="1"/>
  <c r="D23" i="17"/>
  <c r="F23" i="17"/>
  <c r="G23" i="17"/>
  <c r="H23" i="17"/>
  <c r="H22" i="17"/>
  <c r="G22" i="17"/>
  <c r="F22" i="17"/>
  <c r="D22" i="17"/>
  <c r="D13" i="17"/>
  <c r="G13" i="17"/>
  <c r="H13" i="17"/>
  <c r="D14" i="17"/>
  <c r="F14" i="17"/>
  <c r="G14" i="17"/>
  <c r="H14" i="17"/>
  <c r="D15" i="17"/>
  <c r="F15" i="17"/>
  <c r="G15" i="17"/>
  <c r="H15" i="17"/>
  <c r="H12" i="17"/>
  <c r="G12" i="17"/>
  <c r="F12" i="17"/>
  <c r="D12" i="17"/>
  <c r="H4" i="17"/>
  <c r="H5" i="17"/>
  <c r="H3" i="17"/>
  <c r="G4" i="17"/>
  <c r="G5" i="17"/>
  <c r="G3" i="17"/>
  <c r="F4" i="17"/>
  <c r="F5" i="17"/>
  <c r="F3" i="17"/>
  <c r="D4" i="17"/>
  <c r="D5" i="17"/>
  <c r="D3" i="17"/>
  <c r="G54" i="10"/>
  <c r="H54" i="10"/>
  <c r="G55" i="10"/>
  <c r="H55" i="10"/>
  <c r="G56" i="10"/>
  <c r="H56" i="10"/>
  <c r="G57" i="10"/>
  <c r="H57" i="10"/>
  <c r="H53" i="10"/>
  <c r="G53" i="10"/>
  <c r="F54" i="10"/>
  <c r="F55" i="10"/>
  <c r="F56" i="10"/>
  <c r="F57" i="10"/>
  <c r="D54" i="10"/>
  <c r="D55" i="10"/>
  <c r="D56" i="10"/>
  <c r="D57" i="10"/>
  <c r="D53" i="10"/>
  <c r="G35" i="10"/>
  <c r="H35" i="10"/>
  <c r="G36" i="10"/>
  <c r="H36" i="10"/>
  <c r="G37" i="10"/>
  <c r="H37" i="10"/>
  <c r="G38" i="10"/>
  <c r="H38" i="10"/>
  <c r="G39" i="10"/>
  <c r="H39" i="10"/>
  <c r="G40" i="10"/>
  <c r="H40" i="10"/>
  <c r="G41" i="10"/>
  <c r="H41" i="10"/>
  <c r="G42" i="10"/>
  <c r="H42" i="10"/>
  <c r="G43" i="10"/>
  <c r="H43" i="10"/>
  <c r="G44" i="10"/>
  <c r="H44" i="10"/>
  <c r="H45" i="10"/>
  <c r="G46" i="10"/>
  <c r="H46" i="10"/>
  <c r="G47" i="10"/>
  <c r="H47" i="10"/>
  <c r="H34" i="10"/>
  <c r="F35" i="10"/>
  <c r="F36" i="10"/>
  <c r="F37" i="10"/>
  <c r="F38" i="10"/>
  <c r="F39" i="10"/>
  <c r="F40" i="10"/>
  <c r="F41" i="10"/>
  <c r="F42" i="10"/>
  <c r="F43" i="10"/>
  <c r="F44" i="10"/>
  <c r="F46" i="10"/>
  <c r="F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34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H12" i="10"/>
  <c r="F13" i="10"/>
  <c r="F14" i="10"/>
  <c r="F15" i="10"/>
  <c r="F16" i="10"/>
  <c r="F17" i="10"/>
  <c r="F19" i="10"/>
  <c r="F20" i="10"/>
  <c r="F22" i="10"/>
  <c r="F23" i="10"/>
  <c r="F25" i="10"/>
  <c r="F26" i="10"/>
  <c r="F27" i="10"/>
  <c r="F28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H4" i="10"/>
  <c r="H5" i="10"/>
  <c r="H6" i="10"/>
  <c r="H3" i="10"/>
  <c r="G4" i="10"/>
  <c r="G5" i="10"/>
  <c r="G6" i="10"/>
  <c r="G3" i="10"/>
  <c r="F4" i="10"/>
  <c r="F5" i="10"/>
  <c r="F6" i="10"/>
  <c r="F3" i="10"/>
  <c r="D4" i="10"/>
  <c r="D5" i="10"/>
  <c r="D6" i="10"/>
  <c r="D3" i="10"/>
  <c r="G33" i="7"/>
  <c r="F33" i="7"/>
  <c r="D33" i="7"/>
  <c r="G32" i="7"/>
  <c r="F32" i="7"/>
  <c r="D32" i="7"/>
  <c r="G31" i="7"/>
  <c r="F31" i="7"/>
  <c r="D31" i="7"/>
  <c r="G30" i="7"/>
  <c r="F30" i="7"/>
  <c r="D30" i="7"/>
  <c r="G29" i="7"/>
  <c r="F29" i="7"/>
  <c r="D29" i="7"/>
  <c r="G28" i="7"/>
  <c r="F28" i="7"/>
  <c r="D28" i="7"/>
  <c r="G27" i="7"/>
  <c r="F27" i="7"/>
  <c r="D27" i="7"/>
  <c r="G26" i="7"/>
  <c r="F26" i="7"/>
  <c r="D26" i="7"/>
  <c r="G25" i="7"/>
  <c r="F25" i="7"/>
  <c r="D25" i="7"/>
  <c r="G24" i="7"/>
  <c r="F24" i="7"/>
  <c r="D24" i="7"/>
  <c r="G23" i="7"/>
  <c r="F23" i="7"/>
  <c r="D23" i="7"/>
  <c r="G22" i="7"/>
  <c r="F22" i="7"/>
  <c r="D22" i="7"/>
  <c r="G21" i="7"/>
  <c r="F21" i="7"/>
  <c r="D21" i="7"/>
  <c r="H15" i="7"/>
  <c r="G15" i="7"/>
  <c r="F15" i="7"/>
  <c r="D15" i="7"/>
  <c r="H14" i="7"/>
  <c r="G14" i="7"/>
  <c r="F14" i="7"/>
  <c r="D14" i="7"/>
  <c r="H13" i="7"/>
  <c r="G13" i="7"/>
  <c r="F13" i="7"/>
  <c r="D13" i="7"/>
  <c r="H12" i="7"/>
  <c r="G12" i="7"/>
  <c r="F12" i="7"/>
  <c r="D12" i="7"/>
  <c r="H11" i="7"/>
  <c r="G11" i="7"/>
  <c r="F11" i="7"/>
  <c r="D11" i="7"/>
  <c r="H10" i="7"/>
  <c r="G10" i="7"/>
  <c r="F10" i="7"/>
  <c r="D10" i="7"/>
  <c r="H9" i="7"/>
  <c r="G9" i="7"/>
  <c r="F9" i="7"/>
  <c r="D9" i="7"/>
  <c r="H8" i="7"/>
  <c r="G8" i="7"/>
  <c r="F8" i="7"/>
  <c r="D8" i="7"/>
  <c r="H7" i="7"/>
  <c r="G7" i="7"/>
  <c r="F7" i="7"/>
  <c r="D7" i="7"/>
  <c r="H6" i="7"/>
  <c r="G6" i="7"/>
  <c r="D6" i="7"/>
  <c r="H5" i="7"/>
  <c r="G5" i="7"/>
  <c r="F5" i="7"/>
  <c r="D5" i="7"/>
  <c r="H4" i="7"/>
  <c r="G4" i="7"/>
  <c r="F4" i="7"/>
  <c r="D4" i="7"/>
  <c r="H3" i="7"/>
  <c r="G3" i="7"/>
  <c r="F3" i="7"/>
  <c r="D3" i="7"/>
  <c r="G41" i="7"/>
  <c r="F41" i="7"/>
  <c r="D41" i="7"/>
  <c r="G40" i="7"/>
  <c r="F40" i="7"/>
  <c r="D40" i="7"/>
  <c r="G39" i="7"/>
  <c r="F39" i="7"/>
  <c r="D39" i="7"/>
  <c r="H42" i="7"/>
  <c r="H34" i="7"/>
  <c r="J41" i="10" l="1"/>
  <c r="I42" i="10"/>
  <c r="I41" i="10"/>
  <c r="J42" i="10"/>
  <c r="E32" i="7"/>
  <c r="E30" i="7"/>
  <c r="E21" i="7"/>
  <c r="E23" i="7"/>
  <c r="E41" i="10"/>
  <c r="G58" i="10"/>
  <c r="E22" i="7"/>
  <c r="H16" i="7"/>
  <c r="F42" i="7"/>
  <c r="F43" i="7" s="1"/>
  <c r="E29" i="7"/>
  <c r="E37" i="10"/>
  <c r="F29" i="10"/>
  <c r="E13" i="10"/>
  <c r="F48" i="10"/>
  <c r="E40" i="10"/>
  <c r="E35" i="10"/>
  <c r="J15" i="17"/>
  <c r="J13" i="17"/>
  <c r="I13" i="17"/>
  <c r="E8" i="7"/>
  <c r="E14" i="7"/>
  <c r="E24" i="7"/>
  <c r="E6" i="7"/>
  <c r="E28" i="7"/>
  <c r="G42" i="7"/>
  <c r="E9" i="7"/>
  <c r="E11" i="7"/>
  <c r="E26" i="7"/>
  <c r="F16" i="7"/>
  <c r="E31" i="7"/>
  <c r="E4" i="7"/>
  <c r="E10" i="7"/>
  <c r="E12" i="7"/>
  <c r="E5" i="7"/>
  <c r="E7" i="7"/>
  <c r="E13" i="7"/>
  <c r="E15" i="7"/>
  <c r="F34" i="7"/>
  <c r="E25" i="7"/>
  <c r="E27" i="7"/>
  <c r="E33" i="7"/>
  <c r="G34" i="7"/>
  <c r="G16" i="7"/>
  <c r="G7" i="10"/>
  <c r="G48" i="10"/>
  <c r="G29" i="10"/>
  <c r="H48" i="10"/>
  <c r="F58" i="10"/>
  <c r="F7" i="10"/>
  <c r="H29" i="10"/>
  <c r="E16" i="10"/>
  <c r="E14" i="10"/>
  <c r="E15" i="10"/>
  <c r="E19" i="10"/>
  <c r="H58" i="10"/>
  <c r="E6" i="10"/>
  <c r="E22" i="10"/>
  <c r="E39" i="10"/>
  <c r="H7" i="10"/>
  <c r="E38" i="10"/>
  <c r="E42" i="10"/>
  <c r="E5" i="10"/>
  <c r="E17" i="10"/>
  <c r="E4" i="10"/>
  <c r="E23" i="17"/>
  <c r="E13" i="17"/>
  <c r="E15" i="17"/>
  <c r="E14" i="17"/>
  <c r="J23" i="17"/>
  <c r="I23" i="17"/>
  <c r="D24" i="17"/>
  <c r="F24" i="17"/>
  <c r="G24" i="17"/>
  <c r="H24" i="17"/>
  <c r="E22" i="17"/>
  <c r="I22" i="17"/>
  <c r="J22" i="17"/>
  <c r="J14" i="17"/>
  <c r="I14" i="17"/>
  <c r="G16" i="17"/>
  <c r="H16" i="17"/>
  <c r="E12" i="17"/>
  <c r="F16" i="17"/>
  <c r="I15" i="17"/>
  <c r="I12" i="17"/>
  <c r="D16" i="17"/>
  <c r="J12" i="17"/>
  <c r="I4" i="17"/>
  <c r="E5" i="17"/>
  <c r="E4" i="17"/>
  <c r="F6" i="17"/>
  <c r="G6" i="17"/>
  <c r="H6" i="17"/>
  <c r="I3" i="17"/>
  <c r="I5" i="17"/>
  <c r="J5" i="17"/>
  <c r="J4" i="17"/>
  <c r="J3" i="17"/>
  <c r="E3" i="17"/>
  <c r="E57" i="10"/>
  <c r="E56" i="10"/>
  <c r="E55" i="10"/>
  <c r="E54" i="10"/>
  <c r="E53" i="10"/>
  <c r="D58" i="10"/>
  <c r="E45" i="10"/>
  <c r="E47" i="10"/>
  <c r="E43" i="10"/>
  <c r="E46" i="10"/>
  <c r="E44" i="10"/>
  <c r="E36" i="10"/>
  <c r="E34" i="10"/>
  <c r="D48" i="10"/>
  <c r="E24" i="10"/>
  <c r="E25" i="10"/>
  <c r="E20" i="10"/>
  <c r="E27" i="10"/>
  <c r="E28" i="10"/>
  <c r="E26" i="10"/>
  <c r="E18" i="10"/>
  <c r="E23" i="10"/>
  <c r="E21" i="10"/>
  <c r="E12" i="10"/>
  <c r="D29" i="10"/>
  <c r="D7" i="10"/>
  <c r="E3" i="7"/>
  <c r="D16" i="7"/>
  <c r="D34" i="7"/>
  <c r="D42" i="7"/>
  <c r="F25" i="17" l="1"/>
  <c r="G17" i="17"/>
  <c r="E34" i="7"/>
  <c r="E16" i="7"/>
  <c r="E29" i="10"/>
  <c r="E48" i="10"/>
  <c r="E58" i="10"/>
  <c r="D25" i="17"/>
  <c r="D17" i="17"/>
  <c r="H7" i="17"/>
  <c r="H1" i="17"/>
  <c r="F17" i="17"/>
  <c r="H20" i="17"/>
  <c r="H25" i="17"/>
  <c r="H10" i="17"/>
  <c r="H17" i="17"/>
  <c r="G25" i="17"/>
  <c r="G7" i="17"/>
  <c r="F7" i="17"/>
  <c r="J24" i="17"/>
  <c r="I24" i="17"/>
  <c r="E24" i="17"/>
  <c r="E25" i="17" s="1"/>
  <c r="E16" i="17"/>
  <c r="E17" i="17" s="1"/>
  <c r="I16" i="17"/>
  <c r="J16" i="17"/>
  <c r="J6" i="17"/>
  <c r="I6" i="17"/>
  <c r="J34" i="10"/>
  <c r="H43" i="7" l="1"/>
  <c r="F49" i="10"/>
  <c r="G49" i="10"/>
  <c r="H49" i="10"/>
  <c r="E41" i="7"/>
  <c r="E40" i="7"/>
  <c r="E3" i="10"/>
  <c r="E7" i="10" s="1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D17" i="7" l="1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12" i="10"/>
  <c r="E39" i="7"/>
  <c r="E42" i="7" s="1"/>
  <c r="H32" i="10" l="1"/>
  <c r="I21" i="7" l="1"/>
  <c r="I22" i="7"/>
  <c r="I23" i="7"/>
  <c r="I24" i="7"/>
  <c r="I25" i="7"/>
  <c r="I26" i="7"/>
  <c r="I27" i="7"/>
  <c r="I28" i="7"/>
  <c r="I29" i="7"/>
  <c r="I30" i="7"/>
  <c r="I31" i="7"/>
  <c r="I32" i="7"/>
  <c r="I33" i="7"/>
  <c r="H35" i="7" l="1"/>
  <c r="H1" i="10"/>
  <c r="H51" i="10" l="1"/>
  <c r="D30" i="10"/>
  <c r="H10" i="10"/>
  <c r="F30" i="10"/>
  <c r="G30" i="10"/>
  <c r="F17" i="7"/>
  <c r="H17" i="7"/>
  <c r="F59" i="10"/>
  <c r="G59" i="10"/>
  <c r="D49" i="10"/>
  <c r="I16" i="7"/>
  <c r="D35" i="7"/>
  <c r="F35" i="7"/>
  <c r="I34" i="7"/>
  <c r="D43" i="7"/>
  <c r="I42" i="7"/>
  <c r="H59" i="10"/>
  <c r="D59" i="10"/>
  <c r="F8" i="10"/>
  <c r="H8" i="10"/>
  <c r="D8" i="10"/>
  <c r="G8" i="10"/>
  <c r="H30" i="10"/>
  <c r="I39" i="7"/>
  <c r="I40" i="7"/>
  <c r="I41" i="7"/>
  <c r="I58" i="10"/>
  <c r="J58" i="10"/>
  <c r="J57" i="10"/>
  <c r="I57" i="10"/>
  <c r="J56" i="10"/>
  <c r="I56" i="10"/>
  <c r="J55" i="10"/>
  <c r="I55" i="10"/>
  <c r="J54" i="10"/>
  <c r="I54" i="10"/>
  <c r="J53" i="10"/>
  <c r="I53" i="10"/>
  <c r="J48" i="10"/>
  <c r="I48" i="10"/>
  <c r="J47" i="10"/>
  <c r="I47" i="10"/>
  <c r="J46" i="10"/>
  <c r="I46" i="10"/>
  <c r="J45" i="10"/>
  <c r="I45" i="10"/>
  <c r="J44" i="10"/>
  <c r="I44" i="10"/>
  <c r="J43" i="10"/>
  <c r="I43" i="10"/>
  <c r="J40" i="10"/>
  <c r="I40" i="10"/>
  <c r="J39" i="10"/>
  <c r="I39" i="10"/>
  <c r="J38" i="10"/>
  <c r="I38" i="10"/>
  <c r="J37" i="10"/>
  <c r="I37" i="10"/>
  <c r="J36" i="10"/>
  <c r="I36" i="10"/>
  <c r="J35" i="10"/>
  <c r="I35" i="10"/>
  <c r="I34" i="10"/>
  <c r="J29" i="10"/>
  <c r="E8" i="10" l="1"/>
  <c r="E59" i="10"/>
  <c r="E49" i="10"/>
  <c r="E30" i="10"/>
  <c r="I7" i="10"/>
  <c r="J6" i="10"/>
  <c r="I6" i="10"/>
  <c r="J5" i="10"/>
  <c r="I5" i="10"/>
  <c r="J4" i="10"/>
  <c r="I4" i="10"/>
  <c r="J3" i="10"/>
  <c r="I3" i="10"/>
  <c r="E35" i="7" l="1"/>
  <c r="E17" i="7"/>
  <c r="E43" i="7"/>
  <c r="J7" i="10"/>
  <c r="I4" i="7" l="1"/>
  <c r="I5" i="7"/>
  <c r="I6" i="7"/>
  <c r="I7" i="7"/>
  <c r="I8" i="7"/>
  <c r="I9" i="7"/>
  <c r="I10" i="7"/>
  <c r="I11" i="7"/>
  <c r="I12" i="7"/>
  <c r="I13" i="7"/>
  <c r="I14" i="7"/>
  <c r="I15" i="7"/>
  <c r="I3" i="7"/>
  <c r="E6" i="17" l="1"/>
  <c r="E7" i="17" s="1"/>
  <c r="D6" i="17"/>
  <c r="D7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DCC91B-2282-4D19-8FEE-4B7B6CE01D8D}" keepAlive="1" name="Запрос — ПП4" description="Соединение с запросом &quot;ПП4&quot; в книге." type="5" refreshedVersion="8" background="1" saveData="1">
    <dbPr connection="Provider=Microsoft.Mashup.OleDb.1;Data Source=$Workbook$;Location=ПП4;Extended Properties=&quot;&quot;" command="SELECT * FROM [ПП4]"/>
  </connection>
  <connection id="2" xr16:uid="{AE5E31F9-6E30-4E51-AA96-764FA5D5659C}" keepAlive="1" name="Запрос — ПП401" description="Соединение с запросом &quot;ПП401&quot; в книге." type="5" refreshedVersion="8" background="1" saveData="1">
    <dbPr connection="Provider=Microsoft.Mashup.OleDb.1;Data Source=$Workbook$;Location=ПП401;Extended Properties=&quot;&quot;" command="SELECT * FROM [ПП401]"/>
  </connection>
  <connection id="3" xr16:uid="{40580F9F-F7C6-44E9-A27F-FF58FD2490DC}" keepAlive="1" name="Запрос — ПП402" description="Соединение с запросом &quot;ПП402&quot; в книге." type="5" refreshedVersion="8" background="1" saveData="1">
    <dbPr connection="Provider=Microsoft.Mashup.OleDb.1;Data Source=$Workbook$;Location=ПП402;Extended Properties=&quot;&quot;" command="SELECT * FROM [ПП402]"/>
  </connection>
  <connection id="4" xr16:uid="{14651FAB-C54A-4A54-A558-B2B2FE04F3CD}" keepAlive="1" name="Запрос — ПП403" description="Соединение с запросом &quot;ПП403&quot; в книге." type="5" refreshedVersion="8" background="1" saveData="1">
    <dbPr connection="Provider=Microsoft.Mashup.OleDb.1;Data Source=$Workbook$;Location=ПП403;Extended Properties=&quot;&quot;" command="SELECT * FROM [ПП403]"/>
  </connection>
  <connection id="5" xr16:uid="{C7E34F69-695D-4850-A226-57908538CE41}" keepAlive="1" name="Запрос — ПП404" description="Соединение с запросом &quot;ПП404&quot; в книге." type="5" refreshedVersion="8" background="1" saveData="1">
    <dbPr connection="Provider=Microsoft.Mashup.OleDb.1;Data Source=$Workbook$;Location=ПП404;Extended Properties=&quot;&quot;" command="SELECT * FROM [ПП404]"/>
  </connection>
  <connection id="6" xr16:uid="{2E751949-A8DD-4D8F-9CC4-F739ABE1A8DF}" keepAlive="1" name="Запрос — ПП5" description="Соединение с запросом &quot;ПП5&quot; в книге." type="5" refreshedVersion="8" background="1" saveData="1">
    <dbPr connection="Provider=Microsoft.Mashup.OleDb.1;Data Source=$Workbook$;Location=ПП5;Extended Properties=&quot;&quot;" command="SELECT * FROM [ПП5]"/>
  </connection>
</connections>
</file>

<file path=xl/sharedStrings.xml><?xml version="1.0" encoding="utf-8"?>
<sst xmlns="http://schemas.openxmlformats.org/spreadsheetml/2006/main" count="22661" uniqueCount="1919">
  <si>
    <t>Общий итог</t>
  </si>
  <si>
    <t>Продажа</t>
  </si>
  <si>
    <t>Свободно</t>
  </si>
  <si>
    <t>А</t>
  </si>
  <si>
    <t>Б</t>
  </si>
  <si>
    <t>№</t>
  </si>
  <si>
    <t>Стоимость квартиры с отделкой</t>
  </si>
  <si>
    <t>Статус</t>
  </si>
  <si>
    <t>Черновая</t>
  </si>
  <si>
    <t>Предчистовая</t>
  </si>
  <si>
    <t>Чистовая</t>
  </si>
  <si>
    <t>Секция</t>
  </si>
  <si>
    <t>Этаж</t>
  </si>
  <si>
    <t>Тип кв</t>
  </si>
  <si>
    <t>Отделка</t>
  </si>
  <si>
    <t>Стоимость отделки</t>
  </si>
  <si>
    <t>Примечание</t>
  </si>
  <si>
    <t>Статусы CRM</t>
  </si>
  <si>
    <t>Проверка статуса</t>
  </si>
  <si>
    <t>Стр. Резерв</t>
  </si>
  <si>
    <t>Да</t>
  </si>
  <si>
    <t>В</t>
  </si>
  <si>
    <t>Г</t>
  </si>
  <si>
    <t>Расчетная проектная площадь</t>
  </si>
  <si>
    <t>Индивидуальная скидка</t>
  </si>
  <si>
    <t>Итоговая сумма скидки</t>
  </si>
  <si>
    <t>№ на этаже</t>
  </si>
  <si>
    <t>Площадь
комната 1</t>
  </si>
  <si>
    <t>Площадь
комната 2</t>
  </si>
  <si>
    <t>Площадь
комната 3</t>
  </si>
  <si>
    <t>Жилая площадь по проекту</t>
  </si>
  <si>
    <t>Площадь
кухни</t>
  </si>
  <si>
    <t>Площадь
ванная</t>
  </si>
  <si>
    <t>Площадь
с\у</t>
  </si>
  <si>
    <t>гардеробная</t>
  </si>
  <si>
    <t>Площадь
вх группа</t>
  </si>
  <si>
    <t>Площадь
Лоджии</t>
  </si>
  <si>
    <t>Площадь
2 Лоджии</t>
  </si>
  <si>
    <t>Летние</t>
  </si>
  <si>
    <t>Общая площадь по проекту</t>
  </si>
  <si>
    <t>Площадь без летних</t>
  </si>
  <si>
    <t>Скидка фиксированная</t>
  </si>
  <si>
    <t>Скидка %</t>
  </si>
  <si>
    <t>Цена м2 без отделки со скидкой</t>
  </si>
  <si>
    <t>Стоимость ОН без отделки со скидкой</t>
  </si>
  <si>
    <t>Цена м2 с отделкой</t>
  </si>
  <si>
    <t>Сумма отделки</t>
  </si>
  <si>
    <t>ОН ХИТ</t>
  </si>
  <si>
    <t>М2 с учетом K</t>
  </si>
  <si>
    <t>18.07.22 Повышение 5%</t>
  </si>
  <si>
    <t>Фикс 18.07.22</t>
  </si>
  <si>
    <t>Фикс 16.08.22</t>
  </si>
  <si>
    <t>Утв цена м2</t>
  </si>
  <si>
    <t>1</t>
  </si>
  <si>
    <t>2</t>
  </si>
  <si>
    <t>3</t>
  </si>
  <si>
    <t>4</t>
  </si>
  <si>
    <t>5</t>
  </si>
  <si>
    <t>6</t>
  </si>
  <si>
    <t>7</t>
  </si>
  <si>
    <t>8</t>
  </si>
  <si>
    <t>Зачетная квартира</t>
  </si>
  <si>
    <t>Скидка иногородним</t>
  </si>
  <si>
    <t>Фикс 17.11.22</t>
  </si>
  <si>
    <t>23.11.22 Повышение 0,0123%</t>
  </si>
  <si>
    <t>Фикс 23.11.22</t>
  </si>
  <si>
    <t>Ближе к звездам</t>
  </si>
  <si>
    <t>01.12.22 Повышение  5% на 0К и 1К</t>
  </si>
  <si>
    <t>Фикс 01.12.22</t>
  </si>
  <si>
    <t>Многодетным семьям</t>
  </si>
  <si>
    <t>Фикс 01.02.23</t>
  </si>
  <si>
    <t>студии секции А 10% / 1К Г 4 на этаже - 5%</t>
  </si>
  <si>
    <t>Повышение 24.02.23
1к -3%, 2К-2%, 3К-3%</t>
  </si>
  <si>
    <t>Молодая семья</t>
  </si>
  <si>
    <t>Серебряный возраст</t>
  </si>
  <si>
    <t>Фикс 24.02.23</t>
  </si>
  <si>
    <t>Повышение 23.03.23
все 1%, хиты 3%</t>
  </si>
  <si>
    <t>Фикс 23.03.23</t>
  </si>
  <si>
    <t>Скидка погибшему в СВО</t>
  </si>
  <si>
    <t>Повышение 03.05.23
все 2%, хиты 4%</t>
  </si>
  <si>
    <t>Фикс 03.05.23</t>
  </si>
  <si>
    <t>Скидка инвестору</t>
  </si>
  <si>
    <t>Повышение 25.05.23
Студия 5% 1к -2%, 2К-3%,3к-3%</t>
  </si>
  <si>
    <t>Фикс 25.05.23</t>
  </si>
  <si>
    <t>Комната 1</t>
  </si>
  <si>
    <t>Комната 2</t>
  </si>
  <si>
    <t>Комната 3</t>
  </si>
  <si>
    <t>Площадь по проекту жилая</t>
  </si>
  <si>
    <t>Кухня</t>
  </si>
  <si>
    <t>Ванная</t>
  </si>
  <si>
    <t>С\У</t>
  </si>
  <si>
    <t>Гардеробная</t>
  </si>
  <si>
    <t>Коридор</t>
  </si>
  <si>
    <t>Лоджия 1</t>
  </si>
  <si>
    <t>Лоджия 2</t>
  </si>
  <si>
    <t>Лоджия 3</t>
  </si>
  <si>
    <t>Площадь по проекту(общая)</t>
  </si>
  <si>
    <t>Площадь по проекту отапл (без летних)</t>
  </si>
  <si>
    <t>м2 после К</t>
  </si>
  <si>
    <t>утв цена м2</t>
  </si>
  <si>
    <t>Стоимость до скидки</t>
  </si>
  <si>
    <t>проверка статуса</t>
  </si>
  <si>
    <t>Хит</t>
  </si>
  <si>
    <t>МГН</t>
  </si>
  <si>
    <t>Антихит</t>
  </si>
  <si>
    <t>ХИТ</t>
  </si>
  <si>
    <t>Повышение 01.07.23 3%</t>
  </si>
  <si>
    <t>Фикс 01.07.23</t>
  </si>
  <si>
    <t>ТЕРМЫ: для розыгрыша</t>
  </si>
  <si>
    <t>Всего</t>
  </si>
  <si>
    <t>Ветеран боевых действий</t>
  </si>
  <si>
    <t>Предчистовая в подарок. Июль</t>
  </si>
  <si>
    <t>Предчистовая в подарок. Апрель</t>
  </si>
  <si>
    <t>Предчистовая в подарок. Июнь</t>
  </si>
  <si>
    <t>Предчистовая в подарок. Май</t>
  </si>
  <si>
    <t>% продаж 
Сколько продано от общего количества</t>
  </si>
  <si>
    <t>% резерва
Сколько квартир в резерве от общего количества</t>
  </si>
  <si>
    <t>Подарочный сертификат</t>
  </si>
  <si>
    <t>Гордость России</t>
  </si>
  <si>
    <t>Сумма</t>
  </si>
  <si>
    <t>Скидка сотруднику</t>
  </si>
  <si>
    <t>Повышение 16.08.23 - 5%</t>
  </si>
  <si>
    <t>Фикс 16.08.23</t>
  </si>
  <si>
    <t>Фикс 23.08.23</t>
  </si>
  <si>
    <t>Фикс 18.08.23</t>
  </si>
  <si>
    <t>Повышение 22.08.23 3%</t>
  </si>
  <si>
    <t>Фикс 22.08.23</t>
  </si>
  <si>
    <t>Брони</t>
  </si>
  <si>
    <t>НЕТ</t>
  </si>
  <si>
    <t>Доля распределения</t>
  </si>
  <si>
    <t>Повышение 29.08.23 - 3%</t>
  </si>
  <si>
    <t>Фикс 29.08.23</t>
  </si>
  <si>
    <t>Многодетная семья</t>
  </si>
  <si>
    <t>16.08.22 Повышение 4% на 1к кроме Г9</t>
  </si>
  <si>
    <t>17.11.2022 Повышение 5% на 1К и 2К</t>
  </si>
  <si>
    <t>Повышение 18.08.23 5%</t>
  </si>
  <si>
    <t>6.09.23 Повышение 3к 3%</t>
  </si>
  <si>
    <t>Фикс 6.09.23</t>
  </si>
  <si>
    <t>Повышение 23.08.23 6%
СТ - А, В1; 
1К - Б, В, Г4, Г1; 
3К - Г2 - 4%</t>
  </si>
  <si>
    <t>15.09.23 3% студий секция А</t>
  </si>
  <si>
    <t>Фикс 15.09.23</t>
  </si>
  <si>
    <t>Лоджия в подарок</t>
  </si>
  <si>
    <t>КОД ОН</t>
  </si>
  <si>
    <t>АГ-005-А-01-01-001</t>
  </si>
  <si>
    <t>АГ-005-А-01-02-002</t>
  </si>
  <si>
    <t>АГ-005-А-01-03-003</t>
  </si>
  <si>
    <t>АГ-005-А-01-04-004</t>
  </si>
  <si>
    <t>АГ-005-А-01-05-005</t>
  </si>
  <si>
    <t>АГ-005-А-01-06-006</t>
  </si>
  <si>
    <t>АГ-005-А-02-01-007</t>
  </si>
  <si>
    <t>АГ-005-А-02-02-008</t>
  </si>
  <si>
    <t>АГ-005-А-02-03-009</t>
  </si>
  <si>
    <t>АГ-005-А-02-04-010</t>
  </si>
  <si>
    <t>АГ-005-А-02-05-011</t>
  </si>
  <si>
    <t>АГ-005-А-02-06-012</t>
  </si>
  <si>
    <t>АГ-005-А-02-07-013</t>
  </si>
  <si>
    <t>АГ-005-А-03-01-014</t>
  </si>
  <si>
    <t>АГ-005-А-03-02-015</t>
  </si>
  <si>
    <t>АГ-005-А-03-03-016</t>
  </si>
  <si>
    <t>АГ-005-А-03-04-017</t>
  </si>
  <si>
    <t>АГ-005-А-03-05-018</t>
  </si>
  <si>
    <t>АГ-005-А-03-06-019</t>
  </si>
  <si>
    <t>АГ-005-А-03-07-020</t>
  </si>
  <si>
    <t>АГ-005-А-04-01-021</t>
  </si>
  <si>
    <t>АГ-005-А-04-02-022</t>
  </si>
  <si>
    <t>АГ-005-А-04-03-023</t>
  </si>
  <si>
    <t>АГ-005-А-04-04-024</t>
  </si>
  <si>
    <t>АГ-005-А-04-05-025</t>
  </si>
  <si>
    <t>АГ-005-А-04-06-026</t>
  </si>
  <si>
    <t>АГ-005-А-04-07-027</t>
  </si>
  <si>
    <t>АГ-005-А-05-01-028</t>
  </si>
  <si>
    <t>АГ-005-А-05-02-029</t>
  </si>
  <si>
    <t>АГ-005-А-05-03-030</t>
  </si>
  <si>
    <t>АГ-005-А-05-04-031</t>
  </si>
  <si>
    <t>АГ-005-А-05-05-032</t>
  </si>
  <si>
    <t>АГ-005-А-05-06-033</t>
  </si>
  <si>
    <t>АГ-005-А-05-07-034</t>
  </si>
  <si>
    <t>АГ-005-А-06-01-035</t>
  </si>
  <si>
    <t>АГ-005-А-06-02-036</t>
  </si>
  <si>
    <t>АГ-005-А-06-03-037</t>
  </si>
  <si>
    <t>АГ-005-А-06-04-038</t>
  </si>
  <si>
    <t>АГ-005-А-06-05-039</t>
  </si>
  <si>
    <t>АГ-005-А-06-06-040</t>
  </si>
  <si>
    <t>АГ-005-А-06-07-041</t>
  </si>
  <si>
    <t>АГ-005-А-07-01-042</t>
  </si>
  <si>
    <t>АГ-005-А-07-02-043</t>
  </si>
  <si>
    <t>АГ-005-А-07-03-044</t>
  </si>
  <si>
    <t>АГ-005-А-07-04-045</t>
  </si>
  <si>
    <t>АГ-005-А-07-05-046</t>
  </si>
  <si>
    <t>АГ-005-А-07-06-047</t>
  </si>
  <si>
    <t>АГ-005-А-07-07-048</t>
  </si>
  <si>
    <t>АГ-005-А-08-01-049</t>
  </si>
  <si>
    <t>АГ-005-А-08-02-050</t>
  </si>
  <si>
    <t>АГ-005-А-08-03-051</t>
  </si>
  <si>
    <t>АГ-005-А-08-04-052</t>
  </si>
  <si>
    <t>АГ-005-А-08-05-053</t>
  </si>
  <si>
    <t>АГ-005-А-08-06-054</t>
  </si>
  <si>
    <t>АГ-005-А-08-07-055</t>
  </si>
  <si>
    <t>АГ-005-А-09-01-056</t>
  </si>
  <si>
    <t>АГ-005-А-09-02-057</t>
  </si>
  <si>
    <t>АГ-005-А-09-03-058</t>
  </si>
  <si>
    <t>АГ-005-А-09-04-059</t>
  </si>
  <si>
    <t>АГ-005-А-09-05-060</t>
  </si>
  <si>
    <t>АГ-005-А-09-06-061</t>
  </si>
  <si>
    <t>АГ-005-А-09-07-062</t>
  </si>
  <si>
    <t>АГ-005-А-10-01-063</t>
  </si>
  <si>
    <t>АГ-005-А-10-02-064</t>
  </si>
  <si>
    <t>АГ-005-А-10-03-065</t>
  </si>
  <si>
    <t>АГ-005-А-10-04-066</t>
  </si>
  <si>
    <t>АГ-005-А-10-05-067</t>
  </si>
  <si>
    <t>АГ-005-А-10-06-068</t>
  </si>
  <si>
    <t>АГ-005-А-10-07-069</t>
  </si>
  <si>
    <t>АГ-005-А-11-01-070</t>
  </si>
  <si>
    <t>АГ-005-А-11-02-071</t>
  </si>
  <si>
    <t>АГ-005-А-11-03-072</t>
  </si>
  <si>
    <t>АГ-005-А-11-04-073</t>
  </si>
  <si>
    <t>АГ-005-А-11-05-074</t>
  </si>
  <si>
    <t>АГ-005-А-11-06-075</t>
  </si>
  <si>
    <t>АГ-005-А-11-07-076</t>
  </si>
  <si>
    <t>АГ-005-А-12-01-077</t>
  </si>
  <si>
    <t>АГ-005-А-12-02-078</t>
  </si>
  <si>
    <t>АГ-005-А-12-03-079</t>
  </si>
  <si>
    <t>АГ-005-А-12-04-080</t>
  </si>
  <si>
    <t>АГ-005-А-12-05-081</t>
  </si>
  <si>
    <t>АГ-005-А-12-06-082</t>
  </si>
  <si>
    <t>АГ-005-А-12-07-083</t>
  </si>
  <si>
    <t>АГ-005-А-13-01-084</t>
  </si>
  <si>
    <t>АГ-005-А-13-02-085</t>
  </si>
  <si>
    <t>АГ-005-А-13-03-086</t>
  </si>
  <si>
    <t>АГ-005-А-13-04-087</t>
  </si>
  <si>
    <t>АГ-005-А-13-05-088</t>
  </si>
  <si>
    <t>АГ-005-А-13-06-089</t>
  </si>
  <si>
    <t>АГ-005-А-13-07-090</t>
  </si>
  <si>
    <t>АГ-005-А-14-01-091</t>
  </si>
  <si>
    <t>АГ-005-А-14-02-092</t>
  </si>
  <si>
    <t>АГ-005-А-14-03-093</t>
  </si>
  <si>
    <t>АГ-005-А-14-04-094</t>
  </si>
  <si>
    <t>АГ-005-А-14-05-095</t>
  </si>
  <si>
    <t>АГ-005-А-14-06-096</t>
  </si>
  <si>
    <t>АГ-005-А-14-07-097</t>
  </si>
  <si>
    <t>АГ-005-А-15-01-098</t>
  </si>
  <si>
    <t>АГ-005-А-15-02-099</t>
  </si>
  <si>
    <t>АГ-005-А-15-03-100</t>
  </si>
  <si>
    <t>АГ-005-А-15-04-101</t>
  </si>
  <si>
    <t>АГ-005-А-15-05-102</t>
  </si>
  <si>
    <t>АГ-005-А-15-06-103</t>
  </si>
  <si>
    <t>АГ-005-А-15-07-104</t>
  </si>
  <si>
    <t>АГ-005-А-16-01-105</t>
  </si>
  <si>
    <t>АГ-005-А-16-02-106</t>
  </si>
  <si>
    <t>АГ-005-А-16-03-107</t>
  </si>
  <si>
    <t>АГ-005-А-16-04-108</t>
  </si>
  <si>
    <t>АГ-005-А-16-05-109</t>
  </si>
  <si>
    <t>АГ-005-А-16-06-110</t>
  </si>
  <si>
    <t>АГ-005-А-16-07-111</t>
  </si>
  <si>
    <t>АГ-005-Б-01-01-112</t>
  </si>
  <si>
    <t>АГ-005-Б-01-02-113</t>
  </si>
  <si>
    <t>АГ-005-Б-01-03-114</t>
  </si>
  <si>
    <t>АГ-005-Б-01-04-115</t>
  </si>
  <si>
    <t>АГ-005-Б-01-05-116</t>
  </si>
  <si>
    <t>АГ-005-Б-01-06-117</t>
  </si>
  <si>
    <t>АГ-005-Б-02-01-118</t>
  </si>
  <si>
    <t>АГ-005-Б-02-02-119</t>
  </si>
  <si>
    <t>АГ-005-Б-02-03-120</t>
  </si>
  <si>
    <t>АГ-005-Б-02-04-121</t>
  </si>
  <si>
    <t>АГ-005-Б-02-05-122</t>
  </si>
  <si>
    <t>АГ-005-Б-02-06-123</t>
  </si>
  <si>
    <t>АГ-005-Б-02-07-124</t>
  </si>
  <si>
    <t>АГ-005-Б-03-01-125</t>
  </si>
  <si>
    <t>АГ-005-Б-03-02-126</t>
  </si>
  <si>
    <t>АГ-005-Б-03-03-127</t>
  </si>
  <si>
    <t>АГ-005-Б-03-04-128</t>
  </si>
  <si>
    <t>АГ-005-Б-03-05-129</t>
  </si>
  <si>
    <t>АГ-005-Б-03-06-130</t>
  </si>
  <si>
    <t>АГ-005-Б-03-07-131</t>
  </si>
  <si>
    <t>АГ-005-Б-04-01-132</t>
  </si>
  <si>
    <t>АГ-005-Б-04-02-133</t>
  </si>
  <si>
    <t>АГ-005-Б-04-03-134</t>
  </si>
  <si>
    <t>АГ-005-Б-04-04-135</t>
  </si>
  <si>
    <t>АГ-005-Б-04-05-136</t>
  </si>
  <si>
    <t>АГ-005-Б-04-06-137</t>
  </si>
  <si>
    <t>АГ-005-Б-04-07-138</t>
  </si>
  <si>
    <t>АГ-005-Б-05-01-139</t>
  </si>
  <si>
    <t>АГ-005-Б-05-02-140</t>
  </si>
  <si>
    <t>АГ-005-Б-05-03-141</t>
  </si>
  <si>
    <t>АГ-005-Б-05-04-142</t>
  </si>
  <si>
    <t>АГ-005-Б-05-05-143</t>
  </si>
  <si>
    <t>АГ-005-Б-05-06-144</t>
  </si>
  <si>
    <t>АГ-005-Б-05-07-145</t>
  </si>
  <si>
    <t>АГ-005-Б-06-01-146</t>
  </si>
  <si>
    <t>АГ-005-Б-06-02-147</t>
  </si>
  <si>
    <t>АГ-005-Б-06-03-148</t>
  </si>
  <si>
    <t>АГ-005-Б-06-04-149</t>
  </si>
  <si>
    <t>АГ-005-Б-06-05-150</t>
  </si>
  <si>
    <t>АГ-005-Б-06-06-151</t>
  </si>
  <si>
    <t>АГ-005-Б-06-07-152</t>
  </si>
  <si>
    <t>АГ-005-Б-07-01-153</t>
  </si>
  <si>
    <t>АГ-005-Б-07-02-154</t>
  </si>
  <si>
    <t>АГ-005-Б-07-03-155</t>
  </si>
  <si>
    <t>АГ-005-Б-07-04-156</t>
  </si>
  <si>
    <t>АГ-005-Б-07-05-157</t>
  </si>
  <si>
    <t>АГ-005-Б-07-06-158</t>
  </si>
  <si>
    <t>АГ-005-Б-07-07-159</t>
  </si>
  <si>
    <t>АГ-005-Б-08-01-160</t>
  </si>
  <si>
    <t>АГ-005-Б-08-02-161</t>
  </si>
  <si>
    <t>АГ-005-Б-08-03-162</t>
  </si>
  <si>
    <t>АГ-005-Б-08-04-163</t>
  </si>
  <si>
    <t>АГ-005-Б-08-05-164</t>
  </si>
  <si>
    <t>АГ-005-Б-08-06-165</t>
  </si>
  <si>
    <t>АГ-005-Б-08-07-166</t>
  </si>
  <si>
    <t>АГ-005-Б-09-01-167</t>
  </si>
  <si>
    <t>АГ-005-Б-09-02-168</t>
  </si>
  <si>
    <t>АГ-005-Б-09-03-169</t>
  </si>
  <si>
    <t>АГ-005-Б-09-04-170</t>
  </si>
  <si>
    <t>АГ-005-Б-09-05-171</t>
  </si>
  <si>
    <t>АГ-005-Б-09-06-172</t>
  </si>
  <si>
    <t>АГ-005-Б-09-07-173</t>
  </si>
  <si>
    <t>АГ-005-Б-10-01-174</t>
  </si>
  <si>
    <t>АГ-005-Б-10-02-175</t>
  </si>
  <si>
    <t>АГ-005-Б-10-03-176</t>
  </si>
  <si>
    <t>АГ-005-Б-10-04-177</t>
  </si>
  <si>
    <t>АГ-005-Б-10-05-178</t>
  </si>
  <si>
    <t>АГ-005-Б-10-06-179</t>
  </si>
  <si>
    <t>АГ-005-Б-10-07-180</t>
  </si>
  <si>
    <t>АГ-005-Б-11-01-181</t>
  </si>
  <si>
    <t>АГ-005-Б-11-02-182</t>
  </si>
  <si>
    <t>АГ-005-Б-11-03-183</t>
  </si>
  <si>
    <t>АГ-005-Б-11-04-184</t>
  </si>
  <si>
    <t>АГ-005-Б-11-05-185</t>
  </si>
  <si>
    <t>АГ-005-Б-11-06-186</t>
  </si>
  <si>
    <t>АГ-005-Б-11-07-187</t>
  </si>
  <si>
    <t>АГ-005-Б-12-01-188</t>
  </si>
  <si>
    <t>АГ-005-Б-12-02-189</t>
  </si>
  <si>
    <t>АГ-005-Б-12-03-190</t>
  </si>
  <si>
    <t>АГ-005-Б-12-04-191</t>
  </si>
  <si>
    <t>АГ-005-Б-12-05-192</t>
  </si>
  <si>
    <t>АГ-005-Б-12-06-193</t>
  </si>
  <si>
    <t>АГ-005-Б-12-07-194</t>
  </si>
  <si>
    <t>АГ-005-Б-13-01-195</t>
  </si>
  <si>
    <t>АГ-005-Б-13-02-196</t>
  </si>
  <si>
    <t>АГ-005-Б-13-03-197</t>
  </si>
  <si>
    <t>АГ-005-Б-13-04-198</t>
  </si>
  <si>
    <t>АГ-005-Б-13-05-199</t>
  </si>
  <si>
    <t>АГ-005-Б-13-06-200</t>
  </si>
  <si>
    <t>АГ-005-Б-13-07-201</t>
  </si>
  <si>
    <t>АГ-005-Б-14-01-202</t>
  </si>
  <si>
    <t>АГ-005-Б-14-02-203</t>
  </si>
  <si>
    <t>АГ-005-Б-14-03-204</t>
  </si>
  <si>
    <t>АГ-005-Б-14-04-205</t>
  </si>
  <si>
    <t>АГ-005-Б-14-05-206</t>
  </si>
  <si>
    <t>АГ-005-Б-14-06-207</t>
  </si>
  <si>
    <t>АГ-005-Б-14-07-208</t>
  </si>
  <si>
    <t>АГ-005-Б-15-01-209</t>
  </si>
  <si>
    <t>АГ-005-Б-15-02-210</t>
  </si>
  <si>
    <t>АГ-005-Б-15-03-211</t>
  </si>
  <si>
    <t>АГ-005-Б-15-04-212</t>
  </si>
  <si>
    <t>АГ-005-Б-15-05-213</t>
  </si>
  <si>
    <t>АГ-005-Б-15-06-214</t>
  </si>
  <si>
    <t>АГ-005-Б-15-07-215</t>
  </si>
  <si>
    <t>АГ-005-Б-16-01-216</t>
  </si>
  <si>
    <t>АГ-005-Б-16-02-217</t>
  </si>
  <si>
    <t>АГ-005-Б-16-03-218</t>
  </si>
  <si>
    <t>АГ-005-Б-16-04-219</t>
  </si>
  <si>
    <t>АГ-005-Б-16-05-220</t>
  </si>
  <si>
    <t>АГ-005-Б-16-06-221</t>
  </si>
  <si>
    <t>АГ-005-Б-16-07-222</t>
  </si>
  <si>
    <t>АГ-005-В-01-01-223</t>
  </si>
  <si>
    <t>АГ-005-В-01-02-224</t>
  </si>
  <si>
    <t>АГ-005-В-01-03-225</t>
  </si>
  <si>
    <t>АГ-005-В-01-04-226</t>
  </si>
  <si>
    <t>АГ-005-В-01-05-227</t>
  </si>
  <si>
    <t>АГ-005-В-01-06-228</t>
  </si>
  <si>
    <t>АГ-005-В-02-01-229</t>
  </si>
  <si>
    <t>АГ-005-В-02-02-230</t>
  </si>
  <si>
    <t>АГ-005-В-02-03-231</t>
  </si>
  <si>
    <t>АГ-005-В-02-04-232</t>
  </si>
  <si>
    <t>АГ-005-В-02-05-233</t>
  </si>
  <si>
    <t>АГ-005-В-02-06-234</t>
  </si>
  <si>
    <t>АГ-005-В-02-07-235</t>
  </si>
  <si>
    <t>АГ-005-В-03-01-236</t>
  </si>
  <si>
    <t>АГ-005-В-03-02-237</t>
  </si>
  <si>
    <t>АГ-005-В-03-03-238</t>
  </si>
  <si>
    <t>АГ-005-В-03-04-239</t>
  </si>
  <si>
    <t>АГ-005-В-03-05-240</t>
  </si>
  <si>
    <t>АГ-005-В-03-06-241</t>
  </si>
  <si>
    <t>АГ-005-В-03-07-242</t>
  </si>
  <si>
    <t>АГ-005-В-04-01-243</t>
  </si>
  <si>
    <t>АГ-005-В-04-02-244</t>
  </si>
  <si>
    <t>АГ-005-В-04-03-245</t>
  </si>
  <si>
    <t>АГ-005-В-04-04-246</t>
  </si>
  <si>
    <t>АГ-005-В-04-05-247</t>
  </si>
  <si>
    <t>АГ-005-В-04-06-248</t>
  </si>
  <si>
    <t>АГ-005-В-04-07-249</t>
  </si>
  <si>
    <t>АГ-005-В-05-01-250</t>
  </si>
  <si>
    <t>АГ-005-В-05-02-251</t>
  </si>
  <si>
    <t>АГ-005-В-05-03-252</t>
  </si>
  <si>
    <t>АГ-005-В-05-04-253</t>
  </si>
  <si>
    <t>АГ-005-В-05-05-254</t>
  </si>
  <si>
    <t>АГ-005-В-05-06-255</t>
  </si>
  <si>
    <t>АГ-005-В-05-07-256</t>
  </si>
  <si>
    <t>АГ-005-В-06-01-257</t>
  </si>
  <si>
    <t>АГ-005-В-06-02-258</t>
  </si>
  <si>
    <t>АГ-005-В-06-03-259</t>
  </si>
  <si>
    <t>АГ-005-В-06-04-260</t>
  </si>
  <si>
    <t>АГ-005-В-06-05-261</t>
  </si>
  <si>
    <t>АГ-005-В-06-06-262</t>
  </si>
  <si>
    <t>АГ-005-В-06-07-263</t>
  </si>
  <si>
    <t>АГ-005-В-07-01-264</t>
  </si>
  <si>
    <t>АГ-005-В-07-02-265</t>
  </si>
  <si>
    <t>АГ-005-В-07-03-266</t>
  </si>
  <si>
    <t>АГ-005-В-07-04-267</t>
  </si>
  <si>
    <t>АГ-005-В-07-05-268</t>
  </si>
  <si>
    <t>АГ-005-В-07-06-269</t>
  </si>
  <si>
    <t>АГ-005-В-07-07-270</t>
  </si>
  <si>
    <t>АГ-005-В-08-01-271</t>
  </si>
  <si>
    <t>АГ-005-В-08-02-272</t>
  </si>
  <si>
    <t>АГ-005-В-08-03-273</t>
  </si>
  <si>
    <t>АГ-005-В-08-04-274</t>
  </si>
  <si>
    <t>АГ-005-В-08-05-275</t>
  </si>
  <si>
    <t>АГ-005-В-08-06-276</t>
  </si>
  <si>
    <t>АГ-005-В-08-07-277</t>
  </si>
  <si>
    <t>АГ-005-В-09-01-278</t>
  </si>
  <si>
    <t>АГ-005-В-09-02-279</t>
  </si>
  <si>
    <t>АГ-005-В-09-03-280</t>
  </si>
  <si>
    <t>АГ-005-В-09-04-281</t>
  </si>
  <si>
    <t>АГ-005-В-09-05-282</t>
  </si>
  <si>
    <t>АГ-005-В-09-06-283</t>
  </si>
  <si>
    <t>АГ-005-В-09-07-284</t>
  </si>
  <si>
    <t>АГ-005-В-10-01-285</t>
  </si>
  <si>
    <t>АГ-005-В-10-02-286</t>
  </si>
  <si>
    <t>АГ-005-В-10-03-287</t>
  </si>
  <si>
    <t>АГ-005-В-10-04-288</t>
  </si>
  <si>
    <t>АГ-005-В-10-05-289</t>
  </si>
  <si>
    <t>АГ-005-В-10-06-290</t>
  </si>
  <si>
    <t>АГ-005-В-10-07-291</t>
  </si>
  <si>
    <t>АГ-005-В-11-01-292</t>
  </si>
  <si>
    <t>АГ-005-В-11-02-293</t>
  </si>
  <si>
    <t>АГ-005-В-11-03-294</t>
  </si>
  <si>
    <t>АГ-005-В-11-04-295</t>
  </si>
  <si>
    <t>АГ-005-В-11-05-296</t>
  </si>
  <si>
    <t>АГ-005-В-11-06-297</t>
  </si>
  <si>
    <t>АГ-005-В-11-07-298</t>
  </si>
  <si>
    <t>АГ-005-В-12-01-299</t>
  </si>
  <si>
    <t>АГ-005-В-12-02-300</t>
  </si>
  <si>
    <t>АГ-005-В-12-03-301</t>
  </si>
  <si>
    <t>АГ-005-В-12-04-302</t>
  </si>
  <si>
    <t>АГ-005-В-12-05-303</t>
  </si>
  <si>
    <t>АГ-005-В-12-06-304</t>
  </si>
  <si>
    <t>АГ-005-В-12-07-305</t>
  </si>
  <si>
    <t>АГ-005-В-13-01-306</t>
  </si>
  <si>
    <t>АГ-005-В-13-02-307</t>
  </si>
  <si>
    <t>АГ-005-В-13-03-308</t>
  </si>
  <si>
    <t>АГ-005-В-13-04-309</t>
  </si>
  <si>
    <t>АГ-005-В-13-05-310</t>
  </si>
  <si>
    <t>АГ-005-В-13-06-311</t>
  </si>
  <si>
    <t>АГ-005-В-13-07-312</t>
  </si>
  <si>
    <t>АГ-005-В-14-01-313</t>
  </si>
  <si>
    <t>АГ-005-В-14-02-314</t>
  </si>
  <si>
    <t>АГ-005-В-14-03-315</t>
  </si>
  <si>
    <t>АГ-005-В-14-04-316</t>
  </si>
  <si>
    <t>АГ-005-В-14-05-317</t>
  </si>
  <si>
    <t>АГ-005-В-14-06-318</t>
  </si>
  <si>
    <t>АГ-005-В-14-07-319</t>
  </si>
  <si>
    <t>АГ-005-В-15-01-320</t>
  </si>
  <si>
    <t>АГ-005-В-15-02-321</t>
  </si>
  <si>
    <t>АГ-005-В-15-03-322</t>
  </si>
  <si>
    <t>АГ-005-В-15-04-323</t>
  </si>
  <si>
    <t>АГ-005-В-15-05-324</t>
  </si>
  <si>
    <t>АГ-005-В-15-06-325</t>
  </si>
  <si>
    <t>АГ-005-В-15-07-326</t>
  </si>
  <si>
    <t>АГ-005-В-16-01-327</t>
  </si>
  <si>
    <t>АГ-005-В-16-02-328</t>
  </si>
  <si>
    <t>АГ-005-В-16-03-329</t>
  </si>
  <si>
    <t>АГ-005-В-16-04-330</t>
  </si>
  <si>
    <t>АГ-005-В-16-05-331</t>
  </si>
  <si>
    <t>АГ-005-В-16-06-332</t>
  </si>
  <si>
    <t>АГ-005-В-16-07-333</t>
  </si>
  <si>
    <t>АГ-005-В-17-01-334</t>
  </si>
  <si>
    <t>АГ-005-В-17-02-335</t>
  </si>
  <si>
    <t>АГ-005-В-17-03-336</t>
  </si>
  <si>
    <t>АГ-005-В-17-04-337</t>
  </si>
  <si>
    <t>АГ-005-В-17-05-338</t>
  </si>
  <si>
    <t>АГ-005-В-17-06-339</t>
  </si>
  <si>
    <t>АГ-005-В-17-07-340</t>
  </si>
  <si>
    <t>АГ-005-В-18-01-341</t>
  </si>
  <si>
    <t>АГ-005-В-18-02-342</t>
  </si>
  <si>
    <t>АГ-005-В-18-03-343</t>
  </si>
  <si>
    <t>АГ-005-В-18-04-344</t>
  </si>
  <si>
    <t>АГ-005-В-18-05-345</t>
  </si>
  <si>
    <t>АГ-005-В-18-06-346</t>
  </si>
  <si>
    <t>АГ-005-В-18-07-347</t>
  </si>
  <si>
    <t>АГ-005-В-19-01-348</t>
  </si>
  <si>
    <t>АГ-005-В-19-02-349</t>
  </si>
  <si>
    <t>АГ-005-В-19-03-350</t>
  </si>
  <si>
    <t>АГ-005-В-19-04-351</t>
  </si>
  <si>
    <t>АГ-005-В-19-05-352</t>
  </si>
  <si>
    <t>АГ-005-В-19-06-353</t>
  </si>
  <si>
    <t>АГ-005-В-19-07-354</t>
  </si>
  <si>
    <t>АГ-005-В-20-01-355</t>
  </si>
  <si>
    <t>АГ-005-В-20-02-356</t>
  </si>
  <si>
    <t>АГ-005-В-20-03-357</t>
  </si>
  <si>
    <t>АГ-005-В-20-04-358</t>
  </si>
  <si>
    <t>АГ-005-В-20-05-359</t>
  </si>
  <si>
    <t>АГ-005-В-20-06-360</t>
  </si>
  <si>
    <t>АГ-005-В-20-07-361</t>
  </si>
  <si>
    <t>АГ-005-В-21-01-362</t>
  </si>
  <si>
    <t>АГ-005-В-21-02-363</t>
  </si>
  <si>
    <t>АГ-005-В-21-03-364</t>
  </si>
  <si>
    <t>АГ-005-В-21-04-365</t>
  </si>
  <si>
    <t>АГ-005-В-21-05-366</t>
  </si>
  <si>
    <t>АГ-005-В-21-06-367</t>
  </si>
  <si>
    <t>АГ-005-В-21-07-368</t>
  </si>
  <si>
    <t>АГ-005-В-22-01-369</t>
  </si>
  <si>
    <t>АГ-005-В-22-02-370</t>
  </si>
  <si>
    <t>АГ-005-В-22-03-371</t>
  </si>
  <si>
    <t>АГ-005-В-22-04-372</t>
  </si>
  <si>
    <t>АГ-005-В-22-05-373</t>
  </si>
  <si>
    <t>АГ-005-В-22-06-374</t>
  </si>
  <si>
    <t>АГ-005-В-22-07-375</t>
  </si>
  <si>
    <t>АГ-005-В-23-01-376</t>
  </si>
  <si>
    <t>АГ-005-В-23-02-377</t>
  </si>
  <si>
    <t>АГ-005-В-23-03-378</t>
  </si>
  <si>
    <t>АГ-005-В-23-04-379</t>
  </si>
  <si>
    <t>АГ-005-В-23-05-380</t>
  </si>
  <si>
    <t>АГ-005-В-23-06-381</t>
  </si>
  <si>
    <t>АГ-005-В-23-07-382</t>
  </si>
  <si>
    <t>АГ-005-В-24-01-383</t>
  </si>
  <si>
    <t>АГ-005-В-24-02-384</t>
  </si>
  <si>
    <t>АГ-005-В-24-03-385</t>
  </si>
  <si>
    <t>АГ-005-В-24-04-386</t>
  </si>
  <si>
    <t>АГ-005-В-24-05-387</t>
  </si>
  <si>
    <t>АГ-005-В-24-06-388</t>
  </si>
  <si>
    <t>АГ-005-В-24-07-389</t>
  </si>
  <si>
    <t>АГ-005-Г-01-01-390</t>
  </si>
  <si>
    <t>АГ-005-Г-01-02-391</t>
  </si>
  <si>
    <t>АГ-005-Г-01-03-392</t>
  </si>
  <si>
    <t>АГ-005-Г-01-04-393</t>
  </si>
  <si>
    <t>АГ-005-Г-01-05-394</t>
  </si>
  <si>
    <t>АГ-005-Г-01-06-395</t>
  </si>
  <si>
    <t>АГ-005-Г-01-07-396</t>
  </si>
  <si>
    <t>АГ-005-Г-02-01-397</t>
  </si>
  <si>
    <t>АГ-005-Г-02-02-398</t>
  </si>
  <si>
    <t>АГ-005-Г-02-03-399</t>
  </si>
  <si>
    <t>АГ-005-Г-02-04-400</t>
  </si>
  <si>
    <t>АГ-005-Г-02-05-401</t>
  </si>
  <si>
    <t>АГ-005-Г-02-06-402</t>
  </si>
  <si>
    <t>АГ-005-Г-02-07-403</t>
  </si>
  <si>
    <t>АГ-005-Г-02-08-404</t>
  </si>
  <si>
    <t>АГ-005-Г-03-01-405</t>
  </si>
  <si>
    <t>АГ-005-Г-03-02-406</t>
  </si>
  <si>
    <t>АГ-005-Г-03-03-407</t>
  </si>
  <si>
    <t>АГ-005-Г-03-04-408</t>
  </si>
  <si>
    <t>АГ-005-Г-03-05-409</t>
  </si>
  <si>
    <t>АГ-005-Г-03-06-410</t>
  </si>
  <si>
    <t>АГ-005-Г-03-07-411</t>
  </si>
  <si>
    <t>АГ-005-Г-03-08-412</t>
  </si>
  <si>
    <t>АГ-005-Г-04-01-413</t>
  </si>
  <si>
    <t>АГ-005-Г-04-02-414</t>
  </si>
  <si>
    <t>АГ-005-Г-04-03-415</t>
  </si>
  <si>
    <t>АГ-005-Г-04-04-416</t>
  </si>
  <si>
    <t>АГ-005-Г-04-05-417</t>
  </si>
  <si>
    <t>АГ-005-Г-04-06-418</t>
  </si>
  <si>
    <t>АГ-005-Г-04-07-419</t>
  </si>
  <si>
    <t>АГ-005-Г-04-08-420</t>
  </si>
  <si>
    <t>АГ-005-Г-05-01-421</t>
  </si>
  <si>
    <t>АГ-005-Г-05-02-422</t>
  </si>
  <si>
    <t>АГ-005-Г-05-03-423</t>
  </si>
  <si>
    <t>АГ-005-Г-05-04-424</t>
  </si>
  <si>
    <t>АГ-005-Г-05-05-425</t>
  </si>
  <si>
    <t>АГ-005-Г-05-06-426</t>
  </si>
  <si>
    <t>АГ-005-Г-05-07-427</t>
  </si>
  <si>
    <t>АГ-005-Г-05-08-428</t>
  </si>
  <si>
    <t>АГ-005-Г-06-01-429</t>
  </si>
  <si>
    <t>АГ-005-Г-06-02-430</t>
  </si>
  <si>
    <t>АГ-005-Г-06-03-431</t>
  </si>
  <si>
    <t>АГ-005-Г-06-04-432</t>
  </si>
  <si>
    <t>АГ-005-Г-06-05-433</t>
  </si>
  <si>
    <t>АГ-005-Г-06-06-434</t>
  </si>
  <si>
    <t>АГ-005-Г-06-07-435</t>
  </si>
  <si>
    <t>АГ-005-Г-06-08-436</t>
  </si>
  <si>
    <t>АГ-005-Г-07-01-437</t>
  </si>
  <si>
    <t>АГ-005-Г-07-02-438</t>
  </si>
  <si>
    <t>АГ-005-Г-07-03-439</t>
  </si>
  <si>
    <t>АГ-005-Г-07-04-440</t>
  </si>
  <si>
    <t>АГ-005-Г-07-05-441</t>
  </si>
  <si>
    <t>АГ-005-Г-07-06-442</t>
  </si>
  <si>
    <t>АГ-005-Г-07-07-443</t>
  </si>
  <si>
    <t>АГ-005-Г-07-08-444</t>
  </si>
  <si>
    <t>АГ-005-Г-08-01-445</t>
  </si>
  <si>
    <t>АГ-005-Г-08-02-446</t>
  </si>
  <si>
    <t>АГ-005-Г-08-03-447</t>
  </si>
  <si>
    <t>АГ-005-Г-08-04-448</t>
  </si>
  <si>
    <t>АГ-005-Г-08-05-449</t>
  </si>
  <si>
    <t>АГ-005-Г-08-06-450</t>
  </si>
  <si>
    <t>АГ-005-Г-08-07-451</t>
  </si>
  <si>
    <t>АГ-005-Г-08-08-452</t>
  </si>
  <si>
    <t>АГ-005-Г-09-01-453</t>
  </si>
  <si>
    <t>АГ-005-Г-09-02-454</t>
  </si>
  <si>
    <t>АГ-005-Г-09-03-455</t>
  </si>
  <si>
    <t>АГ-005-Г-09-04-456</t>
  </si>
  <si>
    <t>АГ-005-Г-09-05-457</t>
  </si>
  <si>
    <t>АГ-005-Г-09-06-458</t>
  </si>
  <si>
    <t>АГ-005-Г-09-07-459</t>
  </si>
  <si>
    <t>АГ-005-Г-09-08-460</t>
  </si>
  <si>
    <t>АГ-005-Г-10-01-461</t>
  </si>
  <si>
    <t>АГ-005-Г-10-02-462</t>
  </si>
  <si>
    <t>АГ-005-Г-10-03-463</t>
  </si>
  <si>
    <t>АГ-005-Г-10-04-464</t>
  </si>
  <si>
    <t>АГ-005-Г-10-05-465</t>
  </si>
  <si>
    <t>АГ-005-Г-10-06-466</t>
  </si>
  <si>
    <t>АГ-005-Г-10-07-467</t>
  </si>
  <si>
    <t>АГ-005-Г-10-08-468</t>
  </si>
  <si>
    <t>АГ-005-Г-11-01-469</t>
  </si>
  <si>
    <t>АГ-005-Г-11-02-470</t>
  </si>
  <si>
    <t>АГ-005-Г-11-03-471</t>
  </si>
  <si>
    <t>АГ-005-Г-11-04-472</t>
  </si>
  <si>
    <t>АГ-005-Г-11-05-473</t>
  </si>
  <si>
    <t>АГ-005-Г-11-06-474</t>
  </si>
  <si>
    <t>АГ-005-Г-11-07-475</t>
  </si>
  <si>
    <t>АГ-005-Г-11-08-476</t>
  </si>
  <si>
    <t>АГ-005-Г-12-01-477</t>
  </si>
  <si>
    <t>АГ-005-Г-12-02-478</t>
  </si>
  <si>
    <t>АГ-005-Г-12-03-479</t>
  </si>
  <si>
    <t>АГ-005-Г-12-04-480</t>
  </si>
  <si>
    <t>АГ-005-Г-12-05-481</t>
  </si>
  <si>
    <t>АГ-005-Г-12-06-482</t>
  </si>
  <si>
    <t>АГ-005-Г-12-07-483</t>
  </si>
  <si>
    <t>АГ-005-Г-12-08-484</t>
  </si>
  <si>
    <t>АГ-005-Г-13-01-485</t>
  </si>
  <si>
    <t>АГ-005-Г-13-02-486</t>
  </si>
  <si>
    <t>АГ-005-Г-13-03-487</t>
  </si>
  <si>
    <t>АГ-005-Г-13-04-488</t>
  </si>
  <si>
    <t>АГ-005-Г-13-05-489</t>
  </si>
  <si>
    <t>АГ-005-Г-13-06-490</t>
  </si>
  <si>
    <t>АГ-005-Г-13-07-491</t>
  </si>
  <si>
    <t>АГ-005-Г-13-08-492</t>
  </si>
  <si>
    <t>АГ-005-Г-14-01-493</t>
  </si>
  <si>
    <t>АГ-005-Г-14-02-494</t>
  </si>
  <si>
    <t>АГ-005-Г-14-03-495</t>
  </si>
  <si>
    <t>АГ-005-Г-14-04-496</t>
  </si>
  <si>
    <t>АГ-005-Г-14-05-497</t>
  </si>
  <si>
    <t>АГ-005-Г-14-06-498</t>
  </si>
  <si>
    <t>АГ-005-Г-14-07-499</t>
  </si>
  <si>
    <t>АГ-005-Г-14-08-500</t>
  </si>
  <si>
    <t>АГ-005-Г-15-01-501</t>
  </si>
  <si>
    <t>АГ-005-Г-15-02-502</t>
  </si>
  <si>
    <t>АГ-005-Г-15-03-503</t>
  </si>
  <si>
    <t>АГ-005-Г-15-04-504</t>
  </si>
  <si>
    <t>АГ-005-Г-15-05-505</t>
  </si>
  <si>
    <t>АГ-005-Г-15-06-506</t>
  </si>
  <si>
    <t>АГ-005-Г-15-07-507</t>
  </si>
  <si>
    <t>АГ-005-Г-15-08-508</t>
  </si>
  <si>
    <t>АГ-005-Г-16-01-509</t>
  </si>
  <si>
    <t>АГ-005-Г-16-02-510</t>
  </si>
  <si>
    <t>АГ-005-Г-16-03-511</t>
  </si>
  <si>
    <t>АГ-005-Г-16-04-512</t>
  </si>
  <si>
    <t>АГ-005-Г-16-05-513</t>
  </si>
  <si>
    <t>АГ-005-Г-16-06-514</t>
  </si>
  <si>
    <t>АГ-005-Г-16-07-515</t>
  </si>
  <si>
    <t>АГ-005-Г-16-08-516</t>
  </si>
  <si>
    <t>АГ-005-Г-17-01-517</t>
  </si>
  <si>
    <t>АГ-005-Г-17-02-518</t>
  </si>
  <si>
    <t>АГ-005-Г-17-03-519</t>
  </si>
  <si>
    <t>АГ-005-Г-17-04-520</t>
  </si>
  <si>
    <t>АГ-005-Г-17-05-521</t>
  </si>
  <si>
    <t>АГ-005-Г-17-06-522</t>
  </si>
  <si>
    <t>АГ-005-Г-17-07-523</t>
  </si>
  <si>
    <t>АГ-005-Г-17-08-524</t>
  </si>
  <si>
    <t>АГ-005-Г-18-01-525</t>
  </si>
  <si>
    <t>АГ-005-Г-18-02-526</t>
  </si>
  <si>
    <t>АГ-005-Г-18-03-527</t>
  </si>
  <si>
    <t>АГ-005-Г-18-04-528</t>
  </si>
  <si>
    <t>АГ-005-Г-18-05-529</t>
  </si>
  <si>
    <t>АГ-005-Г-18-06-530</t>
  </si>
  <si>
    <t>АГ-005-Г-18-07-531</t>
  </si>
  <si>
    <t>АГ-005-Г-18-08-532</t>
  </si>
  <si>
    <t>АГ-005-Г-19-01-533</t>
  </si>
  <si>
    <t>АГ-005-Г-19-02-534</t>
  </si>
  <si>
    <t>АГ-005-Г-19-03-535</t>
  </si>
  <si>
    <t>АГ-005-Г-19-04-536</t>
  </si>
  <si>
    <t>АГ-005-Г-19-05-537</t>
  </si>
  <si>
    <t>АГ-005-Г-19-06-538</t>
  </si>
  <si>
    <t>АГ-005-Г-19-07-539</t>
  </si>
  <si>
    <t>АГ-005-Г-19-08-540</t>
  </si>
  <si>
    <t>АГ-005-Г-20-01-541</t>
  </si>
  <si>
    <t>АГ-005-Г-20-02-542</t>
  </si>
  <si>
    <t>АГ-005-Г-20-03-543</t>
  </si>
  <si>
    <t>АГ-005-Г-20-04-544</t>
  </si>
  <si>
    <t>АГ-005-Г-20-05-545</t>
  </si>
  <si>
    <t>АГ-005-Г-20-06-546</t>
  </si>
  <si>
    <t>АГ-005-Г-20-07-547</t>
  </si>
  <si>
    <t>АГ-005-Г-20-08-548</t>
  </si>
  <si>
    <t>АГ-005-Г-21-01-549</t>
  </si>
  <si>
    <t>АГ-005-Г-21-02-550</t>
  </si>
  <si>
    <t>АГ-005-Г-21-03-551</t>
  </si>
  <si>
    <t>АГ-005-Г-21-04-552</t>
  </si>
  <si>
    <t>АГ-005-Г-21-05-553</t>
  </si>
  <si>
    <t>АГ-005-Г-21-06-554</t>
  </si>
  <si>
    <t>АГ-005-Г-21-07-555</t>
  </si>
  <si>
    <t>АГ-005-Г-21-08-556</t>
  </si>
  <si>
    <t>АГ-005-Г-22-01-557</t>
  </si>
  <si>
    <t>АГ-005-Г-22-02-558</t>
  </si>
  <si>
    <t>АГ-005-Г-22-03-559</t>
  </si>
  <si>
    <t>АГ-005-Г-22-04-560</t>
  </si>
  <si>
    <t>АГ-005-Г-22-05-561</t>
  </si>
  <si>
    <t>АГ-005-Г-22-06-562</t>
  </si>
  <si>
    <t>АГ-005-Г-22-07-563</t>
  </si>
  <si>
    <t>АГ-005-Г-22-08-564</t>
  </si>
  <si>
    <t>АГ-005-Г-23-01-565</t>
  </si>
  <si>
    <t>АГ-005-Г-23-02-566</t>
  </si>
  <si>
    <t>АГ-005-Г-23-03-567</t>
  </si>
  <si>
    <t>АГ-005-Г-23-04-568</t>
  </si>
  <si>
    <t>АГ-005-Г-23-05-569</t>
  </si>
  <si>
    <t>АГ-005-Г-23-06-570</t>
  </si>
  <si>
    <t>АГ-005-Г-23-07-571</t>
  </si>
  <si>
    <t>АГ-005-Г-23-08-572</t>
  </si>
  <si>
    <t>АГ-005-Г-24-01-573</t>
  </si>
  <si>
    <t>АГ-005-Г-24-02-574</t>
  </si>
  <si>
    <t>АГ-005-Г-24-03-575</t>
  </si>
  <si>
    <t>АГ-005-Г-24-04-576</t>
  </si>
  <si>
    <t>АГ-005-Г-24-05-577</t>
  </si>
  <si>
    <t>АГ-005-Г-24-06-578</t>
  </si>
  <si>
    <t>АГ-005-Г-24-07-579</t>
  </si>
  <si>
    <t>АГ-005-Г-24-08-580</t>
  </si>
  <si>
    <t>АГ-004-А-02-01-001</t>
  </si>
  <si>
    <t>АГ-004-А-02-02-002</t>
  </si>
  <si>
    <t>АГ-004-А-02-03-003</t>
  </si>
  <si>
    <t>АГ-004-А-02-04-004</t>
  </si>
  <si>
    <t>АГ-004-А-02-05-005</t>
  </si>
  <si>
    <t>АГ-004-А-02-06-006</t>
  </si>
  <si>
    <t>АГ-004-А-02-07-007</t>
  </si>
  <si>
    <t>АГ-004-А-02-08-008</t>
  </si>
  <si>
    <t>АГ-004-А-03-01-009</t>
  </si>
  <si>
    <t>АГ-004-А-03-02-010</t>
  </si>
  <si>
    <t>АГ-004-А-03-03-011</t>
  </si>
  <si>
    <t>АГ-004-А-03-04-012</t>
  </si>
  <si>
    <t>АГ-004-А-03-05-013</t>
  </si>
  <si>
    <t>АГ-004-А-03-06-014</t>
  </si>
  <si>
    <t>АГ-004-А-03-07-015</t>
  </si>
  <si>
    <t>АГ-004-А-03-08-016</t>
  </si>
  <si>
    <t>АГ-004-А-04-01-017</t>
  </si>
  <si>
    <t>АГ-004-А-04-02-018</t>
  </si>
  <si>
    <t>АГ-004-А-04-03-019</t>
  </si>
  <si>
    <t>АГ-004-А-04-04-020</t>
  </si>
  <si>
    <t>АГ-004-А-04-05-021</t>
  </si>
  <si>
    <t>АГ-004-А-04-06-022</t>
  </si>
  <si>
    <t>АГ-004-А-04-07-023</t>
  </si>
  <si>
    <t>АГ-004-А-04-08-024</t>
  </si>
  <si>
    <t>АГ-004-А-05-01-025</t>
  </si>
  <si>
    <t>АГ-004-А-05-02-026</t>
  </si>
  <si>
    <t>АГ-004-А-05-03-027</t>
  </si>
  <si>
    <t>АГ-004-А-05-04-028</t>
  </si>
  <si>
    <t>АГ-004-А-05-05-029</t>
  </si>
  <si>
    <t>АГ-004-А-05-06-030</t>
  </si>
  <si>
    <t>АГ-004-А-05-07-031</t>
  </si>
  <si>
    <t>АГ-004-А-05-08-032</t>
  </si>
  <si>
    <t>АГ-004-А-06-01-033</t>
  </si>
  <si>
    <t>АГ-004-А-06-02-034</t>
  </si>
  <si>
    <t>АГ-004-А-06-03-035</t>
  </si>
  <si>
    <t>АГ-004-А-06-04-036</t>
  </si>
  <si>
    <t>АГ-004-А-06-05-037</t>
  </si>
  <si>
    <t>АГ-004-А-06-06-038</t>
  </si>
  <si>
    <t>АГ-004-А-06-07-039</t>
  </si>
  <si>
    <t>АГ-004-А-06-08-040</t>
  </si>
  <si>
    <t>АГ-004-А-07-01-041</t>
  </si>
  <si>
    <t>АГ-004-А-07-02-042</t>
  </si>
  <si>
    <t>АГ-004-А-07-03-043</t>
  </si>
  <si>
    <t>АГ-004-А-07-04-044</t>
  </si>
  <si>
    <t>АГ-004-А-07-05-045</t>
  </si>
  <si>
    <t>АГ-004-А-07-06-046</t>
  </si>
  <si>
    <t>АГ-004-А-07-07-047</t>
  </si>
  <si>
    <t>АГ-004-А-07-08-048</t>
  </si>
  <si>
    <t>АГ-004-А-08-01-049</t>
  </si>
  <si>
    <t>АГ-004-А-08-02-050</t>
  </si>
  <si>
    <t>АГ-004-А-08-03-051</t>
  </si>
  <si>
    <t>АГ-004-А-08-04-052</t>
  </si>
  <si>
    <t>АГ-004-А-08-05-053</t>
  </si>
  <si>
    <t>АГ-004-А-08-06-054</t>
  </si>
  <si>
    <t>АГ-004-А-08-07-055</t>
  </si>
  <si>
    <t>АГ-004-А-08-08-056</t>
  </si>
  <si>
    <t>АГ-004-А-09-01-057</t>
  </si>
  <si>
    <t>АГ-004-А-09-02-058</t>
  </si>
  <si>
    <t>АГ-004-А-09-03-059</t>
  </si>
  <si>
    <t>АГ-004-А-09-04-060</t>
  </si>
  <si>
    <t>АГ-004-А-09-05-061</t>
  </si>
  <si>
    <t>АГ-004-А-09-06-062</t>
  </si>
  <si>
    <t>АГ-004-А-09-07-063</t>
  </si>
  <si>
    <t>АГ-004-А-09-08-064</t>
  </si>
  <si>
    <t>АГ-004-А-10-01-065</t>
  </si>
  <si>
    <t>АГ-004-А-10-02-066</t>
  </si>
  <si>
    <t>АГ-004-А-10-03-067</t>
  </si>
  <si>
    <t>АГ-004-А-10-04-068</t>
  </si>
  <si>
    <t>АГ-004-А-10-05-069</t>
  </si>
  <si>
    <t>АГ-004-А-10-06-070</t>
  </si>
  <si>
    <t>АГ-004-А-10-07-071</t>
  </si>
  <si>
    <t>АГ-004-А-10-08-072</t>
  </si>
  <si>
    <t>АГ-004-А-11-01-073</t>
  </si>
  <si>
    <t>АГ-004-А-11-02-074</t>
  </si>
  <si>
    <t>АГ-004-А-11-03-075</t>
  </si>
  <si>
    <t>АГ-004-А-11-04-076</t>
  </si>
  <si>
    <t>АГ-004-А-11-05-077</t>
  </si>
  <si>
    <t>АГ-004-А-11-06-078</t>
  </si>
  <si>
    <t>АГ-004-А-11-07-079</t>
  </si>
  <si>
    <t>АГ-004-А-11-08-080</t>
  </si>
  <si>
    <t>АГ-004-А-12-01-081</t>
  </si>
  <si>
    <t>АГ-004-А-12-02-082</t>
  </si>
  <si>
    <t>АГ-004-А-12-03-083</t>
  </si>
  <si>
    <t>АГ-004-А-12-04-084</t>
  </si>
  <si>
    <t>АГ-004-А-12-05-085</t>
  </si>
  <si>
    <t>АГ-004-А-12-06-086</t>
  </si>
  <si>
    <t>АГ-004-А-12-07-087</t>
  </si>
  <si>
    <t>АГ-004-А-12-08-088</t>
  </si>
  <si>
    <t>АГ-004-А-13-01-089</t>
  </si>
  <si>
    <t>АГ-004-А-13-02-090</t>
  </si>
  <si>
    <t>АГ-004-А-13-03-091</t>
  </si>
  <si>
    <t>АГ-004-А-13-04-092</t>
  </si>
  <si>
    <t>АГ-004-А-13-05-093</t>
  </si>
  <si>
    <t>АГ-004-А-13-06-094</t>
  </si>
  <si>
    <t>АГ-004-А-13-07-095</t>
  </si>
  <si>
    <t>АГ-004-А-13-08-096</t>
  </si>
  <si>
    <t>АГ-004-А-14-01-097</t>
  </si>
  <si>
    <t>АГ-004-А-14-02-098</t>
  </si>
  <si>
    <t>АГ-004-А-14-03-099</t>
  </si>
  <si>
    <t>АГ-004-А-14-04-100</t>
  </si>
  <si>
    <t>АГ-004-А-14-05-101</t>
  </si>
  <si>
    <t>АГ-004-А-14-06-102</t>
  </si>
  <si>
    <t>АГ-004-А-14-07-103</t>
  </si>
  <si>
    <t>АГ-004-А-14-08-104</t>
  </si>
  <si>
    <t>АГ-004-А-15-01-105</t>
  </si>
  <si>
    <t>АГ-004-А-15-02-106</t>
  </si>
  <si>
    <t>АГ-004-А-15-03-107</t>
  </si>
  <si>
    <t>АГ-004-А-15-04-108</t>
  </si>
  <si>
    <t>АГ-004-А-15-05-109</t>
  </si>
  <si>
    <t>АГ-004-А-15-06-110</t>
  </si>
  <si>
    <t>АГ-004-А-15-07-111</t>
  </si>
  <si>
    <t>АГ-004-А-15-08-112</t>
  </si>
  <si>
    <t>АГ-004-А-16-01-113</t>
  </si>
  <si>
    <t>АГ-004-А-16-02-114</t>
  </si>
  <si>
    <t>АГ-004-А-16-03-115</t>
  </si>
  <si>
    <t>АГ-004-А-16-04-116</t>
  </si>
  <si>
    <t>АГ-004-А-16-05-117</t>
  </si>
  <si>
    <t>АГ-004-А-16-06-118</t>
  </si>
  <si>
    <t>АГ-004-А-16-07-119</t>
  </si>
  <si>
    <t>АГ-004-А-16-08-120</t>
  </si>
  <si>
    <t>АГ-004-Б-02-01-121</t>
  </si>
  <si>
    <t>АГ-004-Б-02-02-122</t>
  </si>
  <si>
    <t>АГ-004-Б-02-03-123</t>
  </si>
  <si>
    <t>АГ-004-Б-02-04-124</t>
  </si>
  <si>
    <t>АГ-004-Б-02-05-125</t>
  </si>
  <si>
    <t>АГ-004-Б-02-06-126</t>
  </si>
  <si>
    <t>АГ-004-Б-02-07-127</t>
  </si>
  <si>
    <t>АГ-004-Б-02-08-128</t>
  </si>
  <si>
    <t>АГ-004-Б-03-01-129</t>
  </si>
  <si>
    <t>АГ-004-Б-03-02-130</t>
  </si>
  <si>
    <t>АГ-004-Б-03-03-131</t>
  </si>
  <si>
    <t>АГ-004-Б-03-04-132</t>
  </si>
  <si>
    <t>АГ-004-Б-03-05-133</t>
  </si>
  <si>
    <t>АГ-004-Б-03-06-134</t>
  </si>
  <si>
    <t>АГ-004-Б-03-07-135</t>
  </si>
  <si>
    <t>АГ-004-Б-03-08-136</t>
  </si>
  <si>
    <t>АГ-004-Б-04-01-137</t>
  </si>
  <si>
    <t>АГ-004-Б-04-02-138</t>
  </si>
  <si>
    <t>АГ-004-Б-04-03-139</t>
  </si>
  <si>
    <t>АГ-004-Б-04-04-140</t>
  </si>
  <si>
    <t>АГ-004-Б-04-05-141</t>
  </si>
  <si>
    <t>АГ-004-Б-04-06-142</t>
  </si>
  <si>
    <t>АГ-004-Б-04-07-143</t>
  </si>
  <si>
    <t>АГ-004-Б-04-08-144</t>
  </si>
  <si>
    <t>АГ-004-Б-05-01-145</t>
  </si>
  <si>
    <t>АГ-004-Б-05-02-146</t>
  </si>
  <si>
    <t>АГ-004-Б-05-03-147</t>
  </si>
  <si>
    <t>АГ-004-Б-05-04-148</t>
  </si>
  <si>
    <t>АГ-004-Б-05-05-149</t>
  </si>
  <si>
    <t>АГ-004-Б-05-06-150</t>
  </si>
  <si>
    <t>АГ-004-Б-05-07-151</t>
  </si>
  <si>
    <t>АГ-004-Б-05-08-152</t>
  </si>
  <si>
    <t>АГ-004-Б-06-01-153</t>
  </si>
  <si>
    <t>АГ-004-Б-06-02-154</t>
  </si>
  <si>
    <t>АГ-004-Б-06-03-155</t>
  </si>
  <si>
    <t>АГ-004-Б-06-04-156</t>
  </si>
  <si>
    <t>АГ-004-Б-06-05-157</t>
  </si>
  <si>
    <t>АГ-004-Б-06-06-158</t>
  </si>
  <si>
    <t>АГ-004-Б-06-07-159</t>
  </si>
  <si>
    <t>АГ-004-Б-06-08-160</t>
  </si>
  <si>
    <t>АГ-004-Б-07-01-161</t>
  </si>
  <si>
    <t>АГ-004-Б-07-02-162</t>
  </si>
  <si>
    <t>АГ-004-Б-07-03-163</t>
  </si>
  <si>
    <t>АГ-004-Б-07-04-164</t>
  </si>
  <si>
    <t>АГ-004-Б-07-05-165</t>
  </si>
  <si>
    <t>АГ-004-Б-07-06-166</t>
  </si>
  <si>
    <t>АГ-004-Б-07-07-167</t>
  </si>
  <si>
    <t>АГ-004-Б-07-08-168</t>
  </si>
  <si>
    <t>АГ-004-Б-08-01-169</t>
  </si>
  <si>
    <t>АГ-004-Б-08-02-170</t>
  </si>
  <si>
    <t>АГ-004-Б-08-03-171</t>
  </si>
  <si>
    <t>АГ-004-Б-08-04-172</t>
  </si>
  <si>
    <t>АГ-004-Б-08-05-173</t>
  </si>
  <si>
    <t>АГ-004-Б-08-06-174</t>
  </si>
  <si>
    <t>АГ-004-Б-08-07-175</t>
  </si>
  <si>
    <t>АГ-004-Б-08-08-176</t>
  </si>
  <si>
    <t>АГ-004-Б-09-01-177</t>
  </si>
  <si>
    <t>АГ-004-Б-09-02-178</t>
  </si>
  <si>
    <t>АГ-004-Б-09-03-179</t>
  </si>
  <si>
    <t>АГ-004-Б-09-04-180</t>
  </si>
  <si>
    <t>АГ-004-Б-09-05-181</t>
  </si>
  <si>
    <t>АГ-004-Б-09-06-182</t>
  </si>
  <si>
    <t>АГ-004-Б-09-07-183</t>
  </si>
  <si>
    <t>АГ-004-Б-09-08-184</t>
  </si>
  <si>
    <t>АГ-004-Б-10-01-185</t>
  </si>
  <si>
    <t>АГ-004-Б-10-02-186</t>
  </si>
  <si>
    <t>АГ-004-Б-10-03-187</t>
  </si>
  <si>
    <t>АГ-004-Б-10-04-188</t>
  </si>
  <si>
    <t>АГ-004-Б-10-05-189</t>
  </si>
  <si>
    <t>АГ-004-Б-10-06-190</t>
  </si>
  <si>
    <t>АГ-004-Б-10-07-191</t>
  </si>
  <si>
    <t>АГ-004-Б-10-08-192</t>
  </si>
  <si>
    <t>АГ-004-Б-11-01-193</t>
  </si>
  <si>
    <t>АГ-004-Б-11-02-194</t>
  </si>
  <si>
    <t>АГ-004-Б-11-03-195</t>
  </si>
  <si>
    <t>АГ-004-Б-11-04-196</t>
  </si>
  <si>
    <t>АГ-004-Б-11-05-197</t>
  </si>
  <si>
    <t>АГ-004-Б-11-06-198</t>
  </si>
  <si>
    <t>АГ-004-Б-11-07-199</t>
  </si>
  <si>
    <t>АГ-004-Б-11-08-200</t>
  </si>
  <si>
    <t>АГ-004-Б-12-01-201</t>
  </si>
  <si>
    <t>АГ-004-Б-12-02-202</t>
  </si>
  <si>
    <t>АГ-004-Б-12-03-203</t>
  </si>
  <si>
    <t>АГ-004-Б-12-04-204</t>
  </si>
  <si>
    <t>АГ-004-Б-12-05-205</t>
  </si>
  <si>
    <t>АГ-004-Б-12-06-206</t>
  </si>
  <si>
    <t>АГ-004-Б-12-07-207</t>
  </si>
  <si>
    <t>АГ-004-Б-12-08-208</t>
  </si>
  <si>
    <t>АГ-004-Б-13-01-209</t>
  </si>
  <si>
    <t>АГ-004-Б-13-02-210</t>
  </si>
  <si>
    <t>АГ-004-Б-13-03-211</t>
  </si>
  <si>
    <t>АГ-004-Б-13-04-212</t>
  </si>
  <si>
    <t>АГ-004-Б-13-05-213</t>
  </si>
  <si>
    <t>АГ-004-Б-13-06-214</t>
  </si>
  <si>
    <t>АГ-004-Б-13-07-215</t>
  </si>
  <si>
    <t>АГ-004-Б-13-08-216</t>
  </si>
  <si>
    <t>АГ-004-Б-14-01-217</t>
  </si>
  <si>
    <t>АГ-004-Б-14-02-218</t>
  </si>
  <si>
    <t>АГ-004-Б-14-03-219</t>
  </si>
  <si>
    <t>АГ-004-Б-14-04-220</t>
  </si>
  <si>
    <t>АГ-004-Б-14-05-221</t>
  </si>
  <si>
    <t>АГ-004-Б-14-06-222</t>
  </si>
  <si>
    <t>АГ-004-Б-14-07-223</t>
  </si>
  <si>
    <t>АГ-004-Б-14-08-224</t>
  </si>
  <si>
    <t>АГ-004-Б-15-01-225</t>
  </si>
  <si>
    <t>АГ-004-Б-15-02-226</t>
  </si>
  <si>
    <t>АГ-004-Б-15-03-227</t>
  </si>
  <si>
    <t>АГ-004-Б-15-04-228</t>
  </si>
  <si>
    <t>АГ-004-Б-15-05-229</t>
  </si>
  <si>
    <t>АГ-004-Б-15-06-230</t>
  </si>
  <si>
    <t>АГ-004-Б-15-07-231</t>
  </si>
  <si>
    <t>АГ-004-Б-15-08-232</t>
  </si>
  <si>
    <t>АГ-004-Б-16-01-233</t>
  </si>
  <si>
    <t>АГ-004-Б-16-02-234</t>
  </si>
  <si>
    <t>АГ-004-Б-16-03-235</t>
  </si>
  <si>
    <t>АГ-004-Б-16-04-236</t>
  </si>
  <si>
    <t>АГ-004-Б-16-05-237</t>
  </si>
  <si>
    <t>АГ-004-Б-16-06-238</t>
  </si>
  <si>
    <t>АГ-004-Б-16-07-239</t>
  </si>
  <si>
    <t>АГ-004-Б-16-08-240</t>
  </si>
  <si>
    <t>АГ-004-В-02-01-241</t>
  </si>
  <si>
    <t>АГ-004-В-02-02-242</t>
  </si>
  <si>
    <t>АГ-004-В-02-03-243</t>
  </si>
  <si>
    <t>АГ-004-В-02-04-244</t>
  </si>
  <si>
    <t>АГ-004-В-02-05-245</t>
  </si>
  <si>
    <t>АГ-004-В-02-06-246</t>
  </si>
  <si>
    <t>АГ-004-В-02-07-247</t>
  </si>
  <si>
    <t>АГ-004-В-03-01-248</t>
  </si>
  <si>
    <t>АГ-004-В-03-02-249</t>
  </si>
  <si>
    <t>АГ-004-В-03-03-250</t>
  </si>
  <si>
    <t>АГ-004-В-03-04-251</t>
  </si>
  <si>
    <t>АГ-004-В-03-05-252</t>
  </si>
  <si>
    <t>АГ-004-В-03-06-253</t>
  </si>
  <si>
    <t>АГ-004-В-03-07-254</t>
  </si>
  <si>
    <t>АГ-004-В-04-01-255</t>
  </si>
  <si>
    <t>АГ-004-В-04-02-256</t>
  </si>
  <si>
    <t>АГ-004-В-04-03-257</t>
  </si>
  <si>
    <t>АГ-004-В-04-04-258</t>
  </si>
  <si>
    <t>АГ-004-В-04-05-259</t>
  </si>
  <si>
    <t>АГ-004-В-04-06-260</t>
  </si>
  <si>
    <t>АГ-004-В-04-07-261</t>
  </si>
  <si>
    <t>АГ-004-В-05-01-262</t>
  </si>
  <si>
    <t>АГ-004-В-05-02-263</t>
  </si>
  <si>
    <t>АГ-004-В-05-03-264</t>
  </si>
  <si>
    <t>АГ-004-В-05-04-265</t>
  </si>
  <si>
    <t>АГ-004-В-05-05-266</t>
  </si>
  <si>
    <t>АГ-004-В-05-06-267</t>
  </si>
  <si>
    <t>АГ-004-В-05-07-268</t>
  </si>
  <si>
    <t>АГ-004-В-06-01-269</t>
  </si>
  <si>
    <t>АГ-004-В-06-02-270</t>
  </si>
  <si>
    <t>АГ-004-В-06-03-271</t>
  </si>
  <si>
    <t>АГ-004-В-06-04-272</t>
  </si>
  <si>
    <t>АГ-004-В-06-05-273</t>
  </si>
  <si>
    <t>АГ-004-В-06-06-274</t>
  </si>
  <si>
    <t>АГ-004-В-06-07-275</t>
  </si>
  <si>
    <t>АГ-004-В-07-01-276</t>
  </si>
  <si>
    <t>АГ-004-В-07-02-277</t>
  </si>
  <si>
    <t>АГ-004-В-07-03-278</t>
  </si>
  <si>
    <t>АГ-004-В-07-04-279</t>
  </si>
  <si>
    <t>АГ-004-В-07-05-280</t>
  </si>
  <si>
    <t>АГ-004-В-07-06-281</t>
  </si>
  <si>
    <t>АГ-004-В-07-07-282</t>
  </si>
  <si>
    <t>АГ-004-В-08-01-283</t>
  </si>
  <si>
    <t>АГ-004-В-08-02-284</t>
  </si>
  <si>
    <t>АГ-004-В-08-03-285</t>
  </si>
  <si>
    <t>АГ-004-В-08-04-286</t>
  </si>
  <si>
    <t>АГ-004-В-08-05-287</t>
  </si>
  <si>
    <t>АГ-004-В-08-06-288</t>
  </si>
  <si>
    <t>АГ-004-В-08-07-289</t>
  </si>
  <si>
    <t>АГ-004-В-09-01-290</t>
  </si>
  <si>
    <t>АГ-004-В-09-02-291</t>
  </si>
  <si>
    <t>АГ-004-В-09-03-292</t>
  </si>
  <si>
    <t>АГ-004-В-09-04-293</t>
  </si>
  <si>
    <t>АГ-004-В-09-05-294</t>
  </si>
  <si>
    <t>АГ-004-В-09-06-295</t>
  </si>
  <si>
    <t>АГ-004-В-09-07-296</t>
  </si>
  <si>
    <t>АГ-004-В-10-01-297</t>
  </si>
  <si>
    <t>АГ-004-В-10-02-298</t>
  </si>
  <si>
    <t>АГ-004-В-10-03-299</t>
  </si>
  <si>
    <t>АГ-004-В-10-04-300</t>
  </si>
  <si>
    <t>АГ-004-В-10-05-301</t>
  </si>
  <si>
    <t>АГ-004-В-10-06-302</t>
  </si>
  <si>
    <t>АГ-004-В-10-07-303</t>
  </si>
  <si>
    <t>АГ-004-В-11-01-304</t>
  </si>
  <si>
    <t>АГ-004-В-11-02-305</t>
  </si>
  <si>
    <t>АГ-004-В-11-03-306</t>
  </si>
  <si>
    <t>АГ-004-В-11-04-307</t>
  </si>
  <si>
    <t>АГ-004-В-11-05-308</t>
  </si>
  <si>
    <t>АГ-004-В-11-06-309</t>
  </si>
  <si>
    <t>АГ-004-В-11-07-310</t>
  </si>
  <si>
    <t>АГ-004-В-12-01-311</t>
  </si>
  <si>
    <t>АГ-004-В-12-02-312</t>
  </si>
  <si>
    <t>АГ-004-В-12-03-313</t>
  </si>
  <si>
    <t>АГ-004-В-12-04-314</t>
  </si>
  <si>
    <t>АГ-004-В-12-05-315</t>
  </si>
  <si>
    <t>АГ-004-В-12-06-316</t>
  </si>
  <si>
    <t>АГ-004-В-12-07-317</t>
  </si>
  <si>
    <t>АГ-004-В-13-01-318</t>
  </si>
  <si>
    <t>АГ-004-В-13-02-319</t>
  </si>
  <si>
    <t>АГ-004-В-13-03-320</t>
  </si>
  <si>
    <t>АГ-004-В-13-04-321</t>
  </si>
  <si>
    <t>АГ-004-В-13-05-322</t>
  </si>
  <si>
    <t>АГ-004-В-13-06-323</t>
  </si>
  <si>
    <t>АГ-004-В-13-07-324</t>
  </si>
  <si>
    <t>АГ-004-В-14-01-325</t>
  </si>
  <si>
    <t>АГ-004-В-14-02-326</t>
  </si>
  <si>
    <t>АГ-004-В-14-03-327</t>
  </si>
  <si>
    <t>АГ-004-В-14-04-328</t>
  </si>
  <si>
    <t>АГ-004-В-14-05-329</t>
  </si>
  <si>
    <t>АГ-004-В-14-06-330</t>
  </si>
  <si>
    <t>АГ-004-В-14-07-331</t>
  </si>
  <si>
    <t>АГ-004-В-15-01-332</t>
  </si>
  <si>
    <t>АГ-004-В-15-02-333</t>
  </si>
  <si>
    <t>АГ-004-В-15-03-334</t>
  </si>
  <si>
    <t>АГ-004-В-15-04-335</t>
  </si>
  <si>
    <t>АГ-004-В-15-05-336</t>
  </si>
  <si>
    <t>АГ-004-В-15-06-337</t>
  </si>
  <si>
    <t>АГ-004-В-15-07-338</t>
  </si>
  <si>
    <t>АГ-004-В-16-01-339</t>
  </si>
  <si>
    <t>АГ-004-В-16-02-340</t>
  </si>
  <si>
    <t>АГ-004-В-16-03-341</t>
  </si>
  <si>
    <t>АГ-004-В-16-04-342</t>
  </si>
  <si>
    <t>АГ-004-В-16-05-343</t>
  </si>
  <si>
    <t>АГ-004-В-16-06-344</t>
  </si>
  <si>
    <t>АГ-004-В-16-07-345</t>
  </si>
  <si>
    <t>АГ-004-В-17-01-346</t>
  </si>
  <si>
    <t>АГ-004-В-17-02-347</t>
  </si>
  <si>
    <t>АГ-004-В-17-03-348</t>
  </si>
  <si>
    <t>АГ-004-В-17-04-349</t>
  </si>
  <si>
    <t>АГ-004-В-17-05-350</t>
  </si>
  <si>
    <t>АГ-004-В-17-06-351</t>
  </si>
  <si>
    <t>АГ-004-В-17-07-352</t>
  </si>
  <si>
    <t>АГ-004-В-18-01-353</t>
  </si>
  <si>
    <t>АГ-004-В-18-02-354</t>
  </si>
  <si>
    <t>АГ-004-В-18-03-355</t>
  </si>
  <si>
    <t>АГ-004-В-18-04-356</t>
  </si>
  <si>
    <t>АГ-004-В-18-05-357</t>
  </si>
  <si>
    <t>АГ-004-В-18-06-358</t>
  </si>
  <si>
    <t>АГ-004-В-18-07-359</t>
  </si>
  <si>
    <t>АГ-004-В-19-01-360</t>
  </si>
  <si>
    <t>АГ-004-В-19-02-361</t>
  </si>
  <si>
    <t>АГ-004-В-19-03-362</t>
  </si>
  <si>
    <t>АГ-004-В-19-04-363</t>
  </si>
  <si>
    <t>АГ-004-В-19-05-364</t>
  </si>
  <si>
    <t>АГ-004-В-19-06-365</t>
  </si>
  <si>
    <t>АГ-004-В-19-07-366</t>
  </si>
  <si>
    <t>АГ-004-В-20-01-367</t>
  </si>
  <si>
    <t>АГ-004-В-20-02-368</t>
  </si>
  <si>
    <t>АГ-004-В-20-03-369</t>
  </si>
  <si>
    <t>АГ-004-В-20-04-370</t>
  </si>
  <si>
    <t>АГ-004-В-20-05-371</t>
  </si>
  <si>
    <t>АГ-004-В-20-06-372</t>
  </si>
  <si>
    <t>АГ-004-В-20-07-373</t>
  </si>
  <si>
    <t>АГ-004-В-21-01-374</t>
  </si>
  <si>
    <t>АГ-004-В-21-02-375</t>
  </si>
  <si>
    <t>АГ-004-В-21-03-376</t>
  </si>
  <si>
    <t>АГ-004-В-21-04-377</t>
  </si>
  <si>
    <t>АГ-004-В-21-05-378</t>
  </si>
  <si>
    <t>АГ-004-В-21-06-379</t>
  </si>
  <si>
    <t>АГ-004-В-21-07-380</t>
  </si>
  <si>
    <t>АГ-004-В-22-01-381</t>
  </si>
  <si>
    <t>АГ-004-В-22-02-382</t>
  </si>
  <si>
    <t>АГ-004-В-22-03-383</t>
  </si>
  <si>
    <t>АГ-004-В-22-04-384</t>
  </si>
  <si>
    <t>АГ-004-В-22-05-385</t>
  </si>
  <si>
    <t>АГ-004-В-22-06-386</t>
  </si>
  <si>
    <t>АГ-004-В-22-07-387</t>
  </si>
  <si>
    <t>АГ-004-В-23-01-388</t>
  </si>
  <si>
    <t>АГ-004-В-23-02-389</t>
  </si>
  <si>
    <t>АГ-004-В-23-03-390</t>
  </si>
  <si>
    <t>АГ-004-В-23-04-391</t>
  </si>
  <si>
    <t>АГ-004-В-23-05-392</t>
  </si>
  <si>
    <t>АГ-004-В-23-06-393</t>
  </si>
  <si>
    <t>АГ-004-В-23-07-394</t>
  </si>
  <si>
    <t>АГ-004-В-24-01-395</t>
  </si>
  <si>
    <t>АГ-004-В-24-02-396</t>
  </si>
  <si>
    <t>АГ-004-В-24-03-397</t>
  </si>
  <si>
    <t>АГ-004-В-24-04-398</t>
  </si>
  <si>
    <t>АГ-004-В-24-05-399</t>
  </si>
  <si>
    <t>АГ-004-В-24-06-400</t>
  </si>
  <si>
    <t>АГ-004-В-24-07-401</t>
  </si>
  <si>
    <t>АГ-004-Г-02-01-402</t>
  </si>
  <si>
    <t>АГ-004-Г-02-02-403</t>
  </si>
  <si>
    <t>АГ-004-Г-02-03-404</t>
  </si>
  <si>
    <t>АГ-004-Г-02-04-405</t>
  </si>
  <si>
    <t>АГ-004-Г-02-05-406</t>
  </si>
  <si>
    <t>АГ-004-Г-02-06-407</t>
  </si>
  <si>
    <t>АГ-004-Г-02-07-408</t>
  </si>
  <si>
    <t>АГ-004-Г-02-08-409</t>
  </si>
  <si>
    <t>АГ-004-Г-02-09-410</t>
  </si>
  <si>
    <t>АГ-004-Г-03-01-411</t>
  </si>
  <si>
    <t>АГ-004-Г-03-02-412</t>
  </si>
  <si>
    <t>АГ-004-Г-03-03-413</t>
  </si>
  <si>
    <t>АГ-004-Г-03-04-414</t>
  </si>
  <si>
    <t>АГ-004-Г-03-05-415</t>
  </si>
  <si>
    <t>АГ-004-Г-03-06-416</t>
  </si>
  <si>
    <t>АГ-004-Г-03-07-417</t>
  </si>
  <si>
    <t>АГ-004-Г-03-08-418</t>
  </si>
  <si>
    <t>АГ-004-Г-03-09-419</t>
  </si>
  <si>
    <t>АГ-004-Г-04-01-420</t>
  </si>
  <si>
    <t>АГ-004-Г-04-02-421</t>
  </si>
  <si>
    <t>АГ-004-Г-04-03-422</t>
  </si>
  <si>
    <t>АГ-004-Г-04-04-423</t>
  </si>
  <si>
    <t>АГ-004-Г-04-05-424</t>
  </si>
  <si>
    <t>АГ-004-Г-04-06-425</t>
  </si>
  <si>
    <t>АГ-004-Г-04-07-426</t>
  </si>
  <si>
    <t>АГ-004-Г-04-08-427</t>
  </si>
  <si>
    <t>АГ-004-Г-04-09-428</t>
  </si>
  <si>
    <t>АГ-004-Г-05-01-429</t>
  </si>
  <si>
    <t>АГ-004-Г-05-02-430</t>
  </si>
  <si>
    <t>АГ-004-Г-05-03-431</t>
  </si>
  <si>
    <t>АГ-004-Г-05-04-432</t>
  </si>
  <si>
    <t>АГ-004-Г-05-05-433</t>
  </si>
  <si>
    <t>АГ-004-Г-05-06-434</t>
  </si>
  <si>
    <t>АГ-004-Г-05-07-435</t>
  </si>
  <si>
    <t>АГ-004-Г-05-08-436</t>
  </si>
  <si>
    <t>АГ-004-Г-05-09-437</t>
  </si>
  <si>
    <t>АГ-004-Г-06-01-438</t>
  </si>
  <si>
    <t>АГ-004-Г-06-02-439</t>
  </si>
  <si>
    <t>АГ-004-Г-06-03-440</t>
  </si>
  <si>
    <t>АГ-004-Г-06-04-441</t>
  </si>
  <si>
    <t>АГ-004-Г-06-05-442</t>
  </si>
  <si>
    <t>АГ-004-Г-06-06-443</t>
  </si>
  <si>
    <t>АГ-004-Г-06-07-444</t>
  </si>
  <si>
    <t>АГ-004-Г-06-08-445</t>
  </si>
  <si>
    <t>АГ-004-Г-06-09-446</t>
  </si>
  <si>
    <t>АГ-004-Г-07-01-447</t>
  </si>
  <si>
    <t>АГ-004-Г-07-02-448</t>
  </si>
  <si>
    <t>АГ-004-Г-07-03-449</t>
  </si>
  <si>
    <t>АГ-004-Г-07-04-450</t>
  </si>
  <si>
    <t>АГ-004-Г-07-05-451</t>
  </si>
  <si>
    <t>АГ-004-Г-07-06-452</t>
  </si>
  <si>
    <t>АГ-004-Г-07-07-453</t>
  </si>
  <si>
    <t>АГ-004-Г-07-08-454</t>
  </si>
  <si>
    <t>АГ-004-Г-07-09-455</t>
  </si>
  <si>
    <t>АГ-004-Г-08-01-456</t>
  </si>
  <si>
    <t>АГ-004-Г-08-02-457</t>
  </si>
  <si>
    <t>АГ-004-Г-08-03-458</t>
  </si>
  <si>
    <t>АГ-004-Г-08-04-459</t>
  </si>
  <si>
    <t>АГ-004-Г-08-05-460</t>
  </si>
  <si>
    <t>АГ-004-Г-08-06-461</t>
  </si>
  <si>
    <t>АГ-004-Г-08-07-462</t>
  </si>
  <si>
    <t>АГ-004-Г-08-08-463</t>
  </si>
  <si>
    <t>АГ-004-Г-08-09-464</t>
  </si>
  <si>
    <t>АГ-004-Г-09-01-465</t>
  </si>
  <si>
    <t>АГ-004-Г-09-02-466</t>
  </si>
  <si>
    <t>АГ-004-Г-09-03-467</t>
  </si>
  <si>
    <t>АГ-004-Г-09-04-468</t>
  </si>
  <si>
    <t>АГ-004-Г-09-05-469</t>
  </si>
  <si>
    <t>АГ-004-Г-09-06-470</t>
  </si>
  <si>
    <t>АГ-004-Г-09-07-471</t>
  </si>
  <si>
    <t>АГ-004-Г-09-08-472</t>
  </si>
  <si>
    <t>АГ-004-Г-09-09-473</t>
  </si>
  <si>
    <t>АГ-004-Г-10-01-474</t>
  </si>
  <si>
    <t>АГ-004-Г-10-02-475</t>
  </si>
  <si>
    <t>АГ-004-Г-10-03-476</t>
  </si>
  <si>
    <t>АГ-004-Г-10-04-477</t>
  </si>
  <si>
    <t>АГ-004-Г-10-05-478</t>
  </si>
  <si>
    <t>АГ-004-Г-10-06-479</t>
  </si>
  <si>
    <t>АГ-004-Г-10-07-480</t>
  </si>
  <si>
    <t>АГ-004-Г-10-08-481</t>
  </si>
  <si>
    <t>АГ-004-Г-10-09-482</t>
  </si>
  <si>
    <t>АГ-004-Г-11-01-483</t>
  </si>
  <si>
    <t>АГ-004-Г-11-02-484</t>
  </si>
  <si>
    <t>АГ-004-Г-11-03-485</t>
  </si>
  <si>
    <t>АГ-004-Г-11-04-486</t>
  </si>
  <si>
    <t>АГ-004-Г-11-05-487</t>
  </si>
  <si>
    <t>АГ-004-Г-11-06-488</t>
  </si>
  <si>
    <t>АГ-004-Г-11-07-489</t>
  </si>
  <si>
    <t>АГ-004-Г-11-08-490</t>
  </si>
  <si>
    <t>АГ-004-Г-11-09-491</t>
  </si>
  <si>
    <t>АГ-004-Г-12-01-492</t>
  </si>
  <si>
    <t>АГ-004-Г-12-02-493</t>
  </si>
  <si>
    <t>АГ-004-Г-12-03-494</t>
  </si>
  <si>
    <t>АГ-004-Г-12-04-495</t>
  </si>
  <si>
    <t>АГ-004-Г-12-05-496</t>
  </si>
  <si>
    <t>АГ-004-Г-12-06-497</t>
  </si>
  <si>
    <t>АГ-004-Г-12-07-498</t>
  </si>
  <si>
    <t>АГ-004-Г-12-08-499</t>
  </si>
  <si>
    <t>АГ-004-Г-12-09-500</t>
  </si>
  <si>
    <t>АГ-004-Г-13-01-501</t>
  </si>
  <si>
    <t>АГ-004-Г-13-02-502</t>
  </si>
  <si>
    <t>АГ-004-Г-13-03-503</t>
  </si>
  <si>
    <t>АГ-004-Г-13-04-504</t>
  </si>
  <si>
    <t>АГ-004-Г-13-05-505</t>
  </si>
  <si>
    <t>АГ-004-Г-13-06-506</t>
  </si>
  <si>
    <t>АГ-004-Г-13-07-507</t>
  </si>
  <si>
    <t>АГ-004-Г-13-08-508</t>
  </si>
  <si>
    <t>АГ-004-Г-13-09-509</t>
  </si>
  <si>
    <t>АГ-004-Г-14-01-510</t>
  </si>
  <si>
    <t>АГ-004-Г-14-02-511</t>
  </si>
  <si>
    <t>АГ-004-Г-14-03-512</t>
  </si>
  <si>
    <t>АГ-004-Г-14-04-513</t>
  </si>
  <si>
    <t>АГ-004-Г-14-05-514</t>
  </si>
  <si>
    <t>АГ-004-Г-14-06-515</t>
  </si>
  <si>
    <t>АГ-004-Г-14-07-516</t>
  </si>
  <si>
    <t>АГ-004-Г-14-08-517</t>
  </si>
  <si>
    <t>АГ-004-Г-14-09-518</t>
  </si>
  <si>
    <t>АГ-004-Г-15-01-519</t>
  </si>
  <si>
    <t>АГ-004-Г-15-02-520</t>
  </si>
  <si>
    <t>АГ-004-Г-15-03-521</t>
  </si>
  <si>
    <t>АГ-004-Г-15-04-522</t>
  </si>
  <si>
    <t>АГ-004-Г-15-05-523</t>
  </si>
  <si>
    <t>АГ-004-Г-15-06-524</t>
  </si>
  <si>
    <t>АГ-004-Г-15-07-525</t>
  </si>
  <si>
    <t>АГ-004-Г-15-08-526</t>
  </si>
  <si>
    <t>АГ-004-Г-15-09-527</t>
  </si>
  <si>
    <t>АГ-004-Г-16-01-528</t>
  </si>
  <si>
    <t>АГ-004-Г-16-02-529</t>
  </si>
  <si>
    <t>АГ-004-Г-16-03-530</t>
  </si>
  <si>
    <t>АГ-004-Г-16-04-531</t>
  </si>
  <si>
    <t>АГ-004-Г-16-05-532</t>
  </si>
  <si>
    <t>АГ-004-Г-16-06-533</t>
  </si>
  <si>
    <t>АГ-004-Г-16-07-534</t>
  </si>
  <si>
    <t>АГ-004-Г-16-08-535</t>
  </si>
  <si>
    <t>АГ-004-Г-16-09-536</t>
  </si>
  <si>
    <t>20.10.2023
3% на 48 и 55 кв</t>
  </si>
  <si>
    <t>Фикс 06.09.23</t>
  </si>
  <si>
    <t>Фикс 23.10.23</t>
  </si>
  <si>
    <t>Фикс 20.10.23</t>
  </si>
  <si>
    <t>Повышение 06.09.23 СТ и 1К</t>
  </si>
  <si>
    <t xml:space="preserve">Повышение 23.10.23  В4 </t>
  </si>
  <si>
    <t>Повышение 8.11.23 1К 5%</t>
  </si>
  <si>
    <t>Фикс 8.11.23</t>
  </si>
  <si>
    <t>Фикс 8.11.24</t>
  </si>
  <si>
    <t>Округление</t>
  </si>
  <si>
    <t>ДА</t>
  </si>
  <si>
    <t>Фикс 24.11.23</t>
  </si>
  <si>
    <t>Скидка с елки</t>
  </si>
  <si>
    <t>да</t>
  </si>
  <si>
    <t>Квартира месяца</t>
  </si>
  <si>
    <t>Скидка за наличный расчет</t>
  </si>
  <si>
    <t>Наценка 22.12.23 2К. А2 - 1000;  А6, В5 -  2000;  А5, Г5, Г8 - 3000</t>
  </si>
  <si>
    <t>Фикс 22.12.23</t>
  </si>
  <si>
    <t>Наценка за отделку 29.12.23 1%</t>
  </si>
  <si>
    <t>Фикс 29.12.23</t>
  </si>
  <si>
    <t>Скидка для семей с детьми ОВЗ</t>
  </si>
  <si>
    <t>Наценка 10.01.24 5%</t>
  </si>
  <si>
    <t>Фикс 10.01.24</t>
  </si>
  <si>
    <t>White Box</t>
  </si>
  <si>
    <t>Наценка 10.01.2024 5%</t>
  </si>
  <si>
    <t>Фикс 10.01.2024</t>
  </si>
  <si>
    <t>Стоимость по переуступке</t>
  </si>
  <si>
    <t>Цена м2 по переуступке</t>
  </si>
  <si>
    <t>Предчистовая в подарок. Декабрь</t>
  </si>
  <si>
    <t>Корректировка 24.11.23 - 1К В5, 2К А2, №233</t>
  </si>
  <si>
    <t>Наценка 24.11.23 
1к - Б4, Г9
С - А +5%, В +3%</t>
  </si>
  <si>
    <t>Наценка 13.02.24 Студии А снижение  - 7500, 2К - 1000, 3К,1К, 0 - 500</t>
  </si>
  <si>
    <t>Фикс 13.02.2024</t>
  </si>
  <si>
    <t>Отделка CRM</t>
  </si>
  <si>
    <t>Сверка отделки</t>
  </si>
  <si>
    <t>Стоимость CRM</t>
  </si>
  <si>
    <t xml:space="preserve">Сверка стоимость </t>
  </si>
  <si>
    <t>Фикс 26.02.24</t>
  </si>
  <si>
    <t>Весна</t>
  </si>
  <si>
    <t>Наценка 26.02.24 1 Этаж</t>
  </si>
  <si>
    <t>Наценка 06.03.24
СТ, 1К - 3%
2К, 3К - 2%</t>
  </si>
  <si>
    <t>Фикс 06.03.24</t>
  </si>
  <si>
    <t>Наценка 06.03.24 2%</t>
  </si>
  <si>
    <t>Наценка Г2+500</t>
  </si>
  <si>
    <t>Фикс 13.03.25</t>
  </si>
  <si>
    <t>Наличные</t>
  </si>
  <si>
    <t>Наценка 20.03.24
2К, 3К - 2%</t>
  </si>
  <si>
    <t>Фикс 20.03.24</t>
  </si>
  <si>
    <t>Наценка 26.03.24 5%
Кроме 3К и 2К: А6, В2</t>
  </si>
  <si>
    <t>Фикс 26.03.24</t>
  </si>
  <si>
    <t>Поехали в Амград</t>
  </si>
  <si>
    <t>Поехади в амград</t>
  </si>
  <si>
    <t>Фикс 08.04.24</t>
  </si>
  <si>
    <t>Сверка скидки</t>
  </si>
  <si>
    <t>Наценка 16.04.24 +500</t>
  </si>
  <si>
    <t>Фикс 16.04.24</t>
  </si>
  <si>
    <t xml:space="preserve"> Индивидуальная скидка</t>
  </si>
  <si>
    <t>Акция для партнеров</t>
  </si>
  <si>
    <t>Скидка 3% за 100%-ю оплату</t>
  </si>
  <si>
    <t>Скидка 3% для многодетных семей</t>
  </si>
  <si>
    <t>Скидка 3% на 100-ю оплату</t>
  </si>
  <si>
    <t>Наценка 08.04.24 
2К: В3 - 150
3К: Г7 +1000</t>
  </si>
  <si>
    <t>Фикс 16.05.24</t>
  </si>
  <si>
    <t>Наценка 24.05.24
1% - Б4, Б5,Г2,Г6
2% - А1,А3,А5,Б2,Г7</t>
  </si>
  <si>
    <t>Фикс 24.05.24</t>
  </si>
  <si>
    <t>Акция для IT-специалистов</t>
  </si>
  <si>
    <t>Наценка 16.05.24 1%
А4,А6,Б3,Б6,Б7,В2,В3,В5,В6,Г1,Г3-Г5</t>
  </si>
  <si>
    <t>Наценка 06.06.24
0К: В2,Г3 +0,5%
1К: А7, Б5/4, Г6 +0,5%
3К: В6 +0,5%
1К: А3 +1%</t>
  </si>
  <si>
    <t>Фикс 06.06.24</t>
  </si>
  <si>
    <t>13.06.2024
3К - 2%</t>
  </si>
  <si>
    <t>Фикс 13.06.24</t>
  </si>
  <si>
    <t>Скидка мед работнику</t>
  </si>
  <si>
    <t>02.07.2024: Г3 А1 А3 Б5 Б7 Г2 Г6 Б3 Б4 В3 Г7 2,5% ост 0,5-1,5%</t>
  </si>
  <si>
    <t>Фикс 02.07.24</t>
  </si>
  <si>
    <t>Переуступка</t>
  </si>
  <si>
    <t>Стр. резерв</t>
  </si>
  <si>
    <t>Подъезд</t>
  </si>
  <si>
    <t>Цена м2 с отделкой2</t>
  </si>
  <si>
    <t>Сверка стоимости</t>
  </si>
  <si>
    <t>АГ-401-Б-02-01-001</t>
  </si>
  <si>
    <t>АГ-401-Б-02-02-002</t>
  </si>
  <si>
    <t>АГ-401-Б-02-03-003</t>
  </si>
  <si>
    <t>АГ-401-Б-02-04-004</t>
  </si>
  <si>
    <t>АГ-401-Б-03-01-005</t>
  </si>
  <si>
    <t>АГ-401-Б-03-02-006</t>
  </si>
  <si>
    <t>АГ-401-Б-03-03-007</t>
  </si>
  <si>
    <t>АГ-401-Б-03-04-008</t>
  </si>
  <si>
    <t>АГ-401-Б-04-01-009</t>
  </si>
  <si>
    <t>АГ-401-Б-04-02-010</t>
  </si>
  <si>
    <t>АГ-401-Б-04-03-011</t>
  </si>
  <si>
    <t>АГ-401-Б-04-04-012</t>
  </si>
  <si>
    <t>АГ-401-Б-05-01-013</t>
  </si>
  <si>
    <t>АГ-401-Б-05-02-014</t>
  </si>
  <si>
    <t>АГ-401-Б-05-03-015</t>
  </si>
  <si>
    <t>АГ-401-Б-05-04-016</t>
  </si>
  <si>
    <t>АГ-401-Б-06-01-017</t>
  </si>
  <si>
    <t>АГ-401-Б-06-02-018</t>
  </si>
  <si>
    <t>АГ-401-Б-06-03-019</t>
  </si>
  <si>
    <t>АГ-401-Б-06-04-020</t>
  </si>
  <si>
    <t>АГ-401-Б-07-01-021</t>
  </si>
  <si>
    <t>АГ-401-Б-07-02-022</t>
  </si>
  <si>
    <t>АГ-401-Б-07-03-023</t>
  </si>
  <si>
    <t>АГ-401-Б-07-04-024</t>
  </si>
  <si>
    <t>АГ-401-Б-08-01-025</t>
  </si>
  <si>
    <t>АГ-401-Б-08-02-026</t>
  </si>
  <si>
    <t>АГ-401-Б-08-03-027</t>
  </si>
  <si>
    <t>АГ-401-Б-08-04-028</t>
  </si>
  <si>
    <t>АГ-401-Б-09-01-029</t>
  </si>
  <si>
    <t>АГ-401-Б-09-02-030</t>
  </si>
  <si>
    <t>АГ-401-Б-09-03-031</t>
  </si>
  <si>
    <t>АГ-401-Б-09-04-032</t>
  </si>
  <si>
    <t>АГ-401-Б-10-01-033</t>
  </si>
  <si>
    <t>АГ-401-Б-10-02-034</t>
  </si>
  <si>
    <t>АГ-401-Б-10-03-035</t>
  </si>
  <si>
    <t>АГ-401-Б-10-04-036</t>
  </si>
  <si>
    <t>АГ-401-Б-11-01-037</t>
  </si>
  <si>
    <t>АГ-401-Б-11-02-038</t>
  </si>
  <si>
    <t>АГ-401-Б-11-03-039</t>
  </si>
  <si>
    <t>АГ-401-Б-11-04-040</t>
  </si>
  <si>
    <t>АГ-401-Б-12-01-041</t>
  </si>
  <si>
    <t>АГ-401-Б-12-02-042</t>
  </si>
  <si>
    <t>АГ-401-Б-12-03-043</t>
  </si>
  <si>
    <t>АГ-401-Б-12-04-044</t>
  </si>
  <si>
    <t>АГ-401-Б-13-01-045</t>
  </si>
  <si>
    <t>АГ-401-Б-13-02-046</t>
  </si>
  <si>
    <t>АГ-401-Б-13-03-047</t>
  </si>
  <si>
    <t>АГ-401-Б-13-04-048</t>
  </si>
  <si>
    <t>АГ-401-Б-14-01-049</t>
  </si>
  <si>
    <t>АГ-401-Б-14-02-050</t>
  </si>
  <si>
    <t>АГ-401-Б-14-03-051</t>
  </si>
  <si>
    <t>АГ-401-Б-14-04-052</t>
  </si>
  <si>
    <t>АГ-401-Б-15-01-053</t>
  </si>
  <si>
    <t>АГ-401-Б-15-02-054</t>
  </si>
  <si>
    <t>АГ-401-Б-15-03-055</t>
  </si>
  <si>
    <t>АГ-401-Б-15-04-056</t>
  </si>
  <si>
    <t>АГ-401-А-02-01-057</t>
  </si>
  <si>
    <t>АГ-401-А-02-02-058</t>
  </si>
  <si>
    <t>АГ-401-А-02-03-059</t>
  </si>
  <si>
    <t>АГ-401-А-02-04-060</t>
  </si>
  <si>
    <t>АГ-401-А-02-05-061</t>
  </si>
  <si>
    <t>АГ-401-А-03-01-062</t>
  </si>
  <si>
    <t>АГ-401-А-03-02-063</t>
  </si>
  <si>
    <t>АГ-401-А-03-03-064</t>
  </si>
  <si>
    <t>АГ-401-А-03-04-065</t>
  </si>
  <si>
    <t>АГ-401-А-03-05-066</t>
  </si>
  <si>
    <t>АГ-401-А-04-01-067</t>
  </si>
  <si>
    <t>АГ-401-А-04-02-068</t>
  </si>
  <si>
    <t>АГ-401-А-04-03-069</t>
  </si>
  <si>
    <t>АГ-401-А-04-04-070</t>
  </si>
  <si>
    <t>АГ-401-А-04-05-071</t>
  </si>
  <si>
    <t>АГ-401-А-05-01-072</t>
  </si>
  <si>
    <t>АГ-401-А-05-02-073</t>
  </si>
  <si>
    <t>АГ-401-А-05-03-074</t>
  </si>
  <si>
    <t>АГ-401-А-05-04-075</t>
  </si>
  <si>
    <t>АГ-401-А-05-05-076</t>
  </si>
  <si>
    <t>АГ-401-А-06-01-077</t>
  </si>
  <si>
    <t>АГ-401-А-06-02-078</t>
  </si>
  <si>
    <t>АГ-401-А-06-03-079</t>
  </si>
  <si>
    <t>АГ-401-А-06-04-080</t>
  </si>
  <si>
    <t>АГ-401-А-06-05-081</t>
  </si>
  <si>
    <t>АГ-401-А-07-01-082</t>
  </si>
  <si>
    <t>АГ-401-А-07-02-083</t>
  </si>
  <si>
    <t>АГ-401-А-07-03-084</t>
  </si>
  <si>
    <t>АГ-401-А-07-04-085</t>
  </si>
  <si>
    <t>АГ-401-А-07-05-086</t>
  </si>
  <si>
    <t>АГ-401-А-08-01-087</t>
  </si>
  <si>
    <t>АГ-401-А-08-02-088</t>
  </si>
  <si>
    <t>АГ-401-А-08-03-089</t>
  </si>
  <si>
    <t>АГ-401-А-08-04-090</t>
  </si>
  <si>
    <t>АГ-401-А-08-05-091</t>
  </si>
  <si>
    <t>АГ-401-А-09-01-092</t>
  </si>
  <si>
    <t>АГ-401-А-09-02-093</t>
  </si>
  <si>
    <t>АГ-401-А-09-03-094</t>
  </si>
  <si>
    <t>АГ-401-А-09-04-095</t>
  </si>
  <si>
    <t>АГ-401-А-09-05-096</t>
  </si>
  <si>
    <t>АГ-401-А-10-01-097</t>
  </si>
  <si>
    <t>АГ-401-А-10-02-098</t>
  </si>
  <si>
    <t>АГ-401-А-10-03-099</t>
  </si>
  <si>
    <t>АГ-401-А-10-04-100</t>
  </si>
  <si>
    <t>АГ-401-А-10-05-101</t>
  </si>
  <si>
    <t>S</t>
  </si>
  <si>
    <t>Пополнить экспозицию</t>
  </si>
  <si>
    <t>Новоселье близко</t>
  </si>
  <si>
    <t>Фикс 04.09.24</t>
  </si>
  <si>
    <t>04.09.2024 +500
0К - Б2; 1К - А3;
2К - А6, Б4, В3, Г5</t>
  </si>
  <si>
    <t>Скидка семьям с детьми с ОВЗ</t>
  </si>
  <si>
    <t>Фикс 16.09.2024</t>
  </si>
  <si>
    <t>Наценка 16.09.2024
1К: А1,В7,Г6/7,Г8 - 2%
2К: А4,А5,А6,Б1,Б6,Б3/4,В3,В4,Г4,Г5 - 4%
3К: 4%</t>
  </si>
  <si>
    <t>Схема продажи</t>
  </si>
  <si>
    <t>Отклонение</t>
  </si>
  <si>
    <t>Доплата</t>
  </si>
  <si>
    <t>ДДУ</t>
  </si>
  <si>
    <t>ДКП</t>
  </si>
  <si>
    <t>*МГН</t>
  </si>
  <si>
    <t>1ЭТ</t>
  </si>
  <si>
    <t>Фикс 24.10.24</t>
  </si>
  <si>
    <t>Стоимость с доплатой</t>
  </si>
  <si>
    <t>Наценка 01.11.24
СТ: 4%
1К: 34-40м 5%; 40м+ 8%; МГН 1%
2К: 55-70м 6%; 70-73м 7%; 73-76м 8% 
3К: 5%</t>
  </si>
  <si>
    <t>Фикс 01.11.24</t>
  </si>
  <si>
    <t>Наценка 24.10.24 индивид за КВ</t>
  </si>
  <si>
    <t>Скидка ИТ</t>
  </si>
  <si>
    <t>Фикс 06.11.24</t>
  </si>
  <si>
    <t>Наценка 06.11 13%</t>
  </si>
  <si>
    <t>Черная пятница</t>
  </si>
  <si>
    <t>Фикс 21.11.24
доплата за КВ</t>
  </si>
  <si>
    <t>Фикс 21.11.24</t>
  </si>
  <si>
    <t>Скидка для IT</t>
  </si>
  <si>
    <t>02.12.2024</t>
  </si>
  <si>
    <t>Фикс 20.12.24</t>
  </si>
  <si>
    <t>проверка стоимости</t>
  </si>
  <si>
    <t>Проверка отделки</t>
  </si>
  <si>
    <t>АГ-402-А-02-01-001</t>
  </si>
  <si>
    <t>АГ-402-А-02-02-002</t>
  </si>
  <si>
    <t>АГ-402-А-02-03-003</t>
  </si>
  <si>
    <t>АГ-402-А-02-04-004</t>
  </si>
  <si>
    <t>АГ-402-А-02-05-005</t>
  </si>
  <si>
    <t>АГ-402-А-02-06-006</t>
  </si>
  <si>
    <t>АГ-402-А-03-01-007</t>
  </si>
  <si>
    <t>АГ-402-А-03-02-008</t>
  </si>
  <si>
    <t>АГ-402-А-03-03-009</t>
  </si>
  <si>
    <t>АГ-402-А-03-04-010</t>
  </si>
  <si>
    <t>АГ-402-А-03-05-011</t>
  </si>
  <si>
    <t>АГ-402-А-03-06-012</t>
  </si>
  <si>
    <t>АГ-402-А-04-01-013</t>
  </si>
  <si>
    <t>АГ-402-А-04-02-014</t>
  </si>
  <si>
    <t>АГ-402-А-04-03-015</t>
  </si>
  <si>
    <t>АГ-402-А-04-04-016</t>
  </si>
  <si>
    <t>АГ-402-А-04-05-017</t>
  </si>
  <si>
    <t>АГ-402-А-04-06-018</t>
  </si>
  <si>
    <t>АГ-402-А-05-01-019</t>
  </si>
  <si>
    <t>АГ-402-А-05-02-020</t>
  </si>
  <si>
    <t>АГ-402-А-05-03-021</t>
  </si>
  <si>
    <t>АГ-402-А-05-04-022</t>
  </si>
  <si>
    <t>АГ-402-А-05-05-023</t>
  </si>
  <si>
    <t>АГ-402-А-05-06-024</t>
  </si>
  <si>
    <t>АГ-402-А-06-01-025</t>
  </si>
  <si>
    <t>АГ-402-А-06-02-026</t>
  </si>
  <si>
    <t>АГ-402-А-06-03-027</t>
  </si>
  <si>
    <t>АГ-402-А-06-04-028</t>
  </si>
  <si>
    <t>АГ-402-А-06-05-029</t>
  </si>
  <si>
    <t>АГ-402-А-06-06-030</t>
  </si>
  <si>
    <t>АГ-402-А-07-01-031</t>
  </si>
  <si>
    <t>АГ-402-А-07-02-032</t>
  </si>
  <si>
    <t>АГ-402-А-07-03-033</t>
  </si>
  <si>
    <t>АГ-402-А-07-04-034</t>
  </si>
  <si>
    <t>АГ-402-А-07-05-035</t>
  </si>
  <si>
    <t>АГ-402-А-07-06-036</t>
  </si>
  <si>
    <t>АГ-402-А-08-01-037</t>
  </si>
  <si>
    <t>АГ-402-А-08-02-038</t>
  </si>
  <si>
    <t>АГ-402-А-08-03-039</t>
  </si>
  <si>
    <t>АГ-402-А-08-04-040</t>
  </si>
  <si>
    <t>АГ-402-А-08-05-041</t>
  </si>
  <si>
    <t>АГ-402-А-08-06-042</t>
  </si>
  <si>
    <t>АГ-402-А-09-01-043</t>
  </si>
  <si>
    <t>АГ-402-А-09-02-044</t>
  </si>
  <si>
    <t>АГ-402-А-09-03-045</t>
  </si>
  <si>
    <t>АГ-402-А-09-04-046</t>
  </si>
  <si>
    <t>АГ-402-А-09-05-047</t>
  </si>
  <si>
    <t>АГ-402-А-09-06-048</t>
  </si>
  <si>
    <t>АГ-402-А-10-01-049</t>
  </si>
  <si>
    <t>АГ-402-А-10-02-050</t>
  </si>
  <si>
    <t>АГ-402-А-10-03-051</t>
  </si>
  <si>
    <t>АГ-402-А-10-04-052</t>
  </si>
  <si>
    <t>АГ-402-А-10-05-053</t>
  </si>
  <si>
    <t>АГ-402-А-10-06-054</t>
  </si>
  <si>
    <t>АГ-402-А-11-01-055</t>
  </si>
  <si>
    <t>АГ-402-А-11-02-056</t>
  </si>
  <si>
    <t>АГ-402-А-11-03-057</t>
  </si>
  <si>
    <t>АГ-402-А-11-04-058</t>
  </si>
  <si>
    <t>АГ-402-А-11-05-059</t>
  </si>
  <si>
    <t>АГ-402-А-11-06-060</t>
  </si>
  <si>
    <t>АГ-402-А-12-01-061</t>
  </si>
  <si>
    <t>АГ-402-А-12-02-062</t>
  </si>
  <si>
    <t>АГ-402-А-12-03-063</t>
  </si>
  <si>
    <t>АГ-402-А-12-04-064</t>
  </si>
  <si>
    <t>АГ-402-А-12-05-065</t>
  </si>
  <si>
    <t>АГ-402-А-12-06-066</t>
  </si>
  <si>
    <t>АГ-402-А-13-01-067</t>
  </si>
  <si>
    <t>АГ-402-А-13-02-068</t>
  </si>
  <si>
    <t>АГ-402-А-13-03-069</t>
  </si>
  <si>
    <t>АГ-402-А-13-04-070</t>
  </si>
  <si>
    <t>АГ-402-А-13-05-071</t>
  </si>
  <si>
    <t>АГ-402-А-13-06-072</t>
  </si>
  <si>
    <t>АГ-402-А-14-01-073</t>
  </si>
  <si>
    <t>АГ-402-А-14-02-074</t>
  </si>
  <si>
    <t>АГ-402-А-14-03-075</t>
  </si>
  <si>
    <t>АГ-402-А-14-04-076</t>
  </si>
  <si>
    <t>АГ-402-А-14-05-077</t>
  </si>
  <si>
    <t>АГ-402-А-14-06-078</t>
  </si>
  <si>
    <t>АГ-402-А-15-01-079</t>
  </si>
  <si>
    <t>АГ-402-А-15-02-080</t>
  </si>
  <si>
    <t>АГ-402-А-15-03-081</t>
  </si>
  <si>
    <t>АГ-402-А-15-04-082</t>
  </si>
  <si>
    <t>АГ-402-А-15-05-083</t>
  </si>
  <si>
    <t>АГ-402-А-15-06-084</t>
  </si>
  <si>
    <t>АГ-402-А-16-01-085</t>
  </si>
  <si>
    <t>АГ-402-А-16-02-086</t>
  </si>
  <si>
    <t>АГ-402-А-16-03-087</t>
  </si>
  <si>
    <t>АГ-402-А-16-04-088</t>
  </si>
  <si>
    <t>АГ-402-А-16-05-089</t>
  </si>
  <si>
    <t>АГ-402-А-16-06-090</t>
  </si>
  <si>
    <t>АГ-402-А-17-01-091</t>
  </si>
  <si>
    <t>АГ-402-А-17-02-092</t>
  </si>
  <si>
    <t>АГ-402-А-17-03-093</t>
  </si>
  <si>
    <t>АГ-402-А-17-04-094</t>
  </si>
  <si>
    <t>АГ-402-А-17-05-095</t>
  </si>
  <si>
    <t>АГ-402-А-17-06-096</t>
  </si>
  <si>
    <t>АГ-402-А-18-01-097</t>
  </si>
  <si>
    <t>АГ-402-А-18-02-098</t>
  </si>
  <si>
    <t>АГ-402-А-18-03-099</t>
  </si>
  <si>
    <t>АГ-402-А-18-04-100</t>
  </si>
  <si>
    <t>АГ-402-А-18-05-101</t>
  </si>
  <si>
    <t>АГ-402-А-18-06-102</t>
  </si>
  <si>
    <t>АГ-402-А-19-01-103</t>
  </si>
  <si>
    <t>АГ-402-А-19-02-104</t>
  </si>
  <si>
    <t>АГ-402-А-19-03-105</t>
  </si>
  <si>
    <t>АГ-402-А-19-04-106</t>
  </si>
  <si>
    <t>АГ-402-А-19-05-107</t>
  </si>
  <si>
    <t>АГ-402-А-19-06-108</t>
  </si>
  <si>
    <t>АГ-402-Б-02-01-109</t>
  </si>
  <si>
    <t>АГ-402-Б-02-02-110</t>
  </si>
  <si>
    <t>АГ-402-Б-02-03-111</t>
  </si>
  <si>
    <t>АГ-402-Б-02-04-112</t>
  </si>
  <si>
    <t>АГ-402-Б-02-05-113</t>
  </si>
  <si>
    <t>АГ-402-Б-02-06-114</t>
  </si>
  <si>
    <t>АГ-402-Б-03-01-115</t>
  </si>
  <si>
    <t>АГ-402-Б-03-02-116</t>
  </si>
  <si>
    <t>АГ-402-Б-03-03-117</t>
  </si>
  <si>
    <t>АГ-402-Б-03-04-118</t>
  </si>
  <si>
    <t>АГ-402-Б-03-05-119</t>
  </si>
  <si>
    <t>АГ-402-Б-03-06-120</t>
  </si>
  <si>
    <t>АГ-402-Б-04-01-121</t>
  </si>
  <si>
    <t>АГ-402-Б-04-02-122</t>
  </si>
  <si>
    <t>АГ-402-Б-04-03-123</t>
  </si>
  <si>
    <t>АГ-402-Б-04-04-124</t>
  </si>
  <si>
    <t>АГ-402-Б-04-05-125</t>
  </si>
  <si>
    <t>АГ-402-Б-04-06-126</t>
  </si>
  <si>
    <t>АГ-402-Б-05-01-127</t>
  </si>
  <si>
    <t>АГ-402-Б-05-02-128</t>
  </si>
  <si>
    <t>АГ-402-Б-05-03-129</t>
  </si>
  <si>
    <t>АГ-402-Б-05-04-130</t>
  </si>
  <si>
    <t>АГ-402-Б-05-05-131</t>
  </si>
  <si>
    <t>АГ-402-Б-05-06-132</t>
  </si>
  <si>
    <t>АГ-402-Б-06-01-133</t>
  </si>
  <si>
    <t>АГ-402-Б-06-02-134</t>
  </si>
  <si>
    <t>АГ-402-Б-06-03-135</t>
  </si>
  <si>
    <t>АГ-402-Б-06-04-136</t>
  </si>
  <si>
    <t>АГ-402-Б-06-05-137</t>
  </si>
  <si>
    <t>АГ-402-Б-06-06-138</t>
  </si>
  <si>
    <t>АГ-402-Б-07-01-139</t>
  </si>
  <si>
    <t>АГ-402-Б-07-02-140</t>
  </si>
  <si>
    <t>АГ-402-Б-07-03-141</t>
  </si>
  <si>
    <t>АГ-402-Б-07-04-142</t>
  </si>
  <si>
    <t>АГ-402-Б-07-05-143</t>
  </si>
  <si>
    <t>АГ-402-Б-07-06-144</t>
  </si>
  <si>
    <t>АГ-402-Б-08-01-145</t>
  </si>
  <si>
    <t>АГ-402-Б-08-02-146</t>
  </si>
  <si>
    <t>АГ-402-Б-08-03-147</t>
  </si>
  <si>
    <t>АГ-402-Б-08-04-148</t>
  </si>
  <si>
    <t>АГ-402-Б-08-05-149</t>
  </si>
  <si>
    <t>АГ-402-Б-08-06-150</t>
  </si>
  <si>
    <t>АГ-402-Б-09-01-151</t>
  </si>
  <si>
    <t>АГ-402-Б-09-02-152</t>
  </si>
  <si>
    <t>АГ-402-Б-09-03-153</t>
  </si>
  <si>
    <t>АГ-402-Б-09-04-154</t>
  </si>
  <si>
    <t>АГ-402-Б-09-05-155</t>
  </si>
  <si>
    <t>АГ-402-Б-09-06-156</t>
  </si>
  <si>
    <t>АГ-402-Б-10-01-157</t>
  </si>
  <si>
    <t>АГ-402-Б-10-02-158</t>
  </si>
  <si>
    <t>АГ-402-Б-10-03-159</t>
  </si>
  <si>
    <t>АГ-402-Б-10-04-160</t>
  </si>
  <si>
    <t>АГ-402-Б-10-05-161</t>
  </si>
  <si>
    <t>АГ-402-Б-10-06-162</t>
  </si>
  <si>
    <t>АГ-402-Б-11-01-163</t>
  </si>
  <si>
    <t>АГ-402-Б-11-02-164</t>
  </si>
  <si>
    <t>АГ-402-Б-11-03-165</t>
  </si>
  <si>
    <t>АГ-402-Б-11-04-166</t>
  </si>
  <si>
    <t>АГ-402-Б-11-05-167</t>
  </si>
  <si>
    <t>АГ-402-Б-11-06-168</t>
  </si>
  <si>
    <t>АГ-402-Б-12-01-169</t>
  </si>
  <si>
    <t>АГ-402-Б-12-02-170</t>
  </si>
  <si>
    <t>АГ-402-Б-12-03-171</t>
  </si>
  <si>
    <t>АГ-402-Б-12-04-172</t>
  </si>
  <si>
    <t>АГ-402-Б-12-05-173</t>
  </si>
  <si>
    <t>АГ-402-Б-12-06-174</t>
  </si>
  <si>
    <t>АГ-402-Б-13-01-175</t>
  </si>
  <si>
    <t>АГ-402-Б-13-02-176</t>
  </si>
  <si>
    <t>АГ-402-Б-13-03-177</t>
  </si>
  <si>
    <t>АГ-402-Б-13-04-178</t>
  </si>
  <si>
    <t>АГ-402-Б-13-05-179</t>
  </si>
  <si>
    <t>АГ-402-Б-13-06-180</t>
  </si>
  <si>
    <t>АГ-402-В-02-01-181</t>
  </si>
  <si>
    <t>АГ-402-В-02-02-182</t>
  </si>
  <si>
    <t>АГ-402-В-02-03-183</t>
  </si>
  <si>
    <t>АГ-402-В-02-04-184</t>
  </si>
  <si>
    <t>АГ-402-В-02-05-185</t>
  </si>
  <si>
    <t>АГ-402-В-02-06-186</t>
  </si>
  <si>
    <t>АГ-402-В-03-01-187</t>
  </si>
  <si>
    <t>АГ-402-В-03-02-188</t>
  </si>
  <si>
    <t>АГ-402-В-03-03-189</t>
  </si>
  <si>
    <t>АГ-402-В-03-04-190</t>
  </si>
  <si>
    <t>АГ-402-В-03-05-191</t>
  </si>
  <si>
    <t>АГ-402-В-03-06-192</t>
  </si>
  <si>
    <t>АГ-402-В-04-01-193</t>
  </si>
  <si>
    <t>АГ-402-В-04-02-194</t>
  </si>
  <si>
    <t>АГ-402-В-04-03-195</t>
  </si>
  <si>
    <t>АГ-402-В-04-04-196</t>
  </si>
  <si>
    <t>АГ-402-В-04-05-197</t>
  </si>
  <si>
    <t>АГ-402-В-04-06-198</t>
  </si>
  <si>
    <t>АГ-402-В-05-01-199</t>
  </si>
  <si>
    <t>АГ-402-В-05-02-200</t>
  </si>
  <si>
    <t>АГ-402-В-05-03-201</t>
  </si>
  <si>
    <t>АГ-402-В-05-04-202</t>
  </si>
  <si>
    <t>АГ-402-В-05-05-203</t>
  </si>
  <si>
    <t>АГ-402-В-05-06-204</t>
  </si>
  <si>
    <t>АГ-402-В-06-01-205</t>
  </si>
  <si>
    <t>АГ-402-В-06-02-206</t>
  </si>
  <si>
    <t>АГ-402-В-06-03-207</t>
  </si>
  <si>
    <t>АГ-402-В-06-04-208</t>
  </si>
  <si>
    <t>АГ-402-В-06-05-209</t>
  </si>
  <si>
    <t>АГ-402-В-06-06-210</t>
  </si>
  <si>
    <t>АГ-402-В-07-01-211</t>
  </si>
  <si>
    <t>АГ-402-В-07-02-212</t>
  </si>
  <si>
    <t>АГ-402-В-07-03-213</t>
  </si>
  <si>
    <t>АГ-402-В-07-04-214</t>
  </si>
  <si>
    <t>АГ-402-В-07-05-215</t>
  </si>
  <si>
    <t>АГ-402-В-07-06-216</t>
  </si>
  <si>
    <t>АГ-402-В-08-01-217</t>
  </si>
  <si>
    <t>АГ-402-В-08-02-218</t>
  </si>
  <si>
    <t>АГ-402-В-08-03-219</t>
  </si>
  <si>
    <t>АГ-402-В-08-04-220</t>
  </si>
  <si>
    <t>АГ-402-В-08-05-221</t>
  </si>
  <si>
    <t>АГ-402-В-08-06-222</t>
  </si>
  <si>
    <t>АГ-402-В-09-01-223</t>
  </si>
  <si>
    <t>АГ-402-В-09-02-224</t>
  </si>
  <si>
    <t>АГ-402-В-09-03-225</t>
  </si>
  <si>
    <t>АГ-402-В-09-04-226</t>
  </si>
  <si>
    <t>АГ-402-В-09-05-227</t>
  </si>
  <si>
    <t>АГ-402-В-09-06-228</t>
  </si>
  <si>
    <t>АГ-402-В-10-01-229</t>
  </si>
  <si>
    <t>АГ-402-В-10-02-230</t>
  </si>
  <si>
    <t>АГ-402-В-10-03-231</t>
  </si>
  <si>
    <t>АГ-402-В-10-04-232</t>
  </si>
  <si>
    <t>АГ-402-В-10-05-233</t>
  </si>
  <si>
    <t>АГ-402-В-10-06-234</t>
  </si>
  <si>
    <t>АГ-402-В-11-01-235</t>
  </si>
  <si>
    <t>АГ-402-В-11-02-236</t>
  </si>
  <si>
    <t>АГ-402-В-11-03-237</t>
  </si>
  <si>
    <t>АГ-402-В-11-04-238</t>
  </si>
  <si>
    <t>АГ-402-В-11-05-239</t>
  </si>
  <si>
    <t>АГ-402-В-11-06-240</t>
  </si>
  <si>
    <t>АГ-402-В-12-01-241</t>
  </si>
  <si>
    <t>АГ-402-В-12-02-242</t>
  </si>
  <si>
    <t>АГ-402-В-12-03-243</t>
  </si>
  <si>
    <t>АГ-402-В-12-04-244</t>
  </si>
  <si>
    <t>АГ-402-В-12-05-245</t>
  </si>
  <si>
    <t>АГ-402-В-12-06-246</t>
  </si>
  <si>
    <t>АГ-402-В-13-01-247</t>
  </si>
  <si>
    <t>АГ-402-В-13-02-248</t>
  </si>
  <si>
    <t>АГ-402-В-13-03-249</t>
  </si>
  <si>
    <t>АГ-402-В-13-04-250</t>
  </si>
  <si>
    <t>АГ-402-В-13-05-251</t>
  </si>
  <si>
    <t>АГ-402-В-13-06-252</t>
  </si>
  <si>
    <t>АГ-402-В-14-01-253</t>
  </si>
  <si>
    <t>АГ-402-В-14-02-254</t>
  </si>
  <si>
    <t>АГ-402-В-14-03-255</t>
  </si>
  <si>
    <t>АГ-402-В-14-04-256</t>
  </si>
  <si>
    <t>АГ-402-В-14-05-257</t>
  </si>
  <si>
    <t>АГ-402-В-14-06-258</t>
  </si>
  <si>
    <t>АГ-402-В-15-01-259</t>
  </si>
  <si>
    <t>АГ-402-В-15-02-260</t>
  </si>
  <si>
    <t>АГ-402-В-15-03-261</t>
  </si>
  <si>
    <t>АГ-402-В-15-04-262</t>
  </si>
  <si>
    <t>АГ-402-В-15-05-263</t>
  </si>
  <si>
    <t>АГ-402-В-15-06-264</t>
  </si>
  <si>
    <t>АГ-402-В-16-01-265</t>
  </si>
  <si>
    <t>АГ-402-В-16-02-266</t>
  </si>
  <si>
    <t>АГ-402-В-16-03-267</t>
  </si>
  <si>
    <t>АГ-402-В-16-04-268</t>
  </si>
  <si>
    <t>АГ-402-В-16-05-269</t>
  </si>
  <si>
    <t>АГ-402-В-16-06-270</t>
  </si>
  <si>
    <t>АГ-402-В-17-01-271</t>
  </si>
  <si>
    <t>АГ-402-В-17-02-272</t>
  </si>
  <si>
    <t>АГ-402-В-17-03-273</t>
  </si>
  <si>
    <t>АГ-402-В-17-04-274</t>
  </si>
  <si>
    <t>АГ-402-В-17-05-275</t>
  </si>
  <si>
    <t>АГ-402-В-17-06-276</t>
  </si>
  <si>
    <t>АГ-402-В-18-01-277</t>
  </si>
  <si>
    <t>АГ-402-В-18-02-278</t>
  </si>
  <si>
    <t>АГ-402-В-18-03-279</t>
  </si>
  <si>
    <t>АГ-402-В-18-04-280</t>
  </si>
  <si>
    <t>АГ-402-В-18-05-281</t>
  </si>
  <si>
    <t>АГ-402-В-18-06-282</t>
  </si>
  <si>
    <t>АГ-402-В-19-01-283</t>
  </si>
  <si>
    <t>АГ-402-В-19-02-284</t>
  </si>
  <si>
    <t>АГ-402-В-19-03-285</t>
  </si>
  <si>
    <t>АГ-402-В-19-04-286</t>
  </si>
  <si>
    <t>АГ-402-В-19-05-287</t>
  </si>
  <si>
    <t>АГ-402-В-19-06-288</t>
  </si>
  <si>
    <t>03.12.2024
2к-3к = 130 000
+2% ЗА ПАНАРАМУ</t>
  </si>
  <si>
    <t>Фикс 03.12.2024</t>
  </si>
  <si>
    <t>Скидка для иногородних</t>
  </si>
  <si>
    <t>Наценка 18.12.24 распределение КВ</t>
  </si>
  <si>
    <t>Фикс 18.12.24</t>
  </si>
  <si>
    <t>23.12.24 СП +1000</t>
  </si>
  <si>
    <t>Фикс 23.12.24</t>
  </si>
  <si>
    <t xml:space="preserve">Акция для партнеров </t>
  </si>
  <si>
    <t>Наценка 10.02.25 +1%
1К: А3
2К: Б3, В3</t>
  </si>
  <si>
    <t>Фикс 10.02.25</t>
  </si>
  <si>
    <t>Повышение 20.02.25</t>
  </si>
  <si>
    <t>Фикс 20.02.25</t>
  </si>
  <si>
    <t>Повышение 24.02.2025</t>
  </si>
  <si>
    <t>Фикс 24.02.25</t>
  </si>
  <si>
    <t>Скидка для военнослужащих</t>
  </si>
  <si>
    <t>Охранник ОИ - спецскидка  4 019 100 (40%)</t>
  </si>
  <si>
    <t xml:space="preserve">Повышение 05.03.2025
1К: до 40м - 1,5%, 40+ 0,5%
2К - 0,5% </t>
  </si>
  <si>
    <t>Время действовать / Ветеран боевых действий</t>
  </si>
  <si>
    <t>Время действовать / Многодетная семья</t>
  </si>
  <si>
    <t>Фикс 05.03.25</t>
  </si>
  <si>
    <t>повышение 14.03.25 1К-1%</t>
  </si>
  <si>
    <t>Фикс 14.03.25</t>
  </si>
  <si>
    <t>Инвестор</t>
  </si>
  <si>
    <t>индивидуальная скидка</t>
  </si>
  <si>
    <t>Время действовать</t>
  </si>
  <si>
    <t>Дата продажи</t>
  </si>
  <si>
    <t>МОП</t>
  </si>
  <si>
    <t>Никишов</t>
  </si>
  <si>
    <t xml:space="preserve"> </t>
  </si>
  <si>
    <t/>
  </si>
  <si>
    <t>Калачева</t>
  </si>
  <si>
    <t>Дик</t>
  </si>
  <si>
    <t>Нуждина</t>
  </si>
  <si>
    <t>Кофанова</t>
  </si>
  <si>
    <t>Полехович</t>
  </si>
  <si>
    <t>Голенко</t>
  </si>
  <si>
    <t>Координатор</t>
  </si>
  <si>
    <t>Гайганова</t>
  </si>
  <si>
    <t>Солоненко</t>
  </si>
  <si>
    <t>Арефьев</t>
  </si>
  <si>
    <t>Гвоздев</t>
  </si>
  <si>
    <t>повышение 28.03.25 1К-1%</t>
  </si>
  <si>
    <t>Фикс 28.03.25</t>
  </si>
  <si>
    <t>Время действовать / Индивидуальная скидка / Ветеран боевых действий</t>
  </si>
  <si>
    <t>Большие скидки на маленькие квартиры</t>
  </si>
  <si>
    <t>Акция для врачей</t>
  </si>
  <si>
    <t>Скидка сотрудниику</t>
  </si>
  <si>
    <t>Скидка для учителей</t>
  </si>
  <si>
    <t>Скидка участникам СВО</t>
  </si>
  <si>
    <t>Белая</t>
  </si>
  <si>
    <t>Акция для учителей</t>
  </si>
  <si>
    <t>Скидка новоселам</t>
  </si>
  <si>
    <t>Тип отделки</t>
  </si>
  <si>
    <t>Темный</t>
  </si>
  <si>
    <t>Яркий</t>
  </si>
  <si>
    <t>Светлый</t>
  </si>
  <si>
    <t>Статус ALLIO</t>
  </si>
  <si>
    <t>Гарантированная бронь</t>
  </si>
  <si>
    <t>% продаж</t>
  </si>
  <si>
    <t>% резерва</t>
  </si>
  <si>
    <t>Платная бронь</t>
  </si>
  <si>
    <t>АЦО 13.06.25</t>
  </si>
  <si>
    <t>Фикс 13.06.25</t>
  </si>
  <si>
    <t>свободна</t>
  </si>
  <si>
    <t>АЦО 18.06.25</t>
  </si>
  <si>
    <t>Фикс 18.06.25</t>
  </si>
  <si>
    <t>АЦО 23.06.25</t>
  </si>
  <si>
    <t>Фикс 23.06.25</t>
  </si>
  <si>
    <t>Тип брони</t>
  </si>
  <si>
    <t>в резерве</t>
  </si>
  <si>
    <t>Корпоративная</t>
  </si>
  <si>
    <t>Платная</t>
  </si>
  <si>
    <t>Гарантированная</t>
  </si>
  <si>
    <t>АЦО 26.06.25</t>
  </si>
  <si>
    <t>Фикс 26.06.25</t>
  </si>
  <si>
    <t>АЦО 27.06.25</t>
  </si>
  <si>
    <t>Фикс 27.06.25</t>
  </si>
  <si>
    <t>Акция для IT специалистов</t>
  </si>
  <si>
    <t>ПЦО 3К 20-23 эт. м2 100 000К</t>
  </si>
  <si>
    <t>Фикс 19.05.2025</t>
  </si>
  <si>
    <t>АЦО 29.06.25</t>
  </si>
  <si>
    <t>Фикс 29.06.25</t>
  </si>
  <si>
    <t>АЦО 30.06.25</t>
  </si>
  <si>
    <t>Фикс 30.06.25</t>
  </si>
  <si>
    <t>отделку не менять - фикс чистовая</t>
  </si>
  <si>
    <t>АЦО 14.07.25</t>
  </si>
  <si>
    <t>Фикс 14.07.25</t>
  </si>
  <si>
    <t>ТП S Расчетная</t>
  </si>
  <si>
    <t>%</t>
  </si>
  <si>
    <t>Время действовать  / Скидка семьям с детьми с ОВЗ</t>
  </si>
  <si>
    <t>Время действовать / Индивидуальная скидка</t>
  </si>
  <si>
    <t>Ветеран боевых действий + Чистовая по решению ОГ</t>
  </si>
  <si>
    <t>Квартира для РОЗЫГРЫША</t>
  </si>
  <si>
    <t>Скидка новоселам + доплата</t>
  </si>
  <si>
    <t>Большие скидки на маленькие квартиры / скидка для IT</t>
  </si>
  <si>
    <t>Название объекта</t>
  </si>
  <si>
    <t>Тип площади</t>
  </si>
  <si>
    <t>Макрорайон «Амград» 4 очередь 4 корпус</t>
  </si>
  <si>
    <t>1Е</t>
  </si>
  <si>
    <t>2Е</t>
  </si>
  <si>
    <t>3Е</t>
  </si>
  <si>
    <t xml:space="preserve">Повышение 23.07.25
1К 43-46м2 - 2%
2К 55-58 - 2%; 58-64 - 3%
3К 76-79 - 2%
</t>
  </si>
  <si>
    <t>Фикс 23.07.25</t>
  </si>
  <si>
    <t>Макрорайон «Амград» 4 очередь 2 корпус</t>
  </si>
  <si>
    <t>С</t>
  </si>
  <si>
    <t>продана</t>
  </si>
  <si>
    <t>1К</t>
  </si>
  <si>
    <t>2К</t>
  </si>
  <si>
    <t>3К</t>
  </si>
  <si>
    <t>Макрорайон «Амград» 4 очередь 1 корпус</t>
  </si>
  <si>
    <t>Макрорайон «Амград» 1 очередь 5 корпус</t>
  </si>
  <si>
    <t>Дисконт 24.07.25</t>
  </si>
  <si>
    <t>Фикс 24.07.25</t>
  </si>
  <si>
    <t>Макрорайон «Амград» 1 очередь 4 корпус</t>
  </si>
  <si>
    <t>АЦО 20.07.25</t>
  </si>
  <si>
    <t>Фикс 20.07.25</t>
  </si>
  <si>
    <t>АЦО 26.07.25</t>
  </si>
  <si>
    <t>Фикс 26.07.25</t>
  </si>
  <si>
    <t>Тип чистовой</t>
  </si>
  <si>
    <t>Макрорайон «Амград» 4 очередь 3 корпус</t>
  </si>
  <si>
    <t>Скидки ИТ-специалистам</t>
  </si>
  <si>
    <t>Прихожая</t>
  </si>
  <si>
    <t>АЦО 30.07.25</t>
  </si>
  <si>
    <t>Фикс 30.07.25</t>
  </si>
  <si>
    <t>ПЦО 3%</t>
  </si>
  <si>
    <t>Фикс 04.08.25</t>
  </si>
  <si>
    <t>ПЦО 05.08.25 изменение S</t>
  </si>
  <si>
    <t>Фикс 05.08.25</t>
  </si>
  <si>
    <t>ТС</t>
  </si>
  <si>
    <t>ПС</t>
  </si>
  <si>
    <t>ДС</t>
  </si>
  <si>
    <t>Скидка учителю</t>
  </si>
  <si>
    <t>АЦО 28.07.25</t>
  </si>
  <si>
    <t>Фикс 28.07.25</t>
  </si>
  <si>
    <t>АЦО 29.07.25</t>
  </si>
  <si>
    <t>Фикс 29.07.25</t>
  </si>
  <si>
    <t>АЦО 03.08.25</t>
  </si>
  <si>
    <t>Фикс 03.08.25</t>
  </si>
  <si>
    <t>ПЦО 04.08.25</t>
  </si>
  <si>
    <t xml:space="preserve">ПЦО 05.08.25 изм. S </t>
  </si>
  <si>
    <t>Проверка</t>
  </si>
  <si>
    <t>—</t>
  </si>
  <si>
    <t>акция для IT</t>
  </si>
  <si>
    <t>04.08.25 изменение S</t>
  </si>
  <si>
    <t>АЦО 06.08.25</t>
  </si>
  <si>
    <t>Фикс 06.08.25</t>
  </si>
  <si>
    <t>АЦО 11.08.25</t>
  </si>
  <si>
    <t>Фикс 11.08.25</t>
  </si>
  <si>
    <t>ПЦО 12.08.25 Дисконт 2К и 3К</t>
  </si>
  <si>
    <t>Фикс 12.08.25</t>
  </si>
  <si>
    <t>АЦО 13.08.25</t>
  </si>
  <si>
    <t>Фикс 13.08.25</t>
  </si>
  <si>
    <t>ПЦО 19.08.2025 
3К - 2%; 2К - 1%</t>
  </si>
  <si>
    <t>Фикс 19.08.25</t>
  </si>
  <si>
    <t>АЦО 16.08.25</t>
  </si>
  <si>
    <t>Фикс 16.08.25</t>
  </si>
  <si>
    <t>ПЦО 19.08.25</t>
  </si>
  <si>
    <t>Радченко</t>
  </si>
  <si>
    <t>Устная бронь</t>
  </si>
  <si>
    <t>Устная</t>
  </si>
  <si>
    <t>Ветеран боевых действий + WHITE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</si>
</sst>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49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0" fontId="6" fillId="0" borderId="0" xfId="0" applyFont="1" applyFill="1" applyBorder="1" applyAlignment="1">
      <alignment horizontal="center"/>
    </xf>
    <xf numFmtId="0" fontId="0" fillId="0" borderId="0" xfId="0" applyFill="1"/>
    <xf numFmtId="0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9" fontId="0" fillId="0" borderId="1" xfId="1" applyFont="1" applyBorder="1" applyAlignment="1">
      <alignment horizontal="center" vertical="center"/>
    </xf>
    <xf numFmtId="0" fontId="6" fillId="0" borderId="0" xfId="0" applyFont="1" applyFill="1" applyBorder="1"/>
    <xf numFmtId="0" fontId="0" fillId="0" borderId="0" xfId="0" applyNumberFormat="1" applyFill="1" applyBorder="1" applyAlignment="1">
      <alignment horizontal="center"/>
    </xf>
    <xf numFmtId="9" fontId="6" fillId="0" borderId="0" xfId="1" applyFont="1" applyFill="1" applyBorder="1" applyAlignment="1">
      <alignment horizontal="center"/>
    </xf>
    <xf numFmtId="0" fontId="0" fillId="2" borderId="1" xfId="0" applyNumberForma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9" fontId="0" fillId="0" borderId="0" xfId="1" applyFon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9" fontId="6" fillId="4" borderId="4" xfId="1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9" fontId="9" fillId="4" borderId="7" xfId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/>
    </xf>
    <xf numFmtId="0" fontId="6" fillId="0" borderId="14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6" borderId="1" xfId="0" applyNumberFormat="1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/>
    </xf>
    <xf numFmtId="0" fontId="0" fillId="0" borderId="19" xfId="0" applyNumberFormat="1" applyFill="1" applyBorder="1" applyAlignment="1">
      <alignment horizontal="center" vertical="center"/>
    </xf>
    <xf numFmtId="3" fontId="0" fillId="0" borderId="10" xfId="0" applyNumberFormat="1" applyFill="1" applyBorder="1" applyAlignment="1">
      <alignment horizontal="center" vertical="center"/>
    </xf>
    <xf numFmtId="3" fontId="6" fillId="4" borderId="2" xfId="0" applyNumberFormat="1" applyFont="1" applyFill="1" applyBorder="1" applyAlignment="1">
      <alignment horizontal="center" vertical="center"/>
    </xf>
    <xf numFmtId="9" fontId="0" fillId="8" borderId="1" xfId="1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0" fontId="0" fillId="0" borderId="0" xfId="1" applyNumberFormat="1" applyFont="1"/>
    <xf numFmtId="0" fontId="0" fillId="9" borderId="1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49" fontId="0" fillId="0" borderId="0" xfId="0" applyNumberFormat="1" applyFill="1"/>
    <xf numFmtId="9" fontId="6" fillId="4" borderId="2" xfId="1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3" fontId="0" fillId="0" borderId="18" xfId="0" applyNumberForma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9" fontId="0" fillId="0" borderId="3" xfId="1" applyFont="1" applyFill="1" applyBorder="1" applyAlignment="1">
      <alignment horizontal="center" vertical="center"/>
    </xf>
    <xf numFmtId="9" fontId="0" fillId="0" borderId="9" xfId="1" applyFont="1" applyFill="1" applyBorder="1" applyAlignment="1">
      <alignment horizontal="center" vertical="center"/>
    </xf>
    <xf numFmtId="9" fontId="0" fillId="0" borderId="6" xfId="1" applyFont="1" applyFill="1" applyBorder="1" applyAlignment="1">
      <alignment horizontal="center" vertical="center"/>
    </xf>
    <xf numFmtId="10" fontId="10" fillId="0" borderId="0" xfId="1" applyNumberFormat="1" applyFont="1" applyAlignment="1">
      <alignment horizontal="center"/>
    </xf>
    <xf numFmtId="3" fontId="0" fillId="0" borderId="2" xfId="0" applyNumberFormat="1" applyFill="1" applyBorder="1" applyAlignment="1">
      <alignment horizontal="center" vertical="center"/>
    </xf>
    <xf numFmtId="3" fontId="4" fillId="0" borderId="18" xfId="0" applyNumberFormat="1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10" borderId="1" xfId="0" applyNumberFormat="1" applyFill="1" applyBorder="1" applyAlignment="1">
      <alignment horizontal="center"/>
    </xf>
    <xf numFmtId="9" fontId="0" fillId="0" borderId="10" xfId="1" applyFont="1" applyBorder="1" applyAlignment="1">
      <alignment horizontal="center" vertical="center"/>
    </xf>
    <xf numFmtId="9" fontId="0" fillId="0" borderId="26" xfId="1" applyFont="1" applyBorder="1" applyAlignment="1">
      <alignment horizontal="center" vertical="center"/>
    </xf>
    <xf numFmtId="9" fontId="3" fillId="0" borderId="18" xfId="1" applyFont="1" applyFill="1" applyBorder="1" applyAlignment="1">
      <alignment horizontal="center" vertical="center"/>
    </xf>
    <xf numFmtId="9" fontId="3" fillId="0" borderId="10" xfId="1" applyFont="1" applyBorder="1" applyAlignment="1">
      <alignment horizontal="center" vertical="center"/>
    </xf>
    <xf numFmtId="9" fontId="3" fillId="0" borderId="26" xfId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9" fontId="6" fillId="4" borderId="13" xfId="1" applyFont="1" applyFill="1" applyBorder="1" applyAlignment="1">
      <alignment horizontal="center" vertical="center"/>
    </xf>
    <xf numFmtId="3" fontId="6" fillId="4" borderId="18" xfId="0" applyNumberFormat="1" applyFont="1" applyFill="1" applyBorder="1" applyAlignment="1">
      <alignment horizontal="center" vertical="center"/>
    </xf>
    <xf numFmtId="9" fontId="0" fillId="0" borderId="4" xfId="1" applyFont="1" applyBorder="1" applyAlignment="1">
      <alignment horizontal="center" vertical="center"/>
    </xf>
    <xf numFmtId="3" fontId="0" fillId="0" borderId="8" xfId="0" applyNumberFormat="1" applyFill="1" applyBorder="1" applyAlignment="1">
      <alignment horizontal="center" vertical="center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4" xfId="0" applyNumberFormat="1" applyFill="1" applyBorder="1" applyAlignment="1">
      <alignment horizontal="center" vertical="center"/>
    </xf>
    <xf numFmtId="0" fontId="0" fillId="3" borderId="4" xfId="0" applyNumberFormat="1" applyFill="1" applyBorder="1" applyAlignment="1">
      <alignment horizontal="center" vertical="center"/>
    </xf>
    <xf numFmtId="0" fontId="0" fillId="5" borderId="4" xfId="0" applyNumberForma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7" xfId="0" applyNumberFormat="1" applyFill="1" applyBorder="1" applyAlignment="1">
      <alignment horizontal="center" vertical="center"/>
    </xf>
    <xf numFmtId="0" fontId="0" fillId="3" borderId="7" xfId="0" applyNumberFormat="1" applyFill="1" applyBorder="1" applyAlignment="1">
      <alignment horizontal="center" vertical="center"/>
    </xf>
    <xf numFmtId="0" fontId="0" fillId="5" borderId="7" xfId="0" applyNumberFormat="1" applyFill="1" applyBorder="1" applyAlignment="1">
      <alignment horizontal="center" vertical="center"/>
    </xf>
    <xf numFmtId="0" fontId="0" fillId="0" borderId="7" xfId="0" applyNumberFormat="1" applyFill="1" applyBorder="1" applyAlignment="1">
      <alignment horizontal="center" vertical="center"/>
    </xf>
    <xf numFmtId="9" fontId="0" fillId="0" borderId="1" xfId="1" applyFont="1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5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9" fontId="2" fillId="0" borderId="1" xfId="1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6" borderId="4" xfId="0" applyNumberForma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 vertical="center"/>
    </xf>
    <xf numFmtId="0" fontId="0" fillId="6" borderId="7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2" fontId="0" fillId="0" borderId="31" xfId="0" applyNumberFormat="1" applyFill="1" applyBorder="1" applyAlignment="1">
      <alignment horizontal="center" vertical="center"/>
    </xf>
    <xf numFmtId="9" fontId="0" fillId="0" borderId="17" xfId="1" applyFont="1" applyFill="1" applyBorder="1" applyAlignment="1">
      <alignment horizontal="center" vertical="center"/>
    </xf>
    <xf numFmtId="9" fontId="0" fillId="0" borderId="32" xfId="1" applyFont="1" applyFill="1" applyBorder="1" applyAlignment="1">
      <alignment horizontal="center" vertical="center"/>
    </xf>
    <xf numFmtId="9" fontId="0" fillId="0" borderId="33" xfId="1" applyFont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3" fontId="1" fillId="0" borderId="18" xfId="0" applyNumberFormat="1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9" fontId="0" fillId="0" borderId="4" xfId="1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9" fontId="0" fillId="0" borderId="7" xfId="1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24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FF"/>
      <color rgb="FFFE94A8"/>
      <color rgb="FFFF00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750E86AF-028D-45C4-84DC-BDE0CB5E6AE2}" autoFormatId="16" applyNumberFormats="0" applyBorderFormats="0" applyFontFormats="0" applyPatternFormats="0" applyAlignmentFormats="0" applyWidthHeightFormats="0">
  <queryTableRefresh nextId="100">
    <queryTableFields count="63">
      <queryTableField id="1" name="№" tableColumnId="1"/>
      <queryTableField id="2" name="Подъезд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66" name="Прихожая" tableColumnId="17"/>
      <queryTableField id="13" name="Коридор" tableColumnId="13"/>
      <queryTableField id="14" name="Гардеробная" tableColumnId="14"/>
      <queryTableField id="15" name="Лоджия 1" tableColumnId="15"/>
      <queryTableField id="16" name="Лоджия 2" tableColumnId="16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53" name="ПЦО 3К 20-23 эт. м2 100 000К" tableColumnId="23"/>
      <queryTableField id="54" name="Фикс 19.05.2025" tableColumnId="24"/>
      <queryTableField id="55" name="АЦО 29.06.25" tableColumnId="43"/>
      <queryTableField id="56" name="Фикс 29.06.25" tableColumnId="44"/>
      <queryTableField id="67" name="АЦО 30.07.25" tableColumnId="49"/>
      <queryTableField id="68" name="Фикс 30.07.25" tableColumnId="50"/>
      <queryTableField id="69" name="ПЦО 3%" tableColumnId="51"/>
      <queryTableField id="70" name="Фикс 04.08.25" tableColumnId="52"/>
      <queryTableField id="71" name="ПЦО 05.08.25 изменение S" tableColumnId="53"/>
      <queryTableField id="72" name="Фикс 05.08.25" tableColumnId="54"/>
      <queryTableField id="88" name="АЦО 06.08.25" tableColumnId="58"/>
      <queryTableField id="89" name="Фикс 06.08.25" tableColumnId="59"/>
      <queryTableField id="92" name="АЦО 13.08.25" tableColumnId="60"/>
      <queryTableField id="93" name="Фикс 13.08.25" tableColumnId="61"/>
      <queryTableField id="94" name="ПЦО 19.08.2025 _x000a_3К - 2%; 2К - 1%" tableColumnId="62"/>
      <queryTableField id="95" name="Фикс 19.08.25" tableColumnId="63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34" name="Цена м2 с отделкой2" tableColumnId="34"/>
      <queryTableField id="35" name="Сумма отделки" tableColumnId="35"/>
      <queryTableField id="36" name="Стоимость квартиры с отделкой" tableColumnId="36"/>
      <queryTableField id="37" name="Примечание" tableColumnId="37"/>
      <queryTableField id="38" name="Статус" tableColumnId="38"/>
      <queryTableField id="39" name="Статусы CRM" tableColumnId="39"/>
      <queryTableField id="48" name="Статус ALLIO" tableColumnId="45"/>
      <queryTableField id="49" name="Тип брони" tableColumnId="46"/>
      <queryTableField id="40" name="проверка статуса" tableColumnId="40"/>
      <queryTableField id="61" name="Название объекта" tableColumnId="47"/>
      <queryTableField id="62" name="Тип площади" tableColumnId="48"/>
      <queryTableField id="41" name="Стоимость CRM" tableColumnId="41"/>
      <queryTableField id="73" name="ТС" tableColumnId="55"/>
      <queryTableField id="74" name="ПС" tableColumnId="56"/>
      <queryTableField id="75" name="ДС" tableColumnId="57"/>
      <queryTableField id="42" name="проверка стоимости" tableColumnId="4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BA2670B-4830-4F14-BEA8-0DC1E3A7053A}" autoFormatId="16" applyNumberFormats="0" applyBorderFormats="0" applyFontFormats="0" applyPatternFormats="0" applyAlignmentFormats="0" applyWidthHeightFormats="0">
  <queryTableRefresh nextId="143">
    <queryTableFields count="86">
      <queryTableField id="1" name="№" tableColumnId="1"/>
      <queryTableField id="2" name="Подъезд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95" name="Прихожая" tableColumnId="17"/>
      <queryTableField id="13" name="Коридор" tableColumnId="13"/>
      <queryTableField id="14" name="Гардеробная" tableColumnId="14"/>
      <queryTableField id="15" name="Лоджия 1" tableColumnId="15"/>
      <queryTableField id="16" name="Лоджия 2" tableColumnId="16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43" name="АЦО 13.06.25" tableColumnId="43"/>
      <queryTableField id="44" name="Фикс 13.06.25" tableColumnId="44"/>
      <queryTableField id="52" name="АЦО 18.06.25" tableColumnId="42"/>
      <queryTableField id="53" name="Фикс 18.06.25" tableColumnId="45"/>
      <queryTableField id="54" name="АЦО 23.06.25" tableColumnId="46"/>
      <queryTableField id="55" name="Фикс 23.06.25" tableColumnId="47"/>
      <queryTableField id="63" name="АЦО 26.06.25" tableColumnId="49"/>
      <queryTableField id="64" name="Фикс 26.06.25" tableColumnId="50"/>
      <queryTableField id="65" name="АЦО 27.06.25" tableColumnId="51"/>
      <queryTableField id="66" name="Фикс 27.06.25" tableColumnId="52"/>
      <queryTableField id="71" name="АЦО 30.06.25" tableColumnId="53"/>
      <queryTableField id="72" name="Фикс 30.06.25" tableColumnId="54"/>
      <queryTableField id="75" name="АЦО 14.07.25" tableColumnId="55"/>
      <queryTableField id="76" name="Фикс 14.07.25" tableColumnId="56"/>
      <queryTableField id="79" name="АЦО 20.07.25" tableColumnId="32"/>
      <queryTableField id="80" name="Фикс 20.07.25" tableColumnId="57"/>
      <queryTableField id="81" name="АЦО 26.07.25" tableColumnId="58"/>
      <queryTableField id="82" name="Фикс 26.07.25" tableColumnId="59"/>
      <queryTableField id="96" name="АЦО 28.07.25" tableColumnId="64"/>
      <queryTableField id="97" name="Фикс 28.07.25" tableColumnId="65"/>
      <queryTableField id="98" name="АЦО 29.07.25" tableColumnId="66"/>
      <queryTableField id="99" name="Фикс 29.07.25" tableColumnId="67"/>
      <queryTableField id="100" name="АЦО 30.07.25" tableColumnId="68"/>
      <queryTableField id="101" name="Фикс 30.07.25" tableColumnId="69"/>
      <queryTableField id="102" name="АЦО 03.08.25" tableColumnId="70"/>
      <queryTableField id="103" name="Фикс 03.08.25" tableColumnId="71"/>
      <queryTableField id="104" name="ПЦО 04.08.25" tableColumnId="72"/>
      <queryTableField id="105" name="Фикс 04.08.25" tableColumnId="73"/>
      <queryTableField id="106" name="ПЦО 05.08.25 изм. S " tableColumnId="74"/>
      <queryTableField id="107" name="Фикс 05.08.25" tableColumnId="75"/>
      <queryTableField id="127" name="АЦО 06.08.25" tableColumnId="79"/>
      <queryTableField id="128" name="Фикс 06.08.25" tableColumnId="80"/>
      <queryTableField id="129" name="АЦО 11.08.25" tableColumnId="81"/>
      <queryTableField id="130" name="Фикс 11.08.25" tableColumnId="82"/>
      <queryTableField id="135" name="АЦО 16.08.25" tableColumnId="83"/>
      <queryTableField id="136" name="Фикс 16.08.25" tableColumnId="84"/>
      <queryTableField id="137" name="ПЦО 19.08.25" tableColumnId="85"/>
      <queryTableField id="138" name="Фикс 19.08.25" tableColumnId="86"/>
      <queryTableField id="23" name="утв цена м2" tableColumnId="23"/>
      <queryTableField id="24" name="Стоимость до скидки" tableColumnId="24"/>
      <queryTableField id="25" name="Скидка фиксированная" tableColumnId="25"/>
      <queryTableField id="26" name="Скидка %" tableColumnId="26"/>
      <queryTableField id="27" name="Итоговая сумма скидки" tableColumnId="27"/>
      <queryTableField id="28" name="Цена м2 без отделки со скидкой" tableColumnId="28"/>
      <queryTableField id="29" name="Стоимость ОН без отделки со скидкой" tableColumnId="29"/>
      <queryTableField id="30" name="Отделка" tableColumnId="30"/>
      <queryTableField id="83" name="Тип чистовой" tableColumnId="60"/>
      <queryTableField id="31" name="Стоимость отделки" tableColumnId="31"/>
      <queryTableField id="84" name="Цена м2 с отделкой" tableColumnId="61"/>
      <queryTableField id="33" name="Сумма отделки" tableColumnId="33"/>
      <queryTableField id="34" name="Стоимость квартиры с отделкой" tableColumnId="34"/>
      <queryTableField id="35" name="Примечание" tableColumnId="35"/>
      <queryTableField id="36" name="Статус" tableColumnId="36"/>
      <queryTableField id="37" name="Статусы CRM" tableColumnId="37"/>
      <queryTableField id="41" name="Статус ALLIO" tableColumnId="41"/>
      <queryTableField id="56" name="Тип брони" tableColumnId="48"/>
      <queryTableField id="85" name="Название объекта" tableColumnId="62"/>
      <queryTableField id="86" name="Тип площади" tableColumnId="63"/>
      <queryTableField id="38" name="проверка статуса" tableColumnId="38"/>
      <queryTableField id="39" name="Стоимость CRM" tableColumnId="39"/>
      <queryTableField id="108" name="ТС" tableColumnId="76"/>
      <queryTableField id="109" name="ПС" tableColumnId="77"/>
      <queryTableField id="110" name="ДС" tableColumnId="78"/>
      <queryTableField id="40" name="проверка стоимости" tableColumnId="4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AE71F3F-3794-46CC-85EB-2F1E90CA5CBB}" autoFormatId="16" applyNumberFormats="0" applyBorderFormats="0" applyFontFormats="0" applyPatternFormats="0" applyAlignmentFormats="0" applyWidthHeightFormats="0">
  <queryTableRefresh nextId="98">
    <queryTableFields count="67">
      <queryTableField id="1" name="№" tableColumnId="1"/>
      <queryTableField id="2" name="Секция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Коридор" tableColumnId="13"/>
      <queryTableField id="14" name="Гардеробная" tableColumnId="14"/>
      <queryTableField id="15" name="Лоджия 1" tableColumnId="15"/>
      <queryTableField id="16" name="Лоджия 2" tableColumnId="16"/>
      <queryTableField id="17" name="Лоджия 3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23" name="02.12.2024" tableColumnId="23"/>
      <queryTableField id="24" name="Фикс 20.12.24" tableColumnId="24"/>
      <queryTableField id="48" name="23.12.24 СП +1000" tableColumnId="37"/>
      <queryTableField id="49" name="Фикс 23.12.24" tableColumnId="48"/>
      <queryTableField id="52" name="Повышение 20.02.25" tableColumnId="49"/>
      <queryTableField id="53" name="Фикс 20.02.25" tableColumnId="50"/>
      <queryTableField id="56" name="Повышение 24.02.2025" tableColumnId="51"/>
      <queryTableField id="57" name="Фикс 24.02.25" tableColumnId="52"/>
      <queryTableField id="60" name="Повышение 05.03.2025_x000a_1К: до 40м - 1,5%, 40+ 0,5%_x000a_2К - 0,5% " tableColumnId="53"/>
      <queryTableField id="64" name="Фикс 05.03.25" tableColumnId="54"/>
      <queryTableField id="65" name="повышение 14.03.25 1К-1%" tableColumnId="55"/>
      <queryTableField id="66" name="Фикс 14.03.25" tableColumnId="56"/>
      <queryTableField id="70" name="повышение 28.03.25 1К-1%" tableColumnId="57"/>
      <queryTableField id="71" name="Фикс 28.03.25" tableColumnId="58"/>
      <queryTableField id="76" name="Повышение 23.07.25_x000a_1К 43-46м2 - 2%_x000a_2К 55-58 - 2%; 58-64 - 3%_x000a_3К 76-79 - 2%_x000a_" tableColumnId="34"/>
      <queryTableField id="77" name="Фикс 23.07.25" tableColumnId="59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74" name="Тип отделки" tableColumnId="46"/>
      <queryTableField id="78" name="Цена м2 с отделкой" tableColumnId="60"/>
      <queryTableField id="35" name="Сумма отделки" tableColumnId="35"/>
      <queryTableField id="36" name="Стоимость квартиры с отделкой" tableColumnId="36"/>
      <queryTableField id="38" name="Примечание" tableColumnId="38"/>
      <queryTableField id="39" name="Статус" tableColumnId="39"/>
      <queryTableField id="40" name="Статусы CRM" tableColumnId="40"/>
      <queryTableField id="79" name="Статус ALLIO" tableColumnId="61"/>
      <queryTableField id="80" name="Тип брони" tableColumnId="62"/>
      <queryTableField id="81" name="Название объекта" tableColumnId="63"/>
      <queryTableField id="82" name="Тип площади" tableColumnId="64"/>
      <queryTableField id="90" name="Проверка" tableColumnId="41"/>
      <queryTableField id="42" name="Стоимость CRM" tableColumnId="42"/>
      <queryTableField id="91" name="ТС" tableColumnId="65"/>
      <queryTableField id="92" name="ПС" tableColumnId="66"/>
      <queryTableField id="93" name="ДС" tableColumnId="67"/>
      <queryTableField id="43" name="проверка стоимости" tableColumnId="43"/>
      <queryTableField id="44" name="Отделка CRM" tableColumnId="44"/>
      <queryTableField id="45" name="Проверка отделки" tableColumnId="45"/>
      <queryTableField id="47" name="КОД ОН" tableColumnId="4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4A05774-F97B-4728-A084-8AB5D0A74060}" autoFormatId="16" applyNumberFormats="0" applyBorderFormats="0" applyFontFormats="0" applyPatternFormats="0" applyAlignmentFormats="0" applyWidthHeightFormats="0">
  <queryTableRefresh nextId="82">
    <queryTableFields count="57">
      <queryTableField id="1" name="№" tableColumnId="1"/>
      <queryTableField id="2" name="Секция" tableColumnId="2"/>
      <queryTableField id="3" name="Подъезд" tableColumnId="3"/>
      <queryTableField id="4" name="Этаж" tableColumnId="4"/>
      <queryTableField id="5" name="№ на этаже" tableColumnId="5"/>
      <queryTableField id="6" name="Тип кв" tableColumnId="6"/>
      <queryTableField id="7" name="Комната 1" tableColumnId="7"/>
      <queryTableField id="8" name="Комната 2" tableColumnId="8"/>
      <queryTableField id="9" name="Комната 3" tableColumnId="9"/>
      <queryTableField id="10" name="Площадь по проекту жилая" tableColumnId="10"/>
      <queryTableField id="11" name="Кухня" tableColumnId="11"/>
      <queryTableField id="12" name="Ванная" tableColumnId="12"/>
      <queryTableField id="13" name="С\У" tableColumnId="13"/>
      <queryTableField id="14" name="Коридор" tableColumnId="14"/>
      <queryTableField id="15" name="Гардеробная" tableColumnId="15"/>
      <queryTableField id="16" name="Лоджия 1" tableColumnId="16"/>
      <queryTableField id="17" name="Лоджия 2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22" name="м2 после К" tableColumnId="22"/>
      <queryTableField id="52" name="03.12.2024_x000a_2к-3к = 130 000_x000a_+2% ЗА ПАНАРАМУ" tableColumnId="23"/>
      <queryTableField id="53" name="Фикс 03.12.2024" tableColumnId="24"/>
      <queryTableField id="74" name="04.08.25 изменение S" tableColumnId="37"/>
      <queryTableField id="75" name="Фикс 04.08.25" tableColumnId="55"/>
      <queryTableField id="78" name="ПЦО 12.08.25 Дисконт 2К и 3К" tableColumnId="56"/>
      <queryTableField id="79" name="Фикс 12.08.25" tableColumnId="57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34" name="Цена м2 с отделкой2" tableColumnId="34"/>
      <queryTableField id="35" name="Сумма отделки" tableColumnId="35"/>
      <queryTableField id="36" name="Стоимость квартиры с отделкой" tableColumnId="36"/>
      <queryTableField id="38" name="Примечание" tableColumnId="38"/>
      <queryTableField id="39" name="Статус" tableColumnId="39"/>
      <queryTableField id="40" name="Статусы CRM" tableColumnId="40"/>
      <queryTableField id="56" name="Статус ALLIO" tableColumnId="48"/>
      <queryTableField id="57" name="Тип брони" tableColumnId="49"/>
      <queryTableField id="58" name="Название объекта" tableColumnId="50"/>
      <queryTableField id="59" name="Тип площади" tableColumnId="51"/>
      <queryTableField id="41" name="проверка статуса" tableColumnId="41"/>
      <queryTableField id="42" name="Отделка CRM" tableColumnId="42"/>
      <queryTableField id="43" name="Сверка отделки" tableColumnId="43"/>
      <queryTableField id="44" name="Стоимость CRM" tableColumnId="44"/>
      <queryTableField id="64" name="ТС" tableColumnId="52"/>
      <queryTableField id="65" name="ПС" tableColumnId="53"/>
      <queryTableField id="66" name="ДС" tableColumnId="54"/>
      <queryTableField id="45" name="Сверка стоимости" tableColumnId="45"/>
      <queryTableField id="46" name="Сверка скидки" tableColumnId="46"/>
      <queryTableField id="47" name="КОД ОН" tableColumnId="4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4D7619C-6462-428B-9AFE-EF99BA86E15B}" autoFormatId="16" applyNumberFormats="0" applyBorderFormats="0" applyFontFormats="0" applyPatternFormats="0" applyAlignmentFormats="0" applyWidthHeightFormats="0">
  <queryTableRefresh nextId="211" unboundColumnsRight="1">
    <queryTableFields count="109">
      <queryTableField id="1" name="№" tableColumnId="1"/>
      <queryTableField id="2" name="Секция" tableColumnId="2"/>
      <queryTableField id="3" name="Этаж" tableColumnId="3"/>
      <queryTableField id="4" name="№ на этаже" tableColumnId="4"/>
      <queryTableField id="5" name="Тип кв" tableColumnId="5"/>
      <queryTableField id="6" name="Комната 1" tableColumnId="6"/>
      <queryTableField id="7" name="Комната 2" tableColumnId="7"/>
      <queryTableField id="8" name="Комната 3" tableColumnId="8"/>
      <queryTableField id="9" name="Площадь по проекту жилая" tableColumnId="9"/>
      <queryTableField id="10" name="Кухня" tableColumnId="10"/>
      <queryTableField id="11" name="Ванная" tableColumnId="11"/>
      <queryTableField id="12" name="С\У" tableColumnId="12"/>
      <queryTableField id="13" name="Гардеробная" tableColumnId="13"/>
      <queryTableField id="14" name="Коридор" tableColumnId="14"/>
      <queryTableField id="15" name="Лоджия 1" tableColumnId="15"/>
      <queryTableField id="16" name="Лоджия 2" tableColumnId="16"/>
      <queryTableField id="17" name="Лоджия 3" tableColumnId="17"/>
      <queryTableField id="18" name="Летние" tableColumnId="18"/>
      <queryTableField id="19" name="Площадь по проекту(общая)" tableColumnId="19"/>
      <queryTableField id="20" name="Площадь по проекту отапл (без летних)" tableColumnId="20"/>
      <queryTableField id="21" name="Расчетная проектная площадь" tableColumnId="21"/>
      <queryTableField id="185" name="ТП S Расчетная" tableColumnId="99"/>
      <queryTableField id="22" name="м2 после К" tableColumnId="22"/>
      <queryTableField id="43" name="Повышение 16.08.23 - 5%" tableColumnId="23"/>
      <queryTableField id="45" name="Фикс 16.08.23" tableColumnId="24"/>
      <queryTableField id="53" name="Повышение 29.08.23 - 3%" tableColumnId="47"/>
      <queryTableField id="54" name="Фикс 29.08.23" tableColumnId="48"/>
      <queryTableField id="72" name="Повышение 06.09.23 СТ и 1К" tableColumnId="43"/>
      <queryTableField id="66" name="Фикс 06.09.23" tableColumnId="44"/>
      <queryTableField id="73" name="Повышение 23.10.23  В4 " tableColumnId="49"/>
      <queryTableField id="68" name="Фикс 23.10.23" tableColumnId="50"/>
      <queryTableField id="74" name="Повышение 8.11.23 1К 5%" tableColumnId="51"/>
      <queryTableField id="75" name="Фикс 8.11.23" tableColumnId="52"/>
      <queryTableField id="93" name="Корректировка 24.11.23 - 1К В5, 2К А2, №233" tableColumnId="53"/>
      <queryTableField id="81" name="Фикс 8.11.24" tableColumnId="54"/>
      <queryTableField id="85" name="Наценка за отделку 29.12.23 1%" tableColumnId="56"/>
      <queryTableField id="86" name="Фикс 29.12.23" tableColumnId="57"/>
      <queryTableField id="89" name="Наценка 10.01.24 5%" tableColumnId="58"/>
      <queryTableField id="90" name="Фикс 10.01.24" tableColumnId="59"/>
      <queryTableField id="103" name="Наценка 26.02.24 1 Этаж" tableColumnId="46"/>
      <queryTableField id="96" name="Фикс 26.02.24" tableColumnId="61"/>
      <queryTableField id="104" name="Наценка 06.03.24_x000a_СТ, 1К - 3%_x000a_2К, 3К - 2%" tableColumnId="60"/>
      <queryTableField id="105" name="Фикс 06.03.24" tableColumnId="66"/>
      <queryTableField id="109" name="Наценка Г2+500" tableColumnId="67"/>
      <queryTableField id="110" name="Фикс 13.03.25" tableColumnId="68"/>
      <queryTableField id="113" name="Наценка 20.03.24_x000a_2К, 3К - 2%" tableColumnId="69"/>
      <queryTableField id="114" name="Фикс 20.03.24" tableColumnId="70"/>
      <queryTableField id="128" name="Наценка 08.04.24 _x000a_2К: В3 - 150_x000a_3К: Г7 +1000" tableColumnId="71"/>
      <queryTableField id="118" name="Фикс 08.04.24" tableColumnId="72"/>
      <queryTableField id="138" name="Наценка 16.05.24 1%_x000a_А4,А6,Б3,Б6,Б7,В2,В3,В5,В6,Г1,Г3-Г5" tableColumnId="74"/>
      <queryTableField id="129" name="Фикс 16.05.24" tableColumnId="75"/>
      <queryTableField id="130" name="Наценка 24.05.24_x000a_1% - Б4, Б5,Г2,Г6_x000a_2% - А1,А3,А5,Б2,Г7" tableColumnId="76"/>
      <queryTableField id="131" name="Фикс 24.05.24" tableColumnId="77"/>
      <queryTableField id="140" name="Наценка 06.06.24_x000a_0К: В2,Г3 +0,5%_x000a_1К: А7, Б5/4, Г6 +0,5%_x000a_3К: В6 +0,5%_x000a_1К: А3 +1%" tableColumnId="78"/>
      <queryTableField id="141" name="Фикс 06.06.24" tableColumnId="79"/>
      <queryTableField id="144" name="13.06.2024_x000a_3К - 2%" tableColumnId="80"/>
      <queryTableField id="145" name="Фикс 13.06.24" tableColumnId="81"/>
      <queryTableField id="148" name="02.07.2024: Г3 А1 А3 Б5 Б7 Г2 Г6 Б3 Б4 В3 Г7 2,5% ост 0,5-1,5%" tableColumnId="82"/>
      <queryTableField id="149" name="Фикс 02.07.24" tableColumnId="83"/>
      <queryTableField id="156" name="04.09.2024 +500_x000a_0К - Б2; 1К - А3;_x000a_2К - А6, Б4, В3, Г5" tableColumnId="84"/>
      <queryTableField id="153" name="Фикс 04.09.24" tableColumnId="85"/>
      <queryTableField id="158" name="Наценка 16.09.2024_x000a_1К: А1,В7,Г6/7,Г8 - 2%_x000a_2К: А4,А5,А6,Б1,Б6,Б3/4,В3,В4,Г4,Г5 - 4%_x000a_3К: 4%" tableColumnId="86"/>
      <queryTableField id="159" name="Фикс 16.09.2024" tableColumnId="87"/>
      <queryTableField id="163" name="Наценка 01.11.24_x000a_СТ: 4%_x000a_1К: 34-40м 5%; 40м+ 8%; МГН 1%_x000a_2К: 55-70м 6%; 70-73м 7%; 73-76м 8% _x000a_3К: 5%" tableColumnId="88"/>
      <queryTableField id="164" name="Фикс 01.11.24" tableColumnId="89"/>
      <queryTableField id="171" name="Наценка 06.11 13%" tableColumnId="90"/>
      <queryTableField id="168" name="Фикс 06.11.24" tableColumnId="91"/>
      <queryTableField id="175" name="Наценка 18.12.24 распределение КВ" tableColumnId="93"/>
      <queryTableField id="176" name="Фикс 18.12.24" tableColumnId="94"/>
      <queryTableField id="179" name="Наценка 10.02.25 +1%_x000a_1К: А3_x000a_2К: Б3, В3" tableColumnId="95"/>
      <queryTableField id="180" name="Фикс 10.02.25" tableColumnId="96"/>
      <queryTableField id="25" name="утв цена м2" tableColumnId="25"/>
      <queryTableField id="26" name="Стоимость до скидки" tableColumnId="26"/>
      <queryTableField id="27" name="Скидка фиксированная" tableColumnId="27"/>
      <queryTableField id="28" name="Скидка %" tableColumnId="28"/>
      <queryTableField id="29" name="Итоговая сумма скидки" tableColumnId="29"/>
      <queryTableField id="30" name="Цена м2 без отделки со скидкой" tableColumnId="30"/>
      <queryTableField id="31" name="Стоимость ОН без отделки со скидкой" tableColumnId="31"/>
      <queryTableField id="32" name="Отделка" tableColumnId="32"/>
      <queryTableField id="33" name="Стоимость отделки" tableColumnId="33"/>
      <queryTableField id="61" name="Цена м2 с отделкой" tableColumnId="34"/>
      <queryTableField id="35" name="Сумма отделки" tableColumnId="35"/>
      <queryTableField id="36" name="Стоимость квартиры с отделкой" tableColumnId="36"/>
      <queryTableField id="37" name="ОН ХИТ" tableColumnId="37"/>
      <queryTableField id="38" name="Примечание" tableColumnId="38"/>
      <queryTableField id="39" name="Статус" tableColumnId="39"/>
      <queryTableField id="40" name="Статусы CRM" tableColumnId="40"/>
      <queryTableField id="191" name="Статус ALLIO" tableColumnId="100"/>
      <queryTableField id="192" name="Тип брони" tableColumnId="103"/>
      <queryTableField id="193" name="Название объекта" tableColumnId="104"/>
      <queryTableField id="194" name="Тип площади" tableColumnId="105"/>
      <queryTableField id="41" name="проверка статуса" tableColumnId="41"/>
      <queryTableField id="63" name="КОД ОН" tableColumnId="45"/>
      <queryTableField id="173" name="Стоимость по переуступке" tableColumnId="92"/>
      <queryTableField id="82" name="Округление" tableColumnId="55"/>
      <queryTableField id="195" name="Схема продажи" tableColumnId="106"/>
      <queryTableField id="97" name="Отделка CRM" tableColumnId="62"/>
      <queryTableField id="98" name="Сверка отделки" tableColumnId="63"/>
      <queryTableField id="99" name="Стоимость CRM" tableColumnId="64"/>
      <queryTableField id="201" name="ТС" tableColumnId="107"/>
      <queryTableField id="202" name="ПС" tableColumnId="108"/>
      <queryTableField id="203" name="ДС" tableColumnId="109"/>
      <queryTableField id="100" name="Сверка стоимость " tableColumnId="65"/>
      <queryTableField id="119" name="Сверка скидки" tableColumnId="73"/>
      <queryTableField id="183" name="Дата продажи" tableColumnId="97"/>
      <queryTableField id="184" name="МОП" tableColumnId="98"/>
      <queryTableField id="187" name="%" tableColumnId="101"/>
      <queryTableField id="188" name="Доплата" tableColumnId="102"/>
      <queryTableField id="42" dataBound="0" tableColumnId="4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0F9E92-D50F-4FE8-817F-DDC44C1D6E14}" autoFormatId="16" applyNumberFormats="0" applyBorderFormats="0" applyFontFormats="0" applyPatternFormats="0" applyAlignmentFormats="0" applyWidthHeightFormats="0">
  <queryTableRefresh nextId="217" unboundColumnsRight="1">
    <queryTableFields count="111">
      <queryTableField id="1" name="№" tableColumnId="1"/>
      <queryTableField id="2" name="Секция" tableColumnId="2"/>
      <queryTableField id="3" name="Этаж" tableColumnId="3"/>
      <queryTableField id="4" name="№ на этаже" tableColumnId="4"/>
      <queryTableField id="5" name="Тип кв" tableColumnId="5"/>
      <queryTableField id="6" name="Площадь_x000a_комната 1" tableColumnId="6"/>
      <queryTableField id="7" name="Площадь_x000a_комната 2" tableColumnId="7"/>
      <queryTableField id="8" name="Площадь_x000a_комната 3" tableColumnId="8"/>
      <queryTableField id="9" name="Жилая площадь по проекту" tableColumnId="9"/>
      <queryTableField id="10" name="Площадь_x000a_кухни" tableColumnId="10"/>
      <queryTableField id="11" name="Площадь_x000a_ванная" tableColumnId="11"/>
      <queryTableField id="12" name="Площадь_x000a_с\у" tableColumnId="12"/>
      <queryTableField id="13" name="гардеробная" tableColumnId="13"/>
      <queryTableField id="14" name="Площадь_x000a_вх группа" tableColumnId="14"/>
      <queryTableField id="15" name="Площадь_x000a_Лоджии" tableColumnId="15"/>
      <queryTableField id="16" name="Площадь_x000a_2 Лоджии" tableColumnId="16"/>
      <queryTableField id="17" name="Летние" tableColumnId="17"/>
      <queryTableField id="18" name="Общая площадь по проекту" tableColumnId="18"/>
      <queryTableField id="19" name="Площадь без летних" tableColumnId="19"/>
      <queryTableField id="20" name="Расчетная проектная площадь" tableColumnId="20"/>
      <queryTableField id="201" name="ТП S Расчетная" tableColumnId="22"/>
      <queryTableField id="38" name="М2 с учетом K" tableColumnId="38"/>
      <queryTableField id="39" name="18.07.22 Повышение 5%" tableColumnId="39"/>
      <queryTableField id="40" name="Фикс 18.07.22" tableColumnId="40"/>
      <queryTableField id="108" name="16.08.22 Повышение 4% на 1к кроме Г9" tableColumnId="41"/>
      <queryTableField id="42" name="Фикс 16.08.22" tableColumnId="42"/>
      <queryTableField id="109" name="17.11.2022 Повышение 5% на 1К и 2К" tableColumnId="43"/>
      <queryTableField id="49" name="Фикс 17.11.22" tableColumnId="44"/>
      <queryTableField id="52" name="23.11.22 Повышение 0,0123%" tableColumnId="45"/>
      <queryTableField id="53" name="Фикс 23.11.22" tableColumnId="46"/>
      <queryTableField id="56" name="01.12.22 Повышение  5% на 0К и 1К" tableColumnId="47"/>
      <queryTableField id="57" name="Фикс 01.12.22" tableColumnId="48"/>
      <queryTableField id="65" name="студии секции А 10% / 1К Г 4 на этаже - 5%" tableColumnId="50"/>
      <queryTableField id="62" name="Фикс 01.02.23" tableColumnId="51"/>
      <queryTableField id="67" name="Повышение 24.02.23_x000a_1к -3%, 2К-2%, 3К-3%" tableColumnId="52"/>
      <queryTableField id="71" name="Фикс 24.02.23" tableColumnId="53"/>
      <queryTableField id="73" name="Повышение 23.03.23_x000a_все 1%, хиты 3%" tableColumnId="54"/>
      <queryTableField id="74" name="Фикс 23.03.23" tableColumnId="55"/>
      <queryTableField id="77" name="Повышение 03.05.23_x000a_все 2%, хиты 4%" tableColumnId="49"/>
      <queryTableField id="78" name="Фикс 03.05.23" tableColumnId="56"/>
      <queryTableField id="81" name="Повышение 25.05.23_x000a_Студия 5% 1к -2%, 2К-3%,3к-3%" tableColumnId="57"/>
      <queryTableField id="82" name="Фикс 25.05.23" tableColumnId="58"/>
      <queryTableField id="85" name="Повышение 01.07.23 3%" tableColumnId="59"/>
      <queryTableField id="86" name="Фикс 01.07.23" tableColumnId="60"/>
      <queryTableField id="110" name="Повышение 18.08.23 5%" tableColumnId="62"/>
      <queryTableField id="95" name="Фикс 18.08.23" tableColumnId="63"/>
      <queryTableField id="96" name="Повышение 22.08.23 3%" tableColumnId="64"/>
      <queryTableField id="97" name="Фикс 22.08.23" tableColumnId="65"/>
      <queryTableField id="120" name="Повышение 23.08.23 6%_x000a_СТ - А, В1; _x000a_1К - Б, В, Г4, Г1; _x000a_3К - Г2 - 4%" tableColumnId="66"/>
      <queryTableField id="99" name="Фикс 23.08.23" tableColumnId="67"/>
      <queryTableField id="112" name="6.09.23 Повышение 3к 3%" tableColumnId="68"/>
      <queryTableField id="113" name="Фикс 6.09.23" tableColumnId="69"/>
      <queryTableField id="121" name="15.09.23 3% студий секция А" tableColumnId="70"/>
      <queryTableField id="122" name="Фикс 15.09.23" tableColumnId="71"/>
      <queryTableField id="133" name="20.10.2023_x000a_3% на 48 и 55 кв" tableColumnId="73"/>
      <queryTableField id="135" name="Фикс 20.10.23" tableColumnId="74"/>
      <queryTableField id="156" name="Наценка 24.11.23 _x000a_1к - Б4, Г9_x000a_С - А +5%, В +3%" tableColumnId="75"/>
      <queryTableField id="138" name="Фикс 24.11.23" tableColumnId="76"/>
      <queryTableField id="144" name="Наценка 22.12.23 2К. А2 - 1000;  А6, В5 -  2000;  А5, Г5, Г8 - 3000" tableColumnId="78"/>
      <queryTableField id="145" name="Фикс 22.12.23" tableColumnId="79"/>
      <queryTableField id="148" name="Наценка 10.01.2024 5%" tableColumnId="80"/>
      <queryTableField id="149" name="Фикс 10.01.2024" tableColumnId="81"/>
      <queryTableField id="158" name="Наценка 13.02.24 Студии А снижение  - 7500, 2К - 1000, 3К,1К, 0 - 500" tableColumnId="84"/>
      <queryTableField id="159" name="Фикс 13.02.2024" tableColumnId="85"/>
      <queryTableField id="166" name="Наценка 06.03.24 2%" tableColumnId="90"/>
      <queryTableField id="167" name="Фикс 06.03.24" tableColumnId="91"/>
      <queryTableField id="170" name="Наценка 26.03.24 5%_x000a_Кроме 3К и 2К: А6, В2" tableColumnId="92"/>
      <queryTableField id="171" name="Фикс 26.03.24" tableColumnId="93"/>
      <queryTableField id="175" name="Наценка 16.04.24 +500" tableColumnId="95"/>
      <queryTableField id="176" name="Фикс 16.04.24" tableColumnId="96"/>
      <queryTableField id="195" name="Наценка 24.10.24 индивид за КВ" tableColumnId="101"/>
      <queryTableField id="188" name="Фикс 24.10.24" tableColumnId="102"/>
      <queryTableField id="197" name="Фикс 21.11.24_x000a_доплата за КВ" tableColumnId="104"/>
      <queryTableField id="198" name="Фикс 21.11.24" tableColumnId="105"/>
      <queryTableField id="202" name="Дисконт 24.07.25" tableColumnId="97"/>
      <queryTableField id="203" name="Фикс 24.07.25" tableColumnId="106"/>
      <queryTableField id="21" name="утв цена м2" tableColumnId="21"/>
      <queryTableField id="204" name="Стоимость до скидки" tableColumnId="107"/>
      <queryTableField id="23" name="Скидка фиксированная" tableColumnId="23"/>
      <queryTableField id="24" name="Скидка %" tableColumnId="24"/>
      <queryTableField id="25" name="Итоговая сумма скидки" tableColumnId="25"/>
      <queryTableField id="26" name="Цена м2 без отделки со скидкой" tableColumnId="26"/>
      <queryTableField id="27" name="Стоимость ОН без отделки со скидкой" tableColumnId="27"/>
      <queryTableField id="28" name="Отделка" tableColumnId="28"/>
      <queryTableField id="29" name="Стоимость отделки" tableColumnId="29"/>
      <queryTableField id="30" name="Цена м2 с отделкой" tableColumnId="30"/>
      <queryTableField id="31" name="Сумма отделки" tableColumnId="31"/>
      <queryTableField id="32" name="Стоимость квартиры с отделкой" tableColumnId="32"/>
      <queryTableField id="33" name="ОН ХИТ" tableColumnId="33"/>
      <queryTableField id="34" name="Примечание" tableColumnId="34"/>
      <queryTableField id="152" name="Стоимость по переуступке" tableColumnId="82"/>
      <queryTableField id="153" name="Цена м2 по переуступке" tableColumnId="83"/>
      <queryTableField id="35" name="Статус" tableColumnId="35"/>
      <queryTableField id="36" name="Статусы CRM" tableColumnId="36"/>
      <queryTableField id="37" name="Проверка статуса" tableColumnId="37"/>
      <queryTableField id="205" name="Статус ALLIO" tableColumnId="108"/>
      <queryTableField id="206" name="Тип брони" tableColumnId="109"/>
      <queryTableField id="207" name="Название объекта" tableColumnId="110"/>
      <queryTableField id="208" name="Тип площади" tableColumnId="111"/>
      <queryTableField id="126" name="КОД ОН" tableColumnId="72"/>
      <queryTableField id="139" name="Округление" tableColumnId="77"/>
      <queryTableField id="180" name="Схема продажи" tableColumnId="98"/>
      <queryTableField id="181" name="Отклонение" tableColumnId="99"/>
      <queryTableField id="182" name="Доплата" tableColumnId="100"/>
      <queryTableField id="189" name="Стоимость с доплатой" tableColumnId="103"/>
      <queryTableField id="162" name="Отделка CRM" tableColumnId="86"/>
      <queryTableField id="163" name="Сверка отделки" tableColumnId="87"/>
      <queryTableField id="164" name="Стоимость CRM" tableColumnId="88"/>
      <queryTableField id="165" name="Сверка стоимость " tableColumnId="89"/>
      <queryTableField id="174" name="Сверка скидки" tableColumnId="94"/>
      <queryTableField id="89" dataBound="0" tableColumnId="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0D7B05-0D86-400D-A1F9-57001AA0A65A}" name="ПП404" displayName="ПП404" ref="A1:BK182" tableType="queryTable" totalsRowShown="0">
  <autoFilter ref="A1:BK182" xr:uid="{4B0D7B05-0D86-400D-A1F9-57001AA0A65A}"/>
  <tableColumns count="63">
    <tableColumn id="1" xr3:uid="{02094BBC-A761-47E8-87FB-6BE6EBF1DC0E}" uniqueName="1" name="№" queryTableFieldId="1" dataDxfId="148"/>
    <tableColumn id="2" xr3:uid="{8E9FC575-4C0B-4219-85F4-702E9A6D1963}" uniqueName="2" name="Подъезд" queryTableFieldId="2" dataDxfId="147"/>
    <tableColumn id="3" xr3:uid="{86C61329-E412-450C-896C-AD4496AD10D4}" uniqueName="3" name="Этаж" queryTableFieldId="3" dataDxfId="146"/>
    <tableColumn id="4" xr3:uid="{FEFCBEDD-7158-4143-B2FC-E0AF49B89332}" uniqueName="4" name="№ на этаже" queryTableFieldId="4" dataDxfId="145"/>
    <tableColumn id="5" xr3:uid="{0524FF3F-FD85-499E-8A45-181960628A4E}" uniqueName="5" name="Тип кв" queryTableFieldId="5" dataDxfId="144"/>
    <tableColumn id="6" xr3:uid="{840D8E25-E222-484D-ABB0-AA86649E7522}" uniqueName="6" name="Комната 1" queryTableFieldId="6" dataDxfId="143"/>
    <tableColumn id="7" xr3:uid="{7752DD97-5FD7-40BF-B765-4194386599D8}" uniqueName="7" name="Комната 2" queryTableFieldId="7" dataDxfId="142"/>
    <tableColumn id="8" xr3:uid="{FE76B155-CA3C-4E4D-82BA-57CE9F2C06D1}" uniqueName="8" name="Комната 3" queryTableFieldId="8" dataDxfId="141"/>
    <tableColumn id="9" xr3:uid="{431290B3-C05E-4545-9EB3-578C5644298E}" uniqueName="9" name="Площадь по проекту жилая" queryTableFieldId="9" dataDxfId="140"/>
    <tableColumn id="10" xr3:uid="{5B2AD4C8-2BE4-499F-B239-42C61A65F591}" uniqueName="10" name="Кухня" queryTableFieldId="10" dataDxfId="139"/>
    <tableColumn id="11" xr3:uid="{47020505-634F-4470-8E78-541B59BF1E55}" uniqueName="11" name="Ванная" queryTableFieldId="11" dataDxfId="138"/>
    <tableColumn id="12" xr3:uid="{E513BA91-1E9A-4234-A7E1-784F2FB49927}" uniqueName="12" name="С\У" queryTableFieldId="12" dataDxfId="137"/>
    <tableColumn id="17" xr3:uid="{BE75BF07-4A9F-4691-B2A3-6272D9F82A21}" uniqueName="17" name="Прихожая" queryTableFieldId="66"/>
    <tableColumn id="13" xr3:uid="{A479E8F3-218B-4F2E-AD0C-CFD3F50164AE}" uniqueName="13" name="Коридор" queryTableFieldId="13" dataDxfId="136"/>
    <tableColumn id="14" xr3:uid="{0463E38D-77D8-43D0-9CB0-08341C803FC7}" uniqueName="14" name="Гардеробная" queryTableFieldId="14" dataDxfId="135"/>
    <tableColumn id="15" xr3:uid="{A743F729-25BF-487B-A4A4-398806719ACE}" uniqueName="15" name="Лоджия 1" queryTableFieldId="15" dataDxfId="134"/>
    <tableColumn id="16" xr3:uid="{C63EC8D2-124B-4B59-860C-4320C4F5B620}" uniqueName="16" name="Лоджия 2" queryTableFieldId="16" dataDxfId="133"/>
    <tableColumn id="18" xr3:uid="{659DC3E5-DA81-4F75-9468-58B08C04FFD2}" uniqueName="18" name="Летние" queryTableFieldId="18" dataDxfId="132"/>
    <tableColumn id="19" xr3:uid="{A91F5F8F-9E4F-4DE4-BE18-0AD756FDDE98}" uniqueName="19" name="Площадь по проекту(общая)" queryTableFieldId="19" dataDxfId="131"/>
    <tableColumn id="20" xr3:uid="{03C30362-0DD1-4DD1-84BA-1A538B142FCD}" uniqueName="20" name="Площадь по проекту отапл (без летних)" queryTableFieldId="20" dataDxfId="130"/>
    <tableColumn id="21" xr3:uid="{0A541F83-8383-4B7E-B8B5-D583257CD8A2}" uniqueName="21" name="Расчетная проектная площадь" queryTableFieldId="21" dataDxfId="129"/>
    <tableColumn id="22" xr3:uid="{49AB2C42-2921-48F3-9B2D-17AEDDD8DE54}" uniqueName="22" name="м2 после К" queryTableFieldId="22" dataDxfId="128"/>
    <tableColumn id="23" xr3:uid="{98EBED65-C06B-40AA-9CDC-127E8DD22F5C}" uniqueName="23" name="ПЦО 3К 20-23 эт. м2 100 000К" queryTableFieldId="53"/>
    <tableColumn id="24" xr3:uid="{0D22113C-AF5A-454B-AC77-C04F55E3D1B4}" uniqueName="24" name="Фикс 19.05.2025" queryTableFieldId="54"/>
    <tableColumn id="43" xr3:uid="{4E4F423F-0E00-453B-A2DC-A13180038AB3}" uniqueName="43" name="АЦО 29.06.25" queryTableFieldId="55"/>
    <tableColumn id="44" xr3:uid="{700A04C0-5064-4A7C-BBF5-523CE0B90063}" uniqueName="44" name="Фикс 29.06.25" queryTableFieldId="56"/>
    <tableColumn id="49" xr3:uid="{37851152-B0AA-4FB2-996C-F98D78FD9726}" uniqueName="49" name="АЦО 30.07.25" queryTableFieldId="67"/>
    <tableColumn id="50" xr3:uid="{191568CB-B0F3-4494-B2B4-73970A47EC50}" uniqueName="50" name="Фикс 30.07.25" queryTableFieldId="68"/>
    <tableColumn id="51" xr3:uid="{B9D03F44-9CD2-4B46-8CCD-D7F338D3F655}" uniqueName="51" name="ПЦО 3%" queryTableFieldId="69"/>
    <tableColumn id="52" xr3:uid="{43DCB4B6-F629-4A06-B592-B48A06992521}" uniqueName="52" name="Фикс 04.08.25" queryTableFieldId="70"/>
    <tableColumn id="53" xr3:uid="{48E15812-6A91-46E2-95F1-61672C2DBAD8}" uniqueName="53" name="ПЦО 05.08.25 изменение S" queryTableFieldId="71"/>
    <tableColumn id="54" xr3:uid="{055363A4-6ABB-4168-862C-321FB763BF68}" uniqueName="54" name="Фикс 05.08.25" queryTableFieldId="72"/>
    <tableColumn id="58" xr3:uid="{732BE8F7-E9B5-41CC-91F4-9FF4E5A4A8EC}" uniqueName="58" name="АЦО 06.08.25" queryTableFieldId="88"/>
    <tableColumn id="59" xr3:uid="{C0C0AE0E-ACA6-48B8-AB50-DF2D32BDE772}" uniqueName="59" name="Фикс 06.08.25" queryTableFieldId="89"/>
    <tableColumn id="60" xr3:uid="{B517A524-A98E-43BF-8231-7C206DBD4230}" uniqueName="60" name="АЦО 13.08.25" queryTableFieldId="92"/>
    <tableColumn id="61" xr3:uid="{7999BB21-1689-461A-AEC8-F9D94AFE4661}" uniqueName="61" name="Фикс 13.08.25" queryTableFieldId="93"/>
    <tableColumn id="62" xr3:uid="{4DF65B72-6B1F-42FE-A0EB-77E9896C0501}" uniqueName="62" name="ПЦО 19.08.2025 _x000a_3К - 2%; 2К - 1%" queryTableFieldId="94"/>
    <tableColumn id="63" xr3:uid="{6361622A-53B5-4EB3-902E-6F23FB3F40ED}" uniqueName="63" name="Фикс 19.08.25" queryTableFieldId="95"/>
    <tableColumn id="25" xr3:uid="{BAF0AA85-CAA0-4569-B61A-23F997E53324}" uniqueName="25" name="утв цена м2" queryTableFieldId="25" dataDxfId="127"/>
    <tableColumn id="26" xr3:uid="{67CCCC29-1E85-4532-8306-03F613299054}" uniqueName="26" name="Стоимость до скидки" queryTableFieldId="26" dataDxfId="126"/>
    <tableColumn id="27" xr3:uid="{48F35BD4-509A-4956-96F6-FFC613E0D6B9}" uniqueName="27" name="Скидка фиксированная" queryTableFieldId="27"/>
    <tableColumn id="28" xr3:uid="{123EED35-C36D-47E7-8446-89B2A54AE7E7}" uniqueName="28" name="Скидка %" queryTableFieldId="28"/>
    <tableColumn id="29" xr3:uid="{10BC7BF0-DA0E-46DB-B550-52274C90B223}" uniqueName="29" name="Итоговая сумма скидки" queryTableFieldId="29" dataDxfId="125"/>
    <tableColumn id="30" xr3:uid="{1ECD41DF-8C42-47F2-BBE0-AB14123DB703}" uniqueName="30" name="Цена м2 без отделки со скидкой" queryTableFieldId="30" dataDxfId="124"/>
    <tableColumn id="31" xr3:uid="{828F2F4D-FF98-4C51-8BDD-822C9F00AC74}" uniqueName="31" name="Стоимость ОН без отделки со скидкой" queryTableFieldId="31" dataDxfId="123"/>
    <tableColumn id="32" xr3:uid="{6C266271-A8E2-4484-81A4-F47042E88D3F}" uniqueName="32" name="Отделка" queryTableFieldId="32" dataDxfId="122"/>
    <tableColumn id="33" xr3:uid="{64C7BADD-6500-44B7-B881-E3FE9D16A35B}" uniqueName="33" name="Стоимость отделки" queryTableFieldId="33"/>
    <tableColumn id="34" xr3:uid="{F36A42E5-A5AE-44BA-8080-9AFF914FA037}" uniqueName="34" name="Цена м2 с отделкой2" queryTableFieldId="34" dataDxfId="121"/>
    <tableColumn id="35" xr3:uid="{F14AB905-A3D3-465A-B1F6-C929EF15C54E}" uniqueName="35" name="Сумма отделки" queryTableFieldId="35" dataDxfId="120"/>
    <tableColumn id="36" xr3:uid="{74D42941-A2F7-4B00-9FBF-4627383A5CF4}" uniqueName="36" name="Стоимость квартиры с отделкой" queryTableFieldId="36" dataDxfId="119"/>
    <tableColumn id="37" xr3:uid="{C934816C-B707-43C0-A0F0-16AE82171BAF}" uniqueName="37" name="Примечание" queryTableFieldId="37"/>
    <tableColumn id="38" xr3:uid="{70509B4C-F95D-4884-B149-AF84BCFF93FB}" uniqueName="38" name="Статус" queryTableFieldId="38" dataDxfId="118"/>
    <tableColumn id="39" xr3:uid="{D8E74DB9-383D-4737-A5D5-4A9B6F3E4F9A}" uniqueName="39" name="Статусы CRM" queryTableFieldId="39"/>
    <tableColumn id="45" xr3:uid="{893A56D7-99AB-48AB-86C3-C14FD0205BE2}" uniqueName="45" name="Статус ALLIO" queryTableFieldId="48"/>
    <tableColumn id="46" xr3:uid="{DC53CC37-9F80-4A8D-90CA-9EB243C0825C}" uniqueName="46" name="Тип брони" queryTableFieldId="49"/>
    <tableColumn id="40" xr3:uid="{E3AD9941-127D-40E9-A78B-7506CFB4E9C5}" uniqueName="40" name="проверка статуса" queryTableFieldId="40" dataDxfId="117"/>
    <tableColumn id="47" xr3:uid="{F13DD5C3-0A7F-43A4-9ECB-D6DEA64C1014}" uniqueName="47" name="Название объекта" queryTableFieldId="61"/>
    <tableColumn id="48" xr3:uid="{C4C6E626-4210-4956-B27B-FA4A8B62D030}" uniqueName="48" name="Тип площади" queryTableFieldId="62"/>
    <tableColumn id="41" xr3:uid="{00C98050-2B62-4685-A10D-0C98376870F5}" uniqueName="41" name="Стоимость CRM" queryTableFieldId="41"/>
    <tableColumn id="55" xr3:uid="{6A9970E0-F9BD-4735-AF64-AE6F485AE37C}" uniqueName="55" name="ТС" queryTableFieldId="73"/>
    <tableColumn id="56" xr3:uid="{F1F18171-13CF-4549-ADB0-03CFA8CA1039}" uniqueName="56" name="ПС" queryTableFieldId="74"/>
    <tableColumn id="57" xr3:uid="{7CF82945-E007-4A82-81B0-D2CBE23C8AB2}" uniqueName="57" name="ДС" queryTableFieldId="75"/>
    <tableColumn id="42" xr3:uid="{415FB41C-8C01-49D4-99AB-38C6D8514364}" uniqueName="42" name="проверка стоимости" queryTableFieldId="42" dataDxfId="1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5F0EF2-9DE2-4510-842F-B42D7C6CB1F2}" name="ПП403" displayName="ПП403" ref="A1:CH221" tableType="queryTable" totalsRowShown="0">
  <autoFilter ref="A1:CH221" xr:uid="{CC5F0EF2-9DE2-4510-842F-B42D7C6CB1F2}"/>
  <tableColumns count="86">
    <tableColumn id="1" xr3:uid="{A73F0D4F-81DA-4E54-A85E-EED4F1AEBE03}" uniqueName="1" name="№" queryTableFieldId="1" dataDxfId="113"/>
    <tableColumn id="2" xr3:uid="{FAB6DB0F-6A4F-4D24-8722-F2E0E03B0F4B}" uniqueName="2" name="Подъезд" queryTableFieldId="2" dataDxfId="112"/>
    <tableColumn id="3" xr3:uid="{0B6EBCEB-688D-4792-BF1E-2C93B6485A3A}" uniqueName="3" name="Этаж" queryTableFieldId="3" dataDxfId="111"/>
    <tableColumn id="4" xr3:uid="{5DB74CC9-3229-4AF4-80F9-7EBF28CA3F21}" uniqueName="4" name="№ на этаже" queryTableFieldId="4" dataDxfId="110"/>
    <tableColumn id="5" xr3:uid="{FCF4917C-235F-4C9A-9774-CAD16BB5248C}" uniqueName="5" name="Тип кв" queryTableFieldId="5" dataDxfId="109"/>
    <tableColumn id="6" xr3:uid="{7903B73F-29A8-4334-A1F0-E3A6B2786656}" uniqueName="6" name="Комната 1" queryTableFieldId="6" dataDxfId="108"/>
    <tableColumn id="7" xr3:uid="{9371A729-A7BB-4828-9B15-B9CF1C6C957C}" uniqueName="7" name="Комната 2" queryTableFieldId="7" dataDxfId="107"/>
    <tableColumn id="8" xr3:uid="{28307A6F-7C68-49A7-9C74-ACC64C284479}" uniqueName="8" name="Комната 3" queryTableFieldId="8" dataDxfId="106"/>
    <tableColumn id="9" xr3:uid="{7CA8908D-3A28-4A1C-B163-8FEB9170A2BF}" uniqueName="9" name="Площадь по проекту жилая" queryTableFieldId="9" dataDxfId="105"/>
    <tableColumn id="10" xr3:uid="{53645D5A-49FC-4C60-A76F-7E347C6123BF}" uniqueName="10" name="Кухня" queryTableFieldId="10" dataDxfId="104"/>
    <tableColumn id="11" xr3:uid="{0958DE14-6794-40FE-B298-1516E522916D}" uniqueName="11" name="Ванная" queryTableFieldId="11" dataDxfId="103"/>
    <tableColumn id="12" xr3:uid="{A361B61E-45A4-4EB0-AED4-D259B5918DAC}" uniqueName="12" name="С\У" queryTableFieldId="12" dataDxfId="102"/>
    <tableColumn id="17" xr3:uid="{6E5E64D3-6B4D-447E-A38B-5515B0C486B6}" uniqueName="17" name="Прихожая" queryTableFieldId="95"/>
    <tableColumn id="13" xr3:uid="{3C628ED3-1DE8-4DC7-94F1-FA6028019CDC}" uniqueName="13" name="Коридор" queryTableFieldId="13" dataDxfId="101"/>
    <tableColumn id="14" xr3:uid="{C8129730-3E4F-42E7-A108-BE7DB9CF0A40}" uniqueName="14" name="Гардеробная" queryTableFieldId="14" dataDxfId="100"/>
    <tableColumn id="15" xr3:uid="{BF61F9EE-8521-4EC7-A96D-7B12DDCDE80B}" uniqueName="15" name="Лоджия 1" queryTableFieldId="15" dataDxfId="99"/>
    <tableColumn id="16" xr3:uid="{A8DE6A0A-FAA8-4ACF-A735-3CAB0480EB79}" uniqueName="16" name="Лоджия 2" queryTableFieldId="16" dataDxfId="98"/>
    <tableColumn id="18" xr3:uid="{48949B9C-7124-48C9-8852-D58026691205}" uniqueName="18" name="Летние" queryTableFieldId="18" dataDxfId="97"/>
    <tableColumn id="19" xr3:uid="{077D732E-F15B-44F0-959B-591806B3E610}" uniqueName="19" name="Площадь по проекту(общая)" queryTableFieldId="19" dataDxfId="96"/>
    <tableColumn id="20" xr3:uid="{3A20A304-2C22-488D-AF11-373FFCC520B9}" uniqueName="20" name="Площадь по проекту отапл (без летних)" queryTableFieldId="20" dataDxfId="95"/>
    <tableColumn id="21" xr3:uid="{DFD00FC4-5155-4554-9D4C-0A8C784ACE69}" uniqueName="21" name="Расчетная проектная площадь" queryTableFieldId="21" dataDxfId="94"/>
    <tableColumn id="22" xr3:uid="{C5A1FFEC-FF72-40A4-ADA8-50D6C78084C2}" uniqueName="22" name="м2 после К" queryTableFieldId="22" dataDxfId="93"/>
    <tableColumn id="43" xr3:uid="{2B689A9F-BFA9-425A-809B-3D5A25CDB018}" uniqueName="43" name="АЦО 13.06.25" queryTableFieldId="43"/>
    <tableColumn id="44" xr3:uid="{3836D86C-93FA-4967-AC78-75963F16587B}" uniqueName="44" name="Фикс 13.06.25" queryTableFieldId="44"/>
    <tableColumn id="42" xr3:uid="{3F0F6ABC-B352-4742-AACF-F11324EF7440}" uniqueName="42" name="АЦО 18.06.25" queryTableFieldId="52"/>
    <tableColumn id="45" xr3:uid="{A3D3BECB-1AD4-466D-AD10-2892DD051258}" uniqueName="45" name="Фикс 18.06.25" queryTableFieldId="53"/>
    <tableColumn id="46" xr3:uid="{F8877B50-1276-421D-9B19-1AC8E27D560C}" uniqueName="46" name="АЦО 23.06.25" queryTableFieldId="54"/>
    <tableColumn id="47" xr3:uid="{D53FB4E8-34F7-4A4A-AB78-0A78E3BA5B23}" uniqueName="47" name="Фикс 23.06.25" queryTableFieldId="55"/>
    <tableColumn id="49" xr3:uid="{63217806-524B-4BEA-BF7D-D1A8B15BD42D}" uniqueName="49" name="АЦО 26.06.25" queryTableFieldId="63"/>
    <tableColumn id="50" xr3:uid="{4ABAD690-AB2F-46C3-AD36-C6FFA24F311F}" uniqueName="50" name="Фикс 26.06.25" queryTableFieldId="64"/>
    <tableColumn id="51" xr3:uid="{30358C61-C1D8-4601-B90B-A49D50B56543}" uniqueName="51" name="АЦО 27.06.25" queryTableFieldId="65"/>
    <tableColumn id="52" xr3:uid="{6A1B2F29-4232-46EB-8321-83D7F888B644}" uniqueName="52" name="Фикс 27.06.25" queryTableFieldId="66"/>
    <tableColumn id="53" xr3:uid="{F74978BC-9A63-450C-8BD6-DE9A68889817}" uniqueName="53" name="АЦО 30.06.25" queryTableFieldId="71"/>
    <tableColumn id="54" xr3:uid="{5851C4AD-A522-434D-A59D-2D1A84FD677F}" uniqueName="54" name="Фикс 30.06.25" queryTableFieldId="72"/>
    <tableColumn id="55" xr3:uid="{51338553-8C74-477E-A2B4-83174FB3806D}" uniqueName="55" name="АЦО 14.07.25" queryTableFieldId="75"/>
    <tableColumn id="56" xr3:uid="{D61C46D3-7E3D-4BD4-9ECF-D8EF21922302}" uniqueName="56" name="Фикс 14.07.25" queryTableFieldId="76"/>
    <tableColumn id="32" xr3:uid="{75F85C44-D7F1-4831-AC40-F22AB8BB16DC}" uniqueName="32" name="АЦО 20.07.25" queryTableFieldId="79"/>
    <tableColumn id="57" xr3:uid="{573B1458-9B2D-43FC-9C3D-26E97E3DC8F9}" uniqueName="57" name="Фикс 20.07.25" queryTableFieldId="80"/>
    <tableColumn id="58" xr3:uid="{2E226C73-9308-41FA-AFDA-2F18551F0520}" uniqueName="58" name="АЦО 26.07.25" queryTableFieldId="81"/>
    <tableColumn id="59" xr3:uid="{DF0FE7D1-5418-43A3-9297-3F0C356A8DB5}" uniqueName="59" name="Фикс 26.07.25" queryTableFieldId="82"/>
    <tableColumn id="64" xr3:uid="{C1FF2FFC-F8FD-420D-A3AE-D7C912C8906C}" uniqueName="64" name="АЦО 28.07.25" queryTableFieldId="96"/>
    <tableColumn id="65" xr3:uid="{3B8310FC-6E4B-4ABE-A1F0-C4D1CE159DCE}" uniqueName="65" name="Фикс 28.07.25" queryTableFieldId="97"/>
    <tableColumn id="66" xr3:uid="{3319EFCF-598B-4B18-873C-4FE8BAD56A86}" uniqueName="66" name="АЦО 29.07.25" queryTableFieldId="98"/>
    <tableColumn id="67" xr3:uid="{03FA826F-24C4-4012-893C-BB801B2E46D1}" uniqueName="67" name="Фикс 29.07.25" queryTableFieldId="99"/>
    <tableColumn id="68" xr3:uid="{31DC420A-B306-48A2-87E3-48BB6B8D5444}" uniqueName="68" name="АЦО 30.07.25" queryTableFieldId="100"/>
    <tableColumn id="69" xr3:uid="{2A69EC93-61B8-4F3B-B33C-1E8CE8939C1D}" uniqueName="69" name="Фикс 30.07.25" queryTableFieldId="101"/>
    <tableColumn id="70" xr3:uid="{8A9E28F1-26FB-417F-85FD-D190A320B3DD}" uniqueName="70" name="АЦО 03.08.25" queryTableFieldId="102"/>
    <tableColumn id="71" xr3:uid="{8173CEAF-2075-4AEA-93C9-6652B05EB8AF}" uniqueName="71" name="Фикс 03.08.25" queryTableFieldId="103"/>
    <tableColumn id="72" xr3:uid="{7FB087F3-20AD-4AEA-A929-F23B7702A82E}" uniqueName="72" name="ПЦО 04.08.25" queryTableFieldId="104"/>
    <tableColumn id="73" xr3:uid="{630FB9DC-A412-4049-8DF5-16792DB63BAD}" uniqueName="73" name="Фикс 04.08.25" queryTableFieldId="105"/>
    <tableColumn id="74" xr3:uid="{C0E27CBB-3A72-406C-A95B-ABA60C632203}" uniqueName="74" name="ПЦО 05.08.25 изм. S " queryTableFieldId="106"/>
    <tableColumn id="75" xr3:uid="{B636514C-65B2-4D49-8BB9-11EF251EF7B1}" uniqueName="75" name="Фикс 05.08.25" queryTableFieldId="107"/>
    <tableColumn id="79" xr3:uid="{6E8A01F7-B3BE-454D-803B-60C90A905EB0}" uniqueName="79" name="АЦО 06.08.25" queryTableFieldId="127"/>
    <tableColumn id="80" xr3:uid="{09C1B0C0-1FFD-4BBA-A9D6-1519FACC8D33}" uniqueName="80" name="Фикс 06.08.25" queryTableFieldId="128"/>
    <tableColumn id="81" xr3:uid="{02F00A28-6A28-4BE3-BCCD-B20EBDF53632}" uniqueName="81" name="АЦО 11.08.25" queryTableFieldId="129"/>
    <tableColumn id="82" xr3:uid="{051B7F62-34F1-4E39-A1DB-92E601E4E5DA}" uniqueName="82" name="Фикс 11.08.25" queryTableFieldId="130"/>
    <tableColumn id="83" xr3:uid="{F105A33F-7CAC-4C91-B933-DEB23294B179}" uniqueName="83" name="АЦО 16.08.25" queryTableFieldId="135"/>
    <tableColumn id="84" xr3:uid="{6853DE3D-3234-49E5-8D55-03052C3D275C}" uniqueName="84" name="Фикс 16.08.25" queryTableFieldId="136"/>
    <tableColumn id="85" xr3:uid="{B2185FBE-D48A-49D8-8D8B-91C7B141BC2D}" uniqueName="85" name="ПЦО 19.08.25" queryTableFieldId="137"/>
    <tableColumn id="86" xr3:uid="{20B395CF-CAC9-4EB7-A0D1-735FE16195E0}" uniqueName="86" name="Фикс 19.08.25" queryTableFieldId="138"/>
    <tableColumn id="23" xr3:uid="{B7DC4755-2DFA-4DE1-8C3F-A1E585A159E8}" uniqueName="23" name="утв цена м2" queryTableFieldId="23" dataDxfId="92"/>
    <tableColumn id="24" xr3:uid="{022B9625-F383-41BD-A2FF-03125A9B8743}" uniqueName="24" name="Стоимость до скидки" queryTableFieldId="24" dataDxfId="91"/>
    <tableColumn id="25" xr3:uid="{042BEB93-212B-40E8-92E1-D549985267A9}" uniqueName="25" name="Скидка фиксированная" queryTableFieldId="25"/>
    <tableColumn id="26" xr3:uid="{96F2CC12-17B8-4999-BEA4-537B81443260}" uniqueName="26" name="Скидка %" queryTableFieldId="26"/>
    <tableColumn id="27" xr3:uid="{86DD67F8-855F-4F2D-BDC5-15EB3F2D3B70}" uniqueName="27" name="Итоговая сумма скидки" queryTableFieldId="27" dataDxfId="90"/>
    <tableColumn id="28" xr3:uid="{4A2F9EA0-049E-4F7A-A4EF-28CE489BCD09}" uniqueName="28" name="Цена м2 без отделки со скидкой" queryTableFieldId="28" dataDxfId="89"/>
    <tableColumn id="29" xr3:uid="{F5625949-90E6-49A1-9396-C32B5041962A}" uniqueName="29" name="Стоимость ОН без отделки со скидкой" queryTableFieldId="29" dataDxfId="88"/>
    <tableColumn id="30" xr3:uid="{5B80E0A5-F0A8-435D-A297-8096366A3F41}" uniqueName="30" name="Отделка" queryTableFieldId="30" dataDxfId="87"/>
    <tableColumn id="60" xr3:uid="{DBBC0555-0736-4EB7-BCE4-51B93ED317FF}" uniqueName="60" name="Тип чистовой" queryTableFieldId="83"/>
    <tableColumn id="31" xr3:uid="{834FD4EE-E3C7-4A22-B0C2-C8C9862F47AE}" uniqueName="31" name="Стоимость отделки" queryTableFieldId="31"/>
    <tableColumn id="61" xr3:uid="{AE460DCD-74FD-459D-9F2B-A6D48C78D555}" uniqueName="61" name="Цена м2 с отделкой" queryTableFieldId="84"/>
    <tableColumn id="33" xr3:uid="{9B3EE4A0-F023-4754-AB55-FF48A3FEEC00}" uniqueName="33" name="Сумма отделки" queryTableFieldId="33" dataDxfId="86"/>
    <tableColumn id="34" xr3:uid="{89106069-4B8A-4C92-A4A8-87E18A1DF188}" uniqueName="34" name="Стоимость квартиры с отделкой" queryTableFieldId="34" dataDxfId="85"/>
    <tableColumn id="35" xr3:uid="{B7A563E9-59D8-41A1-B7DE-EAE38B1AE5F9}" uniqueName="35" name="Примечание" queryTableFieldId="35"/>
    <tableColumn id="36" xr3:uid="{F29D3526-758D-4110-BD03-CDB21D5F84EB}" uniqueName="36" name="Статус" queryTableFieldId="36" dataDxfId="84"/>
    <tableColumn id="37" xr3:uid="{BD0F1B3A-08A9-46DA-A5B6-81A8AD3B8D5F}" uniqueName="37" name="Статусы CRM" queryTableFieldId="37" dataDxfId="83"/>
    <tableColumn id="41" xr3:uid="{5A4F32E6-BA3C-4CA9-BEFA-A23FBFD34A24}" uniqueName="41" name="Статус ALLIO" queryTableFieldId="41" dataDxfId="82"/>
    <tableColumn id="48" xr3:uid="{F4C1A6B6-2B57-46F9-AE6F-A686A4F9D67E}" uniqueName="48" name="Тип брони" queryTableFieldId="56"/>
    <tableColumn id="62" xr3:uid="{A48FEB9A-DB20-4066-86BD-69B99355B085}" uniqueName="62" name="Название объекта" queryTableFieldId="85"/>
    <tableColumn id="63" xr3:uid="{F2720558-BECC-4D7F-8930-6ADBCF7A44EE}" uniqueName="63" name="Тип площади" queryTableFieldId="86"/>
    <tableColumn id="38" xr3:uid="{8B11077F-4643-4F33-9BA1-1C499FDE00DE}" uniqueName="38" name="проверка статуса" queryTableFieldId="38" dataDxfId="81"/>
    <tableColumn id="39" xr3:uid="{B572010E-70EB-436C-9E61-8F109050C492}" uniqueName="39" name="Стоимость CRM" queryTableFieldId="39" dataDxfId="80"/>
    <tableColumn id="76" xr3:uid="{F2C61134-927F-44DB-B96E-382685DFA1A2}" uniqueName="76" name="ТС" queryTableFieldId="108"/>
    <tableColumn id="77" xr3:uid="{EA4B107A-7FFD-43AC-83E7-CFDD9CBA2647}" uniqueName="77" name="ПС" queryTableFieldId="109"/>
    <tableColumn id="78" xr3:uid="{73A44CD2-749D-4B2E-98FA-DCD9EEB2A0D3}" uniqueName="78" name="ДС" queryTableFieldId="110"/>
    <tableColumn id="40" xr3:uid="{094A20F5-E249-4175-BC0D-C8EF09B03987}" uniqueName="40" name="проверка стоимости" queryTableFieldId="40" dataDxfId="7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4716D1-8077-428F-912B-7959BC0E6E63}" name="ПП402" displayName="ПП402" ref="A1:BO289" tableType="queryTable" totalsRowShown="0">
  <autoFilter ref="A1:BO289" xr:uid="{194716D1-8077-428F-912B-7959BC0E6E63}"/>
  <tableColumns count="67">
    <tableColumn id="1" xr3:uid="{AE68CA8F-C6B2-497A-9505-1BCED3547F20}" uniqueName="1" name="№" queryTableFieldId="1" dataDxfId="78"/>
    <tableColumn id="2" xr3:uid="{369EE91D-294A-4EBC-A689-F5DB29020BC2}" uniqueName="2" name="Секция" queryTableFieldId="2" dataDxfId="77"/>
    <tableColumn id="3" xr3:uid="{584C0AD4-DED8-403C-AA97-FA6F0FB01997}" uniqueName="3" name="Этаж" queryTableFieldId="3" dataDxfId="76"/>
    <tableColumn id="4" xr3:uid="{914011B3-E0A7-416F-B060-5297D3E3C99E}" uniqueName="4" name="№ на этаже" queryTableFieldId="4" dataDxfId="75"/>
    <tableColumn id="5" xr3:uid="{6874B446-F564-4AED-BFB2-EB8B142A4F28}" uniqueName="5" name="Тип кв" queryTableFieldId="5" dataDxfId="74"/>
    <tableColumn id="6" xr3:uid="{6800E2AA-EC1F-4325-AF59-9F8FB16806FB}" uniqueName="6" name="Комната 1" queryTableFieldId="6" dataDxfId="73"/>
    <tableColumn id="7" xr3:uid="{8FAC324C-4D1D-4F0C-A25C-E103B29E1414}" uniqueName="7" name="Комната 2" queryTableFieldId="7" dataDxfId="72"/>
    <tableColumn id="8" xr3:uid="{35607854-E8BF-450D-8DDC-EA2422A4E804}" uniqueName="8" name="Комната 3" queryTableFieldId="8" dataDxfId="71"/>
    <tableColumn id="9" xr3:uid="{686A7F25-7230-4E38-9AC9-74AD77FE6C08}" uniqueName="9" name="Площадь по проекту жилая" queryTableFieldId="9" dataDxfId="70"/>
    <tableColumn id="10" xr3:uid="{4AD3EED0-2463-4E88-8913-3E2D68FE0F89}" uniqueName="10" name="Кухня" queryTableFieldId="10" dataDxfId="69"/>
    <tableColumn id="11" xr3:uid="{FF588152-6FCD-425D-8E74-189A0F651367}" uniqueName="11" name="Ванная" queryTableFieldId="11" dataDxfId="68"/>
    <tableColumn id="12" xr3:uid="{29F5A887-323E-4A68-B78E-B50C47F469AF}" uniqueName="12" name="С\У" queryTableFieldId="12" dataDxfId="67"/>
    <tableColumn id="13" xr3:uid="{7A3FDA69-24E5-47B0-AB8E-0FD09DA88C99}" uniqueName="13" name="Коридор" queryTableFieldId="13" dataDxfId="66"/>
    <tableColumn id="14" xr3:uid="{2E0F1DC8-9397-4CB7-AF4D-60B40D00A768}" uniqueName="14" name="Гардеробная" queryTableFieldId="14" dataDxfId="65"/>
    <tableColumn id="15" xr3:uid="{D558FE5B-D1B4-4CB9-B21F-1C615D35F0A7}" uniqueName="15" name="Лоджия 1" queryTableFieldId="15" dataDxfId="64"/>
    <tableColumn id="16" xr3:uid="{A2FBD941-82D0-4A47-91F8-FAEF12B65400}" uniqueName="16" name="Лоджия 2" queryTableFieldId="16"/>
    <tableColumn id="17" xr3:uid="{8D2D7BD2-6955-48E8-AA65-EEE69CB982F9}" uniqueName="17" name="Лоджия 3" queryTableFieldId="17"/>
    <tableColumn id="18" xr3:uid="{60CBC990-D29B-4F71-874C-AC229CD87739}" uniqueName="18" name="Летние" queryTableFieldId="18" dataDxfId="63"/>
    <tableColumn id="19" xr3:uid="{FDE9273A-897E-42BE-ABB2-CB84442CB3F7}" uniqueName="19" name="Площадь по проекту(общая)" queryTableFieldId="19" dataDxfId="62"/>
    <tableColumn id="20" xr3:uid="{3C94FCF1-B336-4558-AB7F-8B4C14C41AF8}" uniqueName="20" name="Площадь по проекту отапл (без летних)" queryTableFieldId="20" dataDxfId="61"/>
    <tableColumn id="21" xr3:uid="{51C61307-8B4D-44FA-AD3C-9BA333E9CAB4}" uniqueName="21" name="Расчетная проектная площадь" queryTableFieldId="21" dataDxfId="60"/>
    <tableColumn id="22" xr3:uid="{5BD18507-E00F-4E68-83A7-6B645665F0AC}" uniqueName="22" name="м2 после К" queryTableFieldId="22" dataDxfId="59"/>
    <tableColumn id="23" xr3:uid="{2B772294-A4A1-4C94-B944-97F21EA810F0}" uniqueName="23" name="02.12.2024" queryTableFieldId="23" dataDxfId="58"/>
    <tableColumn id="24" xr3:uid="{B8ED9B3E-2A77-4AF9-BC07-1F31E1A816C2}" uniqueName="24" name="Фикс 20.12.24" queryTableFieldId="24" dataDxfId="57"/>
    <tableColumn id="37" xr3:uid="{48EC8975-3566-4BE6-8B51-F2516D54AA75}" uniqueName="37" name="23.12.24 СП +1000" queryTableFieldId="48"/>
    <tableColumn id="48" xr3:uid="{08018FE8-6CF3-476F-9E3B-587494E338B3}" uniqueName="48" name="Фикс 23.12.24" queryTableFieldId="49"/>
    <tableColumn id="49" xr3:uid="{B1E229CE-6CAE-4141-90C0-E10A2F6A73A9}" uniqueName="49" name="Повышение 20.02.25" queryTableFieldId="52"/>
    <tableColumn id="50" xr3:uid="{52624713-7503-49DD-8B2D-5FF6D9F5287C}" uniqueName="50" name="Фикс 20.02.25" queryTableFieldId="53"/>
    <tableColumn id="51" xr3:uid="{17E8897E-ACBE-4AB3-9AFC-044CDA2B298E}" uniqueName="51" name="Повышение 24.02.2025" queryTableFieldId="56"/>
    <tableColumn id="52" xr3:uid="{FECCD1A6-25D5-4ABC-BA7C-F486379B1B31}" uniqueName="52" name="Фикс 24.02.25" queryTableFieldId="57"/>
    <tableColumn id="53" xr3:uid="{AB5D09C2-797F-451F-89C4-405E6349B9D5}" uniqueName="53" name="Повышение 05.03.2025_x000a_1К: до 40м - 1,5%, 40+ 0,5%_x000a_2К - 0,5% " queryTableFieldId="60"/>
    <tableColumn id="54" xr3:uid="{BA809BE0-CF37-4BD9-BD1D-853C69C70B8F}" uniqueName="54" name="Фикс 05.03.25" queryTableFieldId="64"/>
    <tableColumn id="55" xr3:uid="{469ED070-3D43-4D6F-A315-6742D1C46A9D}" uniqueName="55" name="повышение 14.03.25 1К-1%" queryTableFieldId="65"/>
    <tableColumn id="56" xr3:uid="{7A72E6D4-8086-4C65-85B4-738925FB42EC}" uniqueName="56" name="Фикс 14.03.25" queryTableFieldId="66"/>
    <tableColumn id="57" xr3:uid="{255C6B2C-9434-408D-9334-0450A0239C0B}" uniqueName="57" name="повышение 28.03.25 1К-1%" queryTableFieldId="70"/>
    <tableColumn id="58" xr3:uid="{51E1E3DD-1475-4494-A2A9-BD28BF8D59BA}" uniqueName="58" name="Фикс 28.03.25" queryTableFieldId="71"/>
    <tableColumn id="34" xr3:uid="{860EB684-4CEA-4002-ACF7-978D52375351}" uniqueName="34" name="Повышение 23.07.25_x000a_1К 43-46м2 - 2%_x000a_2К 55-58 - 2%; 58-64 - 3%_x000a_3К 76-79 - 2%_x000a_" queryTableFieldId="76"/>
    <tableColumn id="59" xr3:uid="{9FC11F90-75A8-4561-A851-C011BF349678}" uniqueName="59" name="Фикс 23.07.25" queryTableFieldId="77"/>
    <tableColumn id="25" xr3:uid="{9CD23808-97C3-4AB5-B431-C524A2D15BF5}" uniqueName="25" name="утв цена м2" queryTableFieldId="25" dataDxfId="56"/>
    <tableColumn id="26" xr3:uid="{12E8D452-BCDD-4FCB-8E94-1CABF04AD8B0}" uniqueName="26" name="Стоимость до скидки" queryTableFieldId="26" dataDxfId="55"/>
    <tableColumn id="27" xr3:uid="{AD91752C-43F2-4CB1-92F9-18BAAB7D0529}" uniqueName="27" name="Скидка фиксированная" queryTableFieldId="27"/>
    <tableColumn id="28" xr3:uid="{37912025-554F-42A6-9A9C-E8CDA8E6A68B}" uniqueName="28" name="Скидка %" queryTableFieldId="28"/>
    <tableColumn id="29" xr3:uid="{8350688E-2153-44E1-8F86-83C0FA6B6D27}" uniqueName="29" name="Итоговая сумма скидки" queryTableFieldId="29" dataDxfId="54"/>
    <tableColumn id="30" xr3:uid="{447BE5F7-D5BC-4D04-8FAB-BC1F7D326CE4}" uniqueName="30" name="Цена м2 без отделки со скидкой" queryTableFieldId="30" dataDxfId="53"/>
    <tableColumn id="31" xr3:uid="{83620124-BC57-4FEC-BD94-44FA638BF92A}" uniqueName="31" name="Стоимость ОН без отделки со скидкой" queryTableFieldId="31" dataDxfId="52"/>
    <tableColumn id="32" xr3:uid="{61C1C969-3449-44B5-8F77-37553246DE4C}" uniqueName="32" name="Отделка" queryTableFieldId="32" dataDxfId="51"/>
    <tableColumn id="33" xr3:uid="{974BF30B-6D14-4E1B-B7D7-ADC0D0A3ACD5}" uniqueName="33" name="Стоимость отделки" queryTableFieldId="33"/>
    <tableColumn id="46" xr3:uid="{C980B4DE-5506-4B54-B04D-C791F0907EE1}" uniqueName="46" name="Тип отделки" queryTableFieldId="74"/>
    <tableColumn id="60" xr3:uid="{CE9C1B59-78E1-4202-A460-1CCFF35CCC03}" uniqueName="60" name="Цена м2 с отделкой" queryTableFieldId="78"/>
    <tableColumn id="35" xr3:uid="{5078DE34-FA84-4271-BBC5-D68FDA2BFDEA}" uniqueName="35" name="Сумма отделки" queryTableFieldId="35" dataDxfId="50"/>
    <tableColumn id="36" xr3:uid="{9CBD39CD-E3E3-450B-889A-2C50A108CBF7}" uniqueName="36" name="Стоимость квартиры с отделкой" queryTableFieldId="36" dataDxfId="49"/>
    <tableColumn id="38" xr3:uid="{DF3793D9-8623-43C4-AF28-76F6CB08CD0C}" uniqueName="38" name="Примечание" queryTableFieldId="38"/>
    <tableColumn id="39" xr3:uid="{797F2A3E-BE69-40E2-91AA-6D36A5708216}" uniqueName="39" name="Статус" queryTableFieldId="39" dataDxfId="48"/>
    <tableColumn id="40" xr3:uid="{81256096-8B29-4698-9E3B-003481964589}" uniqueName="40" name="Статусы CRM" queryTableFieldId="40" dataDxfId="47"/>
    <tableColumn id="61" xr3:uid="{8E46EE78-3D31-484C-87CB-B4BDEE8E5ACD}" uniqueName="61" name="Статус ALLIO" queryTableFieldId="79"/>
    <tableColumn id="62" xr3:uid="{991FE52D-2E07-452F-9A6E-F0BCF0FD145F}" uniqueName="62" name="Тип брони" queryTableFieldId="80"/>
    <tableColumn id="63" xr3:uid="{E8E243B8-4FE6-4941-AF44-336B31898832}" uniqueName="63" name="Название объекта" queryTableFieldId="81"/>
    <tableColumn id="64" xr3:uid="{7B563B16-867F-4BF3-886C-57A063798B5A}" uniqueName="64" name="Тип площади" queryTableFieldId="82"/>
    <tableColumn id="41" xr3:uid="{DD4D0E16-E42B-4B9E-99AC-950008D29A4C}" uniqueName="41" name="Проверка" queryTableFieldId="90"/>
    <tableColumn id="42" xr3:uid="{EE453E28-2CEA-4CF2-9E0B-C6F4CAACED50}" uniqueName="42" name="Стоимость CRM" queryTableFieldId="42" dataDxfId="46"/>
    <tableColumn id="65" xr3:uid="{7D01DE3D-30A5-4366-917A-EBB64A3C3957}" uniqueName="65" name="ТС" queryTableFieldId="91"/>
    <tableColumn id="66" xr3:uid="{C1AE2B41-B17C-497A-9BD5-51659C8A6CB2}" uniqueName="66" name="ПС" queryTableFieldId="92"/>
    <tableColumn id="67" xr3:uid="{4162AF54-6E7C-44D2-A233-52088CEF4B1C}" uniqueName="67" name="ДС" queryTableFieldId="93"/>
    <tableColumn id="43" xr3:uid="{B68793FE-0A79-49CF-82F2-E29D22D983F0}" uniqueName="43" name="проверка стоимости" queryTableFieldId="43" dataDxfId="45"/>
    <tableColumn id="44" xr3:uid="{D0B0FB77-CF3D-41A3-9363-F898A170C3B4}" uniqueName="44" name="Отделка CRM" queryTableFieldId="44" dataDxfId="44"/>
    <tableColumn id="45" xr3:uid="{45A0A19A-A6BC-4AEB-BF2F-420D14A3A252}" uniqueName="45" name="Проверка отделки" queryTableFieldId="45" dataDxfId="43"/>
    <tableColumn id="47" xr3:uid="{6CD0DB1D-FC4A-43A4-AE6C-2A5E979A3EAF}" uniqueName="47" name="КОД ОН" queryTableFieldId="47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5D71B-D28F-4327-B55C-20D3E7103AC3}" name="ПП401" displayName="ПП401" ref="A1:BE102" tableType="queryTable" totalsRowShown="0">
  <autoFilter ref="A1:BE102" xr:uid="{9085D71B-D28F-4327-B55C-20D3E7103AC3}"/>
  <tableColumns count="57">
    <tableColumn id="1" xr3:uid="{E6521390-0604-4B63-8C79-9B3EA1477668}" uniqueName="1" name="№" queryTableFieldId="1" dataDxfId="190"/>
    <tableColumn id="2" xr3:uid="{C1F75C2D-8A53-4EF2-865D-B59ABCDB8553}" uniqueName="2" name="Секция" queryTableFieldId="2" dataDxfId="189"/>
    <tableColumn id="3" xr3:uid="{14A025A3-D8F4-4864-997E-250166B9E242}" uniqueName="3" name="Подъезд" queryTableFieldId="3" dataDxfId="188"/>
    <tableColumn id="4" xr3:uid="{5BDACBAC-8181-4C30-8AEE-8CDCF123BB92}" uniqueName="4" name="Этаж" queryTableFieldId="4" dataDxfId="187"/>
    <tableColumn id="5" xr3:uid="{3E0CAC67-D3DC-4066-BA1E-D581A7C2B11A}" uniqueName="5" name="№ на этаже" queryTableFieldId="5" dataDxfId="186"/>
    <tableColumn id="6" xr3:uid="{187137EA-417F-45DB-9190-8ABF15E43004}" uniqueName="6" name="Тип кв" queryTableFieldId="6" dataDxfId="185"/>
    <tableColumn id="7" xr3:uid="{1BEB0B9A-4240-4153-8CB4-9B98DA2A5386}" uniqueName="7" name="Комната 1" queryTableFieldId="7" dataDxfId="184"/>
    <tableColumn id="8" xr3:uid="{2DB4147D-772C-4A33-813C-D8D543B74D13}" uniqueName="8" name="Комната 2" queryTableFieldId="8" dataDxfId="183"/>
    <tableColumn id="9" xr3:uid="{E3176366-D0DF-47E3-A00E-F89411FB9AE7}" uniqueName="9" name="Комната 3" queryTableFieldId="9" dataDxfId="182"/>
    <tableColumn id="10" xr3:uid="{F9C88A64-E368-4195-912D-9B9F3FB824D0}" uniqueName="10" name="Площадь по проекту жилая" queryTableFieldId="10" dataDxfId="181"/>
    <tableColumn id="11" xr3:uid="{4E5A3F0D-D2A5-42DA-A8A7-7AB34CC5A5F6}" uniqueName="11" name="Кухня" queryTableFieldId="11" dataDxfId="180"/>
    <tableColumn id="12" xr3:uid="{B60CF086-592A-4B29-AC38-FCF88346C452}" uniqueName="12" name="Ванная" queryTableFieldId="12" dataDxfId="179"/>
    <tableColumn id="13" xr3:uid="{D3021697-BB11-453A-8C8B-6163E5047056}" uniqueName="13" name="С\У" queryTableFieldId="13" dataDxfId="178"/>
    <tableColumn id="14" xr3:uid="{10BB7BF3-F9CA-4F54-8BC5-3FAF86A74001}" uniqueName="14" name="Коридор" queryTableFieldId="14" dataDxfId="177"/>
    <tableColumn id="15" xr3:uid="{4DFE8190-2F9A-43AA-8A3C-0CECC52121F8}" uniqueName="15" name="Гардеробная" queryTableFieldId="15" dataDxfId="176"/>
    <tableColumn id="16" xr3:uid="{9713A6F6-1F85-45E2-95EC-9395A5F1B99D}" uniqueName="16" name="Лоджия 1" queryTableFieldId="16" dataDxfId="175"/>
    <tableColumn id="17" xr3:uid="{7066EA65-1345-4A68-A1C6-2257071849E4}" uniqueName="17" name="Лоджия 2" queryTableFieldId="17" dataDxfId="174"/>
    <tableColumn id="18" xr3:uid="{327AE245-64DD-4699-86CD-8F41F0F9358F}" uniqueName="18" name="Летние" queryTableFieldId="18" dataDxfId="173"/>
    <tableColumn id="19" xr3:uid="{57602527-5226-4D61-AFB2-337953768858}" uniqueName="19" name="Площадь по проекту(общая)" queryTableFieldId="19" dataDxfId="172"/>
    <tableColumn id="20" xr3:uid="{7F0E514A-DE47-4782-AA0A-214DE1113570}" uniqueName="20" name="Площадь по проекту отапл (без летних)" queryTableFieldId="20" dataDxfId="171"/>
    <tableColumn id="21" xr3:uid="{122A29F5-4353-4648-A925-C635846DF3A2}" uniqueName="21" name="Расчетная проектная площадь" queryTableFieldId="21" dataDxfId="170"/>
    <tableColumn id="22" xr3:uid="{CAAF8BE9-443E-4457-9FD1-6D5D2C3CE4FD}" uniqueName="22" name="м2 после К" queryTableFieldId="22" dataDxfId="169"/>
    <tableColumn id="23" xr3:uid="{57EC1803-9EBB-43B4-9B0D-C5338476F88A}" uniqueName="23" name="03.12.2024_x000a_2к-3к = 130 000_x000a_+2% ЗА ПАНАРАМУ" queryTableFieldId="52"/>
    <tableColumn id="24" xr3:uid="{7EDDC67C-B0B2-4CB1-AEB6-E46DEDD637B5}" uniqueName="24" name="Фикс 03.12.2024" queryTableFieldId="53"/>
    <tableColumn id="37" xr3:uid="{B07511C1-4BDF-44EB-B922-943D3F7575EC}" uniqueName="37" name="04.08.25 изменение S" queryTableFieldId="74"/>
    <tableColumn id="55" xr3:uid="{29D950DB-9FF1-4A82-9FCD-0637D4194E31}" uniqueName="55" name="Фикс 04.08.25" queryTableFieldId="75"/>
    <tableColumn id="56" xr3:uid="{5D2A8E14-7F3C-4C0D-8F80-F6BEF65CF2F5}" uniqueName="56" name="ПЦО 12.08.25 Дисконт 2К и 3К" queryTableFieldId="78"/>
    <tableColumn id="57" xr3:uid="{8F99F8A6-183C-4539-8FD4-1376228CCAE8}" uniqueName="57" name="Фикс 12.08.25" queryTableFieldId="79"/>
    <tableColumn id="25" xr3:uid="{974CA82F-4857-4EF5-A271-711EBF403F26}" uniqueName="25" name="утв цена м2" queryTableFieldId="25" dataDxfId="168"/>
    <tableColumn id="26" xr3:uid="{90AF7D0E-FFB3-4B9C-ADAF-C524F2FE1722}" uniqueName="26" name="Стоимость до скидки" queryTableFieldId="26" dataDxfId="167"/>
    <tableColumn id="27" xr3:uid="{52B63465-0A9D-4B9C-9795-B2A4153376F2}" uniqueName="27" name="Скидка фиксированная" queryTableFieldId="27"/>
    <tableColumn id="28" xr3:uid="{B56BB10C-B7B1-4890-9ABA-A87225D4098B}" uniqueName="28" name="Скидка %" queryTableFieldId="28" dataDxfId="166"/>
    <tableColumn id="29" xr3:uid="{C84ADA90-A3D8-4E13-9BE8-3149A92E257F}" uniqueName="29" name="Итоговая сумма скидки" queryTableFieldId="29" dataDxfId="165"/>
    <tableColumn id="30" xr3:uid="{6E54C41B-30C4-4251-82E9-E5396BA038C8}" uniqueName="30" name="Цена м2 без отделки со скидкой" queryTableFieldId="30" dataDxfId="164"/>
    <tableColumn id="31" xr3:uid="{FCCEDB14-2AAD-4127-A53C-EB44330C8F9F}" uniqueName="31" name="Стоимость ОН без отделки со скидкой" queryTableFieldId="31" dataDxfId="163"/>
    <tableColumn id="32" xr3:uid="{ED81E196-023F-45FB-9836-B311D6F176BB}" uniqueName="32" name="Отделка" queryTableFieldId="32" dataDxfId="162"/>
    <tableColumn id="33" xr3:uid="{54CDB0E5-416C-474F-A075-3E21D5442215}" uniqueName="33" name="Стоимость отделки" queryTableFieldId="33"/>
    <tableColumn id="34" xr3:uid="{66C7DC3C-B638-4D11-92E8-C400FFB6E2E1}" uniqueName="34" name="Цена м2 с отделкой2" queryTableFieldId="34" dataDxfId="161"/>
    <tableColumn id="35" xr3:uid="{C7415959-5A42-42E7-AA25-146780D0930C}" uniqueName="35" name="Сумма отделки" queryTableFieldId="35" dataDxfId="160"/>
    <tableColumn id="36" xr3:uid="{6441C7BA-623E-4435-9281-47DA183A0DC8}" uniqueName="36" name="Стоимость квартиры с отделкой" queryTableFieldId="36" dataDxfId="159"/>
    <tableColumn id="38" xr3:uid="{7688D923-B0CA-4687-8F19-A44EE085EFC2}" uniqueName="38" name="Примечание" queryTableFieldId="38" dataDxfId="158"/>
    <tableColumn id="39" xr3:uid="{65A243E5-9A95-44F1-A50F-CCDAAC7E921D}" uniqueName="39" name="Статус" queryTableFieldId="39" dataDxfId="157"/>
    <tableColumn id="40" xr3:uid="{BB8C1A04-5A95-47A3-91AC-FA515839FC37}" uniqueName="40" name="Статусы CRM" queryTableFieldId="40" dataDxfId="156"/>
    <tableColumn id="48" xr3:uid="{7EA77575-BF9F-4462-BBED-6C6C26381D88}" uniqueName="48" name="Статус ALLIO" queryTableFieldId="56"/>
    <tableColumn id="49" xr3:uid="{212AE8D5-4AE7-4054-AD93-8002C2412643}" uniqueName="49" name="Тип брони" queryTableFieldId="57"/>
    <tableColumn id="50" xr3:uid="{B0E78182-FA1A-493F-9EF8-F088F43B4CC8}" uniqueName="50" name="Название объекта" queryTableFieldId="58"/>
    <tableColumn id="51" xr3:uid="{BFF4246F-4AC4-49BD-BFD1-C82A526DB799}" uniqueName="51" name="Тип площади" queryTableFieldId="59"/>
    <tableColumn id="41" xr3:uid="{80A418D1-D3A7-4F80-8EFC-BB8EA3334141}" uniqueName="41" name="проверка статуса" queryTableFieldId="41" dataDxfId="155"/>
    <tableColumn id="42" xr3:uid="{C6628EAA-4086-4819-ADCC-796BD2ECE884}" uniqueName="42" name="Отделка CRM" queryTableFieldId="42" dataDxfId="154"/>
    <tableColumn id="43" xr3:uid="{71E3D83D-8047-4337-BBF9-B361B6C7D720}" uniqueName="43" name="Сверка отделки" queryTableFieldId="43" dataDxfId="153"/>
    <tableColumn id="44" xr3:uid="{D789C30D-9252-43C4-9659-0FF906D11307}" uniqueName="44" name="Стоимость CRM" queryTableFieldId="44" dataDxfId="152"/>
    <tableColumn id="52" xr3:uid="{240F1549-A407-4FEC-BC1C-EC820B0409BD}" uniqueName="52" name="ТС" queryTableFieldId="64"/>
    <tableColumn id="53" xr3:uid="{47B2E8FB-99A8-4A04-A983-29A8C666D8A0}" uniqueName="53" name="ПС" queryTableFieldId="65"/>
    <tableColumn id="54" xr3:uid="{25ACE8F0-08B1-4359-8CCE-FD0F4F790FC4}" uniqueName="54" name="ДС" queryTableFieldId="66"/>
    <tableColumn id="45" xr3:uid="{3370D95C-D3EE-49D9-9264-AC65796AD2F3}" uniqueName="45" name="Сверка стоимости" queryTableFieldId="45" dataDxfId="151"/>
    <tableColumn id="46" xr3:uid="{13358597-0496-4CDE-842E-8A73858EADE6}" uniqueName="46" name="Сверка скидки" queryTableFieldId="46" dataDxfId="150"/>
    <tableColumn id="47" xr3:uid="{A3DB56C8-37FE-43E8-9203-312512CF3B09}" uniqueName="47" name="КОД ОН" queryTableFieldId="47" dataDxfId="14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E3B91-3EE6-474E-98F2-381EEC395D7C}" name="ПП5" displayName="ПП5" ref="A1:DE581" tableType="queryTable" totalsRowShown="0">
  <autoFilter ref="A1:DE581" xr:uid="{38CE3B91-3EE6-474E-98F2-381EEC395D7C}"/>
  <tableColumns count="109">
    <tableColumn id="1" xr3:uid="{6DCA4913-8AAC-49AB-9BE3-A2E2B7C9996E}" uniqueName="1" name="№" queryTableFieldId="1" dataDxfId="41"/>
    <tableColumn id="2" xr3:uid="{AAC73FDA-A765-4E46-85E9-AA1DD24DEF05}" uniqueName="2" name="Секция" queryTableFieldId="2" dataDxfId="40"/>
    <tableColumn id="3" xr3:uid="{24DA7E06-44F9-42BC-96D3-0D0FD750182C}" uniqueName="3" name="Этаж" queryTableFieldId="3" dataDxfId="39"/>
    <tableColumn id="4" xr3:uid="{F59AD5C6-8B69-4F5F-A6CA-5FABE0DD7D7A}" uniqueName="4" name="№ на этаже" queryTableFieldId="4" dataDxfId="38"/>
    <tableColumn id="5" xr3:uid="{A619294F-2909-4B26-BFBA-4C7DBADDCF07}" uniqueName="5" name="Тип кв" queryTableFieldId="5" dataDxfId="37"/>
    <tableColumn id="6" xr3:uid="{24A78AFA-4E80-40E7-89CB-187D1F6A5B54}" uniqueName="6" name="Комната 1" queryTableFieldId="6" dataDxfId="36"/>
    <tableColumn id="7" xr3:uid="{A3742B12-9AAD-4F29-AB64-44620D206761}" uniqueName="7" name="Комната 2" queryTableFieldId="7" dataDxfId="35"/>
    <tableColumn id="8" xr3:uid="{1D251CAB-E96F-44FA-88B6-806587E5093E}" uniqueName="8" name="Комната 3" queryTableFieldId="8" dataDxfId="34"/>
    <tableColumn id="9" xr3:uid="{F78D0943-F4CF-4AA1-B838-0FDB78D1EFCF}" uniqueName="9" name="Площадь по проекту жилая" queryTableFieldId="9" dataDxfId="33"/>
    <tableColumn id="10" xr3:uid="{2571C588-C7D8-4E3B-8457-EC972CC377AE}" uniqueName="10" name="Кухня" queryTableFieldId="10" dataDxfId="32"/>
    <tableColumn id="11" xr3:uid="{B40EC26E-3B6A-4C66-9E86-C67FA6DB9EB0}" uniqueName="11" name="Ванная" queryTableFieldId="11" dataDxfId="31"/>
    <tableColumn id="12" xr3:uid="{80B2FB59-7EDD-44FC-B5FD-BDCD719BAFF1}" uniqueName="12" name="С\У" queryTableFieldId="12" dataDxfId="30"/>
    <tableColumn id="13" xr3:uid="{41C7CAC2-D774-4F0A-BBBA-FBB0E34A7E33}" uniqueName="13" name="Гардеробная" queryTableFieldId="13" dataDxfId="29"/>
    <tableColumn id="14" xr3:uid="{7A11FA83-2F2A-4577-882F-710B59D353E0}" uniqueName="14" name="Коридор" queryTableFieldId="14" dataDxfId="28"/>
    <tableColumn id="15" xr3:uid="{C1D878A8-C0A4-4880-BCE8-B05569B2BC3F}" uniqueName="15" name="Лоджия 1" queryTableFieldId="15" dataDxfId="27"/>
    <tableColumn id="16" xr3:uid="{2866EA35-D733-4E30-80AE-208311B64D70}" uniqueName="16" name="Лоджия 2" queryTableFieldId="16" dataDxfId="26"/>
    <tableColumn id="17" xr3:uid="{2006376E-E803-47CD-A6B2-285D786193C5}" uniqueName="17" name="Лоджия 3" queryTableFieldId="17"/>
    <tableColumn id="18" xr3:uid="{93D265EC-74CE-4AFE-BA3C-AAD1808361E2}" uniqueName="18" name="Летние" queryTableFieldId="18" dataDxfId="25"/>
    <tableColumn id="19" xr3:uid="{F9E5AF84-C457-4200-BB6F-44AC57822438}" uniqueName="19" name="Площадь по проекту(общая)" queryTableFieldId="19" dataDxfId="24"/>
    <tableColumn id="20" xr3:uid="{2E35EF3C-B44B-4E30-847B-88222C79D62C}" uniqueName="20" name="Площадь по проекту отапл (без летних)" queryTableFieldId="20" dataDxfId="23"/>
    <tableColumn id="21" xr3:uid="{CA18998C-F582-40FD-808F-97B066A5E219}" uniqueName="21" name="Расчетная проектная площадь" queryTableFieldId="21" dataDxfId="22"/>
    <tableColumn id="99" xr3:uid="{A26733C2-2E2D-4158-9BEF-DA2AB87BC7DA}" uniqueName="99" name="ТП S Расчетная" queryTableFieldId="185"/>
    <tableColumn id="22" xr3:uid="{D04A3186-4CC3-4212-AB41-062A388F22C7}" uniqueName="22" name="м2 после К" queryTableFieldId="22" dataDxfId="21"/>
    <tableColumn id="23" xr3:uid="{1B8B7EBE-A416-4DAE-9919-D37ECC6531E6}" uniqueName="23" name="Повышение 16.08.23 - 5%" queryTableFieldId="43"/>
    <tableColumn id="24" xr3:uid="{9A587A8D-D407-4BCF-8DB2-6F92E5A03EF5}" uniqueName="24" name="Фикс 16.08.23" queryTableFieldId="45"/>
    <tableColumn id="47" xr3:uid="{05109781-EBFD-44C4-95B0-DAA8FA05E21A}" uniqueName="47" name="Повышение 29.08.23 - 3%" queryTableFieldId="53"/>
    <tableColumn id="48" xr3:uid="{760C3C67-EDDE-4845-A59A-E30C1C145558}" uniqueName="48" name="Фикс 29.08.23" queryTableFieldId="54"/>
    <tableColumn id="43" xr3:uid="{4527E1B1-6E1A-4682-A0B1-9AD6ED683BCD}" uniqueName="43" name="Повышение 06.09.23 СТ и 1К" queryTableFieldId="72"/>
    <tableColumn id="44" xr3:uid="{FD55046E-183D-4E78-8A51-2DF032592104}" uniqueName="44" name="Фикс 06.09.23" queryTableFieldId="66"/>
    <tableColumn id="49" xr3:uid="{3EEEE0EA-6883-4642-A469-2A4D8AB236E4}" uniqueName="49" name="Повышение 23.10.23  В4 " queryTableFieldId="73"/>
    <tableColumn id="50" xr3:uid="{A9BDF24D-6A9A-4A39-89B8-460DE819BBE3}" uniqueName="50" name="Фикс 23.10.23" queryTableFieldId="68"/>
    <tableColumn id="51" xr3:uid="{5D45DF8A-60AA-49A2-9C71-9843186F2B78}" uniqueName="51" name="Повышение 8.11.23 1К 5%" queryTableFieldId="74"/>
    <tableColumn id="52" xr3:uid="{6D67192D-E1E2-43A4-B370-2C8C36CCC380}" uniqueName="52" name="Фикс 8.11.23" queryTableFieldId="75"/>
    <tableColumn id="53" xr3:uid="{0D996590-84CD-4AB5-AC8C-AA713A9E6812}" uniqueName="53" name="Корректировка 24.11.23 - 1К В5, 2К А2, №233" queryTableFieldId="93"/>
    <tableColumn id="54" xr3:uid="{BE1EE791-7E64-4A5A-A3E7-79F612DBC958}" uniqueName="54" name="Фикс 8.11.24" queryTableFieldId="81"/>
    <tableColumn id="56" xr3:uid="{962A39DD-0FDC-4A13-B4CA-4C6EB1D691A7}" uniqueName="56" name="Наценка за отделку 29.12.23 1%" queryTableFieldId="85"/>
    <tableColumn id="57" xr3:uid="{AF1C5DE2-FF4F-4495-8799-06A699504108}" uniqueName="57" name="Фикс 29.12.23" queryTableFieldId="86"/>
    <tableColumn id="58" xr3:uid="{942573A8-FD69-48FD-A39C-ADD3290B0E82}" uniqueName="58" name="Наценка 10.01.24 5%" queryTableFieldId="89" dataDxfId="20"/>
    <tableColumn id="59" xr3:uid="{FF00F175-0D61-443D-81FA-210E72CAF2F5}" uniqueName="59" name="Фикс 10.01.24" queryTableFieldId="90" dataDxfId="19"/>
    <tableColumn id="46" xr3:uid="{A0585B1A-7387-476B-B887-20A2251A810D}" uniqueName="46" name="Наценка 26.02.24 1 Этаж" queryTableFieldId="103"/>
    <tableColumn id="61" xr3:uid="{CC68D3CD-CD51-443E-9E8F-E5FEB13CC281}" uniqueName="61" name="Фикс 26.02.24" queryTableFieldId="96"/>
    <tableColumn id="60" xr3:uid="{A6D66D8B-C17C-496D-8A91-318ED8EC09F5}" uniqueName="60" name="Наценка 06.03.24_x000a_СТ, 1К - 3%_x000a_2К, 3К - 2%" queryTableFieldId="104"/>
    <tableColumn id="66" xr3:uid="{C8A570FE-6F43-4942-A060-EF2A3E85DDA6}" uniqueName="66" name="Фикс 06.03.24" queryTableFieldId="105"/>
    <tableColumn id="67" xr3:uid="{A7CCC2B1-1E30-41FB-B559-395DF8028368}" uniqueName="67" name="Наценка Г2+500" queryTableFieldId="109"/>
    <tableColumn id="68" xr3:uid="{3E97608B-2FFA-4017-B072-5B36E09C02A7}" uniqueName="68" name="Фикс 13.03.25" queryTableFieldId="110"/>
    <tableColumn id="69" xr3:uid="{FB794E7B-5A70-4DB6-AA2E-EC0093878F90}" uniqueName="69" name="Наценка 20.03.24_x000a_2К, 3К - 2%" queryTableFieldId="113"/>
    <tableColumn id="70" xr3:uid="{3DDB5FC8-3380-4746-8B70-DCD0481F8F0B}" uniqueName="70" name="Фикс 20.03.24" queryTableFieldId="114"/>
    <tableColumn id="71" xr3:uid="{D667D586-7083-4C9D-8F4B-5722DA338ACD}" uniqueName="71" name="Наценка 08.04.24 _x000a_2К: В3 - 150_x000a_3К: Г7 +1000" queryTableFieldId="128"/>
    <tableColumn id="72" xr3:uid="{AA9E6E97-965C-4BB9-A240-1C917C501B45}" uniqueName="72" name="Фикс 08.04.24" queryTableFieldId="118"/>
    <tableColumn id="74" xr3:uid="{DA931A95-3795-4517-9437-B9A85F888627}" uniqueName="74" name="Наценка 16.05.24 1%_x000a_А4,А6,Б3,Б6,Б7,В2,В3,В5,В6,Г1,Г3-Г5" queryTableFieldId="138" dataDxfId="18"/>
    <tableColumn id="75" xr3:uid="{AB5DA545-E5C2-4BE4-A23F-CA60DA14A2DF}" uniqueName="75" name="Фикс 16.05.24" queryTableFieldId="129"/>
    <tableColumn id="76" xr3:uid="{36C3C5A4-6B11-44C4-9AF3-9BB500EF5800}" uniqueName="76" name="Наценка 24.05.24_x000a_1% - Б4, Б5,Г2,Г6_x000a_2% - А1,А3,А5,Б2,Г7" queryTableFieldId="130"/>
    <tableColumn id="77" xr3:uid="{7E9AC194-6650-48A0-BF79-A6219A5DCA88}" uniqueName="77" name="Фикс 24.05.24" queryTableFieldId="131"/>
    <tableColumn id="78" xr3:uid="{1089C2D0-C6D7-4584-A6EA-073410C4DED3}" uniqueName="78" name="Наценка 06.06.24_x000a_0К: В2,Г3 +0,5%_x000a_1К: А7, Б5/4, Г6 +0,5%_x000a_3К: В6 +0,5%_x000a_1К: А3 +1%" queryTableFieldId="140"/>
    <tableColumn id="79" xr3:uid="{8F5C89AF-BA25-4AC1-8801-DF82FA286417}" uniqueName="79" name="Фикс 06.06.24" queryTableFieldId="141"/>
    <tableColumn id="80" xr3:uid="{F9C1E0AE-E6AE-4481-BC59-99BD82B7781B}" uniqueName="80" name="13.06.2024_x000a_3К - 2%" queryTableFieldId="144"/>
    <tableColumn id="81" xr3:uid="{DEA3EEF2-5FA9-4166-84C2-4EBA878265C3}" uniqueName="81" name="Фикс 13.06.24" queryTableFieldId="145"/>
    <tableColumn id="82" xr3:uid="{0FA28A7A-F6BC-4048-BB3D-EEB538643EC5}" uniqueName="82" name="02.07.2024: Г3 А1 А3 Б5 Б7 Г2 Г6 Б3 Б4 В3 Г7 2,5% ост 0,5-1,5%" queryTableFieldId="148"/>
    <tableColumn id="83" xr3:uid="{AE937892-9E2D-40C4-842B-6A7A90D8D805}" uniqueName="83" name="Фикс 02.07.24" queryTableFieldId="149"/>
    <tableColumn id="84" xr3:uid="{DF98040B-C791-447F-B33E-685BDC436C9E}" uniqueName="84" name="04.09.2024 +500_x000a_0К - Б2; 1К - А3;_x000a_2К - А6, Б4, В3, Г5" queryTableFieldId="156"/>
    <tableColumn id="85" xr3:uid="{05684082-1AE4-4215-A7E1-3F032CCA7DC8}" uniqueName="85" name="Фикс 04.09.24" queryTableFieldId="153"/>
    <tableColumn id="86" xr3:uid="{C02F5093-CC02-49ED-B2CB-CD5404FC9F23}" uniqueName="86" name="Наценка 16.09.2024_x000a_1К: А1,В7,Г6/7,Г8 - 2%_x000a_2К: А4,А5,А6,Б1,Б6,Б3/4,В3,В4,Г4,Г5 - 4%_x000a_3К: 4%" queryTableFieldId="158"/>
    <tableColumn id="87" xr3:uid="{E374AB55-0B51-4B8C-B6D0-E7AC0D550A43}" uniqueName="87" name="Фикс 16.09.2024" queryTableFieldId="159"/>
    <tableColumn id="88" xr3:uid="{D5C61B3A-0297-4A28-BB56-74D17DE8CB5A}" uniqueName="88" name="Наценка 01.11.24_x000a_СТ: 4%_x000a_1К: 34-40м 5%; 40м+ 8%; МГН 1%_x000a_2К: 55-70м 6%; 70-73м 7%; 73-76м 8% _x000a_3К: 5%" queryTableFieldId="163"/>
    <tableColumn id="89" xr3:uid="{07C1C4CE-F3E4-4E6D-80D7-29AD3C701B7F}" uniqueName="89" name="Фикс 01.11.24" queryTableFieldId="164"/>
    <tableColumn id="90" xr3:uid="{82772C8A-F09E-45B8-8BB6-C2FFDD57D957}" uniqueName="90" name="Наценка 06.11 13%" queryTableFieldId="171"/>
    <tableColumn id="91" xr3:uid="{2EC71670-8DD7-4D3D-AD58-450AE6371410}" uniqueName="91" name="Фикс 06.11.24" queryTableFieldId="168"/>
    <tableColumn id="93" xr3:uid="{36954F07-3BEE-476E-AD62-85AE79A3F08E}" uniqueName="93" name="Наценка 18.12.24 распределение КВ" queryTableFieldId="175"/>
    <tableColumn id="94" xr3:uid="{08D45653-52A2-405C-A25C-60F648D588F9}" uniqueName="94" name="Фикс 18.12.24" queryTableFieldId="176"/>
    <tableColumn id="95" xr3:uid="{93BF770B-1889-461D-B775-130ACF98C32D}" uniqueName="95" name="Наценка 10.02.25 +1%_x000a_1К: А3_x000a_2К: Б3, В3" queryTableFieldId="179"/>
    <tableColumn id="96" xr3:uid="{98E9DA2F-16BC-4CDC-AE32-80B586D1C469}" uniqueName="96" name="Фикс 10.02.25" queryTableFieldId="180"/>
    <tableColumn id="25" xr3:uid="{D858A39E-2A49-4F5F-8F09-4F5E13015C49}" uniqueName="25" name="утв цена м2" queryTableFieldId="25" dataDxfId="17"/>
    <tableColumn id="26" xr3:uid="{9356D012-1225-4A9C-B5BA-144087E939EA}" uniqueName="26" name="Стоимость до скидки" queryTableFieldId="26" dataDxfId="16"/>
    <tableColumn id="27" xr3:uid="{EF3BB52E-5834-46EF-9C66-1FE291B83CDD}" uniqueName="27" name="Скидка фиксированная" queryTableFieldId="27"/>
    <tableColumn id="28" xr3:uid="{D5F3BC0B-43F4-41B5-9B70-9BA4E6EC7EB4}" uniqueName="28" name="Скидка %" queryTableFieldId="28"/>
    <tableColumn id="29" xr3:uid="{00095EB2-8219-4881-8372-1264AC3D9C9B}" uniqueName="29" name="Итоговая сумма скидки" queryTableFieldId="29" dataDxfId="15"/>
    <tableColumn id="30" xr3:uid="{EBEFE687-E7DD-4CF4-9379-204AD7D13884}" uniqueName="30" name="Цена м2 без отделки со скидкой" queryTableFieldId="30" dataDxfId="14"/>
    <tableColumn id="31" xr3:uid="{F5E10836-2AC3-4383-B53B-E25F267865BC}" uniqueName="31" name="Стоимость ОН без отделки со скидкой" queryTableFieldId="31" dataDxfId="13"/>
    <tableColumn id="32" xr3:uid="{51E08C6D-2C65-4E37-AD9D-3249CEFBEB0A}" uniqueName="32" name="Отделка" queryTableFieldId="32" dataDxfId="12"/>
    <tableColumn id="33" xr3:uid="{CE05DB24-83C3-47BB-975E-2C33B3432EC3}" uniqueName="33" name="Стоимость отделки" queryTableFieldId="33" dataDxfId="11"/>
    <tableColumn id="34" xr3:uid="{E10BF0F0-3610-4966-967F-F036FF17B334}" uniqueName="34" name="Цена м2 с отделкой" queryTableFieldId="61"/>
    <tableColumn id="35" xr3:uid="{B67F6167-4E9F-4848-8727-D2FBDFDB765F}" uniqueName="35" name="Сумма отделки" queryTableFieldId="35" dataDxfId="10"/>
    <tableColumn id="36" xr3:uid="{D0DB5C33-6697-4768-AF9D-4B4F6F65F924}" uniqueName="36" name="Стоимость квартиры с отделкой" queryTableFieldId="36" dataDxfId="9"/>
    <tableColumn id="37" xr3:uid="{380014C9-89C7-4FB6-BCCA-5DC12E084795}" uniqueName="37" name="ОН ХИТ" queryTableFieldId="37" dataDxfId="8"/>
    <tableColumn id="38" xr3:uid="{3933B44B-E44E-4A5B-B488-2459D80763E3}" uniqueName="38" name="Примечание" queryTableFieldId="38" dataDxfId="7"/>
    <tableColumn id="39" xr3:uid="{E2CAC0F0-11FC-477D-87EE-35D43C971A24}" uniqueName="39" name="Статус" queryTableFieldId="39" dataDxfId="6"/>
    <tableColumn id="40" xr3:uid="{4368CCCB-D8DE-43F5-BAAC-746B16983EE2}" uniqueName="40" name="Статусы CRM" queryTableFieldId="40" dataDxfId="5"/>
    <tableColumn id="100" xr3:uid="{EEB956FD-D18E-4FE2-835C-70760D0257D7}" uniqueName="100" name="Статус ALLIO" queryTableFieldId="191"/>
    <tableColumn id="103" xr3:uid="{018A0F6E-D336-4D37-BD2F-790240199121}" uniqueName="103" name="Тип брони" queryTableFieldId="192"/>
    <tableColumn id="104" xr3:uid="{6234321C-283E-45BB-9D8D-C4F6A2D91479}" uniqueName="104" name="Название объекта" queryTableFieldId="193"/>
    <tableColumn id="105" xr3:uid="{CD3A9B31-4B60-4A01-861E-1B42151CC5DB}" uniqueName="105" name="Тип площади" queryTableFieldId="194"/>
    <tableColumn id="41" xr3:uid="{993AC377-F3D0-4522-A810-B9BF8BCCC919}" uniqueName="41" name="проверка статуса" queryTableFieldId="41" dataDxfId="4"/>
    <tableColumn id="45" xr3:uid="{60D276D3-E261-4F6D-92A1-84BD4A8AB4BC}" uniqueName="45" name="КОД ОН" queryTableFieldId="63"/>
    <tableColumn id="92" xr3:uid="{57E8F280-219F-4FAE-AAC0-7F65C4CB9F82}" uniqueName="92" name="Стоимость по переуступке" queryTableFieldId="173"/>
    <tableColumn id="55" xr3:uid="{3727FA1C-4DD7-47D1-B1EB-7F59B1D01C13}" uniqueName="55" name="Округление" queryTableFieldId="82"/>
    <tableColumn id="106" xr3:uid="{57CEBD0B-F956-4C4E-8960-3D6D5F41800F}" uniqueName="106" name="Схема продажи" queryTableFieldId="195"/>
    <tableColumn id="62" xr3:uid="{BB720EB3-C14D-49B8-AAAF-C5037BB54BD7}" uniqueName="62" name="Отделка CRM" queryTableFieldId="97"/>
    <tableColumn id="63" xr3:uid="{03F70408-A0BC-4B9F-8FC0-02A7F56E0190}" uniqueName="63" name="Сверка отделки" queryTableFieldId="98"/>
    <tableColumn id="64" xr3:uid="{F38BBDC8-0687-43FC-B7BB-8EE827A7D05F}" uniqueName="64" name="Стоимость CRM" queryTableFieldId="99"/>
    <tableColumn id="107" xr3:uid="{BFBBF0A9-3A43-4166-AC2B-BD39F90614C2}" uniqueName="107" name="ТС" queryTableFieldId="201"/>
    <tableColumn id="108" xr3:uid="{CA60DA9D-4154-44CD-8BA4-F70B771EC1BD}" uniqueName="108" name="ПС" queryTableFieldId="202"/>
    <tableColumn id="109" xr3:uid="{7FDE35EC-E7BA-438E-9C3D-7A9AEC506EDD}" uniqueName="109" name="ДС" queryTableFieldId="203"/>
    <tableColumn id="65" xr3:uid="{320480C7-F83F-43BD-AED8-E596A6A292F8}" uniqueName="65" name="Сверка стоимость " queryTableFieldId="100"/>
    <tableColumn id="73" xr3:uid="{57E3B209-8F28-4C7B-9BC7-0361A87C6788}" uniqueName="73" name="Сверка скидки" queryTableFieldId="119"/>
    <tableColumn id="97" xr3:uid="{FA33284F-94EF-4794-9E43-49943AE8CB95}" uniqueName="97" name="Дата продажи" queryTableFieldId="183"/>
    <tableColumn id="98" xr3:uid="{5414B5DB-B5B7-41F6-8AEC-DE486B66CDC4}" uniqueName="98" name="МОП" queryTableFieldId="184"/>
    <tableColumn id="101" xr3:uid="{7F022A9C-D3DF-4CB0-9B09-955398B0A5C2}" uniqueName="101" name="%" queryTableFieldId="187"/>
    <tableColumn id="102" xr3:uid="{47360936-CAD9-4705-BF2D-E94CBC20024F}" uniqueName="102" name="Доплата" queryTableFieldId="188"/>
    <tableColumn id="42" xr3:uid="{9F9A2FF5-A82D-46AF-BC78-C2A5762283CD}" uniqueName="42" name="Сумма" queryTableFieldId="42" dataDxfId="3">
      <calculatedColumnFormula>ROUND(ПП5[[#This Row],[Стоимость квартиры с отделкой]]/1000000,2)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0668A8-AB02-4884-AB0F-483A897C6CB9}" name="ПП4" displayName="ПП4" ref="A1:DG537" tableType="queryTable" totalsRowShown="0">
  <autoFilter ref="A1:DG537" xr:uid="{040668A8-AB02-4884-AB0F-483A897C6CB9}"/>
  <tableColumns count="111">
    <tableColumn id="1" xr3:uid="{5DFF3914-3698-4342-AADE-9D66BEA42A1C}" uniqueName="1" name="№" queryTableFieldId="1" dataDxfId="223"/>
    <tableColumn id="2" xr3:uid="{B45023C5-32CA-41A2-B3ED-B2D1A190B5CE}" uniqueName="2" name="Секция" queryTableFieldId="2" dataDxfId="222"/>
    <tableColumn id="3" xr3:uid="{9FBC06C1-ED98-4653-8D2C-F641E42AD8B3}" uniqueName="3" name="Этаж" queryTableFieldId="3" dataDxfId="221"/>
    <tableColumn id="4" xr3:uid="{C5D4A726-E3FB-42B0-9007-116FB66C2B3F}" uniqueName="4" name="№ на этаже" queryTableFieldId="4" dataDxfId="220"/>
    <tableColumn id="5" xr3:uid="{5EDB9543-66B6-4DBB-91A3-505FB85D767C}" uniqueName="5" name="Тип кв" queryTableFieldId="5" dataDxfId="219"/>
    <tableColumn id="6" xr3:uid="{A743D767-AA7A-44BC-BFBC-7EA84C58E6F1}" uniqueName="6" name="Площадь_x000a_комната 1" queryTableFieldId="6" dataDxfId="218"/>
    <tableColumn id="7" xr3:uid="{558F4A04-E1DA-46D6-94BD-498380DFDEB3}" uniqueName="7" name="Площадь_x000a_комната 2" queryTableFieldId="7" dataDxfId="217"/>
    <tableColumn id="8" xr3:uid="{38201474-FE08-47FF-9998-8AF235264C0F}" uniqueName="8" name="Площадь_x000a_комната 3" queryTableFieldId="8" dataDxfId="216"/>
    <tableColumn id="9" xr3:uid="{BDD4F2A0-7651-486D-9754-3C02CFE194EE}" uniqueName="9" name="Жилая площадь по проекту" queryTableFieldId="9" dataDxfId="215"/>
    <tableColumn id="10" xr3:uid="{B12DF6D8-5263-4431-B100-96FACDB38057}" uniqueName="10" name="Площадь_x000a_кухни" queryTableFieldId="10" dataDxfId="214"/>
    <tableColumn id="11" xr3:uid="{7F3823A3-6AAC-489D-B4CD-71E531745C25}" uniqueName="11" name="Площадь_x000a_ванная" queryTableFieldId="11" dataDxfId="213"/>
    <tableColumn id="12" xr3:uid="{863182BA-E753-4418-8252-3365FD70DBA0}" uniqueName="12" name="Площадь_x000a_с\у" queryTableFieldId="12" dataDxfId="212"/>
    <tableColumn id="13" xr3:uid="{7383172F-84E0-41D0-BBC2-ABC3E55409C7}" uniqueName="13" name="гардеробная" queryTableFieldId="13" dataDxfId="211"/>
    <tableColumn id="14" xr3:uid="{C0B1047B-E3A2-4223-8377-CA4A05B95D3D}" uniqueName="14" name="Площадь_x000a_вх группа" queryTableFieldId="14" dataDxfId="210"/>
    <tableColumn id="15" xr3:uid="{4C908622-3744-4672-9F47-9A64A362F9D8}" uniqueName="15" name="Площадь_x000a_Лоджии" queryTableFieldId="15" dataDxfId="209"/>
    <tableColumn id="16" xr3:uid="{EE8044FF-0B05-4E1F-9B5E-5717C908A988}" uniqueName="16" name="Площадь_x000a_2 Лоджии" queryTableFieldId="16" dataDxfId="208"/>
    <tableColumn id="17" xr3:uid="{15911DC1-62A0-4646-8CAD-03F726018F1F}" uniqueName="17" name="Летние" queryTableFieldId="17" dataDxfId="207"/>
    <tableColumn id="18" xr3:uid="{E1A8D509-92BE-4FDB-8EFC-ACCAC1C605EF}" uniqueName="18" name="Общая площадь по проекту" queryTableFieldId="18" dataDxfId="206"/>
    <tableColumn id="19" xr3:uid="{896FB5BA-A27C-44CC-8A96-856C8C6C390B}" uniqueName="19" name="Площадь без летних" queryTableFieldId="19" dataDxfId="205"/>
    <tableColumn id="20" xr3:uid="{4EE8ED74-293A-485C-87A5-6B2A22016520}" uniqueName="20" name="Расчетная проектная площадь" queryTableFieldId="20" dataDxfId="204"/>
    <tableColumn id="22" xr3:uid="{B57B9B35-07A1-43E8-BBCB-F603EDF41300}" uniqueName="22" name="ТП S Расчетная" queryTableFieldId="201"/>
    <tableColumn id="38" xr3:uid="{ACEBCDC5-0533-4508-B2AF-D2306B9F5CEA}" uniqueName="38" name="М2 с учетом K" queryTableFieldId="38"/>
    <tableColumn id="39" xr3:uid="{BC4488A1-0090-432C-B230-876E092FEBA1}" uniqueName="39" name="18.07.22 Повышение 5%" queryTableFieldId="39"/>
    <tableColumn id="40" xr3:uid="{CE6A9F81-D2C5-4819-A6BF-5D36131F86FE}" uniqueName="40" name="Фикс 18.07.22" queryTableFieldId="40"/>
    <tableColumn id="41" xr3:uid="{B39E2CBD-70B6-4FF0-B746-2AEE417D374D}" uniqueName="41" name="16.08.22 Повышение 4% на 1к кроме Г9" queryTableFieldId="108"/>
    <tableColumn id="42" xr3:uid="{9A58A03F-683A-4C2D-A1A3-568DDC76F152}" uniqueName="42" name="Фикс 16.08.22" queryTableFieldId="42"/>
    <tableColumn id="43" xr3:uid="{3CC67D9F-7ABB-40E3-9D96-5744BAD44B46}" uniqueName="43" name="17.11.2022 Повышение 5% на 1К и 2К" queryTableFieldId="109"/>
    <tableColumn id="44" xr3:uid="{FC0AC2F8-96B2-4838-BD8C-9F0EEFA2725D}" uniqueName="44" name="Фикс 17.11.22" queryTableFieldId="49"/>
    <tableColumn id="45" xr3:uid="{C992AED1-F62C-400F-997C-88BCB0C36507}" uniqueName="45" name="23.11.22 Повышение 0,0123%" queryTableFieldId="52"/>
    <tableColumn id="46" xr3:uid="{CBC2A102-5F08-4200-A352-5A363E5755B5}" uniqueName="46" name="Фикс 23.11.22" queryTableFieldId="53"/>
    <tableColumn id="47" xr3:uid="{7566ED9B-6C6F-4DC1-AF73-7D1863CA192C}" uniqueName="47" name="01.12.22 Повышение  5% на 0К и 1К" queryTableFieldId="56"/>
    <tableColumn id="48" xr3:uid="{DEB6CD51-A124-4157-89C2-ECFAFFE89CF9}" uniqueName="48" name="Фикс 01.12.22" queryTableFieldId="57"/>
    <tableColumn id="50" xr3:uid="{FEC8EB87-5F94-4A6C-9FC0-F16605BD08DC}" uniqueName="50" name="студии секции А 10% / 1К Г 4 на этаже - 5%" queryTableFieldId="65"/>
    <tableColumn id="51" xr3:uid="{6336DFF5-1386-418A-BAD9-7335C8F992A7}" uniqueName="51" name="Фикс 01.02.23" queryTableFieldId="62"/>
    <tableColumn id="52" xr3:uid="{3ED660EC-146A-474F-811C-7FF2F57E8B7C}" uniqueName="52" name="Повышение 24.02.23_x000a_1к -3%, 2К-2%, 3К-3%" queryTableFieldId="67"/>
    <tableColumn id="53" xr3:uid="{09AAE599-5CD2-4E7A-8FEA-6BCF7EAB2701}" uniqueName="53" name="Фикс 24.02.23" queryTableFieldId="71"/>
    <tableColumn id="54" xr3:uid="{274BF631-17DE-4261-BB89-0476F35B3501}" uniqueName="54" name="Повышение 23.03.23_x000a_все 1%, хиты 3%" queryTableFieldId="73"/>
    <tableColumn id="55" xr3:uid="{5D315798-6BD7-4D77-80E7-E9C544BE0056}" uniqueName="55" name="Фикс 23.03.23" queryTableFieldId="74"/>
    <tableColumn id="49" xr3:uid="{A454CEB3-74C8-4569-81CB-8134009C7499}" uniqueName="49" name="Повышение 03.05.23_x000a_все 2%, хиты 4%" queryTableFieldId="77"/>
    <tableColumn id="56" xr3:uid="{C3181427-8940-4448-91FB-E1346E033C83}" uniqueName="56" name="Фикс 03.05.23" queryTableFieldId="78"/>
    <tableColumn id="57" xr3:uid="{7DAE4D85-72A6-43D1-B1EF-237FCAFDF491}" uniqueName="57" name="Повышение 25.05.23_x000a_Студия 5% 1к -2%, 2К-3%,3к-3%" queryTableFieldId="81"/>
    <tableColumn id="58" xr3:uid="{FE14467E-D99F-40F9-AD3F-63DA9494B69D}" uniqueName="58" name="Фикс 25.05.23" queryTableFieldId="82"/>
    <tableColumn id="59" xr3:uid="{F1ABB900-0A28-4391-B409-4D1F00034533}" uniqueName="59" name="Повышение 01.07.23 3%" queryTableFieldId="85"/>
    <tableColumn id="60" xr3:uid="{2A2495D2-3FDC-477C-95FF-2A88A4510284}" uniqueName="60" name="Фикс 01.07.23" queryTableFieldId="86"/>
    <tableColumn id="62" xr3:uid="{DDEC7AE8-BF2E-4BAE-BBF6-3D8EA414CFCE}" uniqueName="62" name="Повышение 18.08.23 5%" queryTableFieldId="110"/>
    <tableColumn id="63" xr3:uid="{0A9207AA-BB92-4224-A38C-78F20E57BB1E}" uniqueName="63" name="Фикс 18.08.23" queryTableFieldId="95"/>
    <tableColumn id="64" xr3:uid="{822B0FDD-05D6-4884-A669-1962EE165ACD}" uniqueName="64" name="Повышение 22.08.23 3%" queryTableFieldId="96"/>
    <tableColumn id="65" xr3:uid="{EBB01621-547D-45EB-8C25-CCD5AE7393AE}" uniqueName="65" name="Фикс 22.08.23" queryTableFieldId="97"/>
    <tableColumn id="66" xr3:uid="{50DA7EA1-3311-4321-8160-B8374E20063A}" uniqueName="66" name="Повышение 23.08.23 6%_x000a_СТ - А, В1; _x000a_1К - Б, В, Г4, Г1; _x000a_3К - Г2 - 4%" queryTableFieldId="120"/>
    <tableColumn id="67" xr3:uid="{E8918080-9ED4-44F6-B968-F0AE97688D27}" uniqueName="67" name="Фикс 23.08.23" queryTableFieldId="99"/>
    <tableColumn id="68" xr3:uid="{262D4B9F-58BA-452E-ABA8-9040E1A2EDD7}" uniqueName="68" name="6.09.23 Повышение 3к 3%" queryTableFieldId="112"/>
    <tableColumn id="69" xr3:uid="{7DFCD90C-E0A0-495E-8EDB-733499FD27F4}" uniqueName="69" name="Фикс 6.09.23" queryTableFieldId="113"/>
    <tableColumn id="70" xr3:uid="{5785F3B8-F755-4B59-839B-87616C384946}" uniqueName="70" name="15.09.23 3% студий секция А" queryTableFieldId="121"/>
    <tableColumn id="71" xr3:uid="{20AA9DEA-FE7D-4C66-9753-2A708B7AD733}" uniqueName="71" name="Фикс 15.09.23" queryTableFieldId="122"/>
    <tableColumn id="73" xr3:uid="{F55DB614-764A-4A14-BB33-0E75AA01B8B7}" uniqueName="73" name="20.10.2023_x000a_3% на 48 и 55 кв" queryTableFieldId="133"/>
    <tableColumn id="74" xr3:uid="{F6C684AC-6378-4B16-A091-90CB156FB0DD}" uniqueName="74" name="Фикс 20.10.23" queryTableFieldId="135"/>
    <tableColumn id="75" xr3:uid="{97AC7F22-91DC-48B4-AF72-DC101E18023C}" uniqueName="75" name="Наценка 24.11.23 _x000a_1к - Б4, Г9_x000a_С - А +5%, В +3%" queryTableFieldId="156"/>
    <tableColumn id="76" xr3:uid="{E49715B2-02F9-4236-9B4C-0A65DDBC230E}" uniqueName="76" name="Фикс 24.11.23" queryTableFieldId="138"/>
    <tableColumn id="78" xr3:uid="{241372C4-884D-4FB6-9893-ACC04340BA07}" uniqueName="78" name="Наценка 22.12.23 2К. А2 - 1000;  А6, В5 -  2000;  А5, Г5, Г8 - 3000" queryTableFieldId="144"/>
    <tableColumn id="79" xr3:uid="{1D818784-917B-4376-B7C4-30992C645B36}" uniqueName="79" name="Фикс 22.12.23" queryTableFieldId="145"/>
    <tableColumn id="80" xr3:uid="{B152D4A8-CDFB-47D9-B77C-300C4C4FFDFA}" uniqueName="80" name="Наценка 10.01.2024 5%" queryTableFieldId="148" dataDxfId="2"/>
    <tableColumn id="81" xr3:uid="{1F1DC364-F875-4778-8903-59F3B3F9E90F}" uniqueName="81" name="Фикс 10.01.2024" queryTableFieldId="149" dataDxfId="1"/>
    <tableColumn id="84" xr3:uid="{A4385382-C061-4041-94B3-A98B362689A6}" uniqueName="84" name="Наценка 13.02.24 Студии А снижение  - 7500, 2К - 1000, 3К,1К, 0 - 500" queryTableFieldId="158"/>
    <tableColumn id="85" xr3:uid="{C8ECE9D6-2FA1-42C3-AAB3-6FD573B57B03}" uniqueName="85" name="Фикс 13.02.2024" queryTableFieldId="159"/>
    <tableColumn id="90" xr3:uid="{A90B8FD5-AEA8-4943-9C82-D8A66D016276}" uniqueName="90" name="Наценка 06.03.24 2%" queryTableFieldId="166"/>
    <tableColumn id="91" xr3:uid="{0ED68D2B-38FB-4579-8043-010095F29D92}" uniqueName="91" name="Фикс 06.03.24" queryTableFieldId="167"/>
    <tableColumn id="92" xr3:uid="{ED11A0EF-D836-4917-A53C-85024023EDB9}" uniqueName="92" name="Наценка 26.03.24 5%_x000a_Кроме 3К и 2К: А6, В2" queryTableFieldId="170"/>
    <tableColumn id="93" xr3:uid="{55FB80A5-0BAF-4CB9-8EFE-28A9A32253E8}" uniqueName="93" name="Фикс 26.03.24" queryTableFieldId="171"/>
    <tableColumn id="95" xr3:uid="{9A077DBF-850A-4129-8BDC-C7E8AE097BF0}" uniqueName="95" name="Наценка 16.04.24 +500" queryTableFieldId="175"/>
    <tableColumn id="96" xr3:uid="{CD9A5366-6616-4BAD-928F-0B929DFEA0D7}" uniqueName="96" name="Фикс 16.04.24" queryTableFieldId="176"/>
    <tableColumn id="101" xr3:uid="{165BD620-1CCE-4796-BEE1-896BE1588FE4}" uniqueName="101" name="Наценка 24.10.24 индивид за КВ" queryTableFieldId="195"/>
    <tableColumn id="102" xr3:uid="{BF02C1F5-8E40-4DFA-B064-FEF5EDBC2A6B}" uniqueName="102" name="Фикс 24.10.24" queryTableFieldId="188"/>
    <tableColumn id="104" xr3:uid="{14F557D1-91A9-4DC6-A1CE-0AD5AA77FF2F}" uniqueName="104" name="Фикс 21.11.24_x000a_доплата за КВ" queryTableFieldId="197"/>
    <tableColumn id="105" xr3:uid="{F523C19B-836E-4BED-B810-8438C861B6D6}" uniqueName="105" name="Фикс 21.11.24" queryTableFieldId="198"/>
    <tableColumn id="97" xr3:uid="{085CBDB7-B8F9-4FD7-ADD6-3031FD73F193}" uniqueName="97" name="Дисконт 24.07.25" queryTableFieldId="202"/>
    <tableColumn id="106" xr3:uid="{68FEBAEA-4682-442B-9DF6-4316D47D0536}" uniqueName="106" name="Фикс 24.07.25" queryTableFieldId="203"/>
    <tableColumn id="21" xr3:uid="{CB816D97-320A-4F06-A99D-F6C6382BB2A7}" uniqueName="21" name="Утв цена м2" queryTableFieldId="21" dataDxfId="203"/>
    <tableColumn id="107" xr3:uid="{BF7830A8-28BF-4FA1-BACA-9FE0E216C292}" uniqueName="107" name="Стоимость до скидки" queryTableFieldId="204"/>
    <tableColumn id="23" xr3:uid="{C68C4732-A5D3-46F4-B4F3-FB8403AEA07E}" uniqueName="23" name="Скидка фиксированная" queryTableFieldId="23"/>
    <tableColumn id="24" xr3:uid="{098F1A1D-F0B7-4D2C-BF96-A1C4DA487FCC}" uniqueName="24" name="Скидка %" queryTableFieldId="24"/>
    <tableColumn id="25" xr3:uid="{615BF233-DBCA-4F35-A640-843BC7E38D0D}" uniqueName="25" name="Итоговая сумма скидки" queryTableFieldId="25" dataDxfId="202"/>
    <tableColumn id="26" xr3:uid="{900A3E61-8513-4C31-A0FC-0869D43CD600}" uniqueName="26" name="Цена м2 без отделки со скидкой" queryTableFieldId="26" dataDxfId="201"/>
    <tableColumn id="27" xr3:uid="{9A84E86F-372E-4E63-B295-641659D18EC2}" uniqueName="27" name="Стоимость ОН без отделки со скидкой" queryTableFieldId="27" dataDxfId="200"/>
    <tableColumn id="28" xr3:uid="{47C22F5A-B88A-446B-828E-CDAAC75CFD64}" uniqueName="28" name="Отделка" queryTableFieldId="28" dataDxfId="199"/>
    <tableColumn id="29" xr3:uid="{BC80878A-B555-4EFE-93DE-A187720CA4D6}" uniqueName="29" name="Стоимость отделки" queryTableFieldId="29" dataDxfId="198"/>
    <tableColumn id="30" xr3:uid="{A26EDEC9-5B71-40F8-B1AF-75F0A696B804}" uniqueName="30" name="Цена м2 с отделкой" queryTableFieldId="30" dataDxfId="197"/>
    <tableColumn id="31" xr3:uid="{DF465B93-0376-4D01-8EFB-FF6BE30775A8}" uniqueName="31" name="Сумма отделки" queryTableFieldId="31" dataDxfId="196"/>
    <tableColumn id="32" xr3:uid="{D242D212-2B1B-46DB-83A3-AE511627A751}" uniqueName="32" name="Стоимость квартиры с отделкой" queryTableFieldId="32" dataDxfId="195"/>
    <tableColumn id="33" xr3:uid="{BDC86D59-E61E-46DC-BF14-FEBF478E070A}" uniqueName="33" name="ОН ХИТ" queryTableFieldId="33" dataDxfId="194"/>
    <tableColumn id="34" xr3:uid="{0EE4A568-74DA-492A-A871-CA048AEE0B8B}" uniqueName="34" name="Примечание" queryTableFieldId="34"/>
    <tableColumn id="82" xr3:uid="{ABDB3F3B-E92A-4785-A6C1-49940A03701B}" uniqueName="82" name="Стоимость по переуступке" queryTableFieldId="152"/>
    <tableColumn id="83" xr3:uid="{D1F8148A-13C3-4FAD-B2E6-001E19771EB3}" uniqueName="83" name="Цена м2 по переуступке" queryTableFieldId="153"/>
    <tableColumn id="35" xr3:uid="{F5313B84-2BFD-4FA0-B7A3-AB57A09B9748}" uniqueName="35" name="Статус" queryTableFieldId="35" dataDxfId="193"/>
    <tableColumn id="36" xr3:uid="{8570E914-622B-49C1-A86F-51582E635E26}" uniqueName="36" name="Статусы CRM" queryTableFieldId="36" dataDxfId="192"/>
    <tableColumn id="37" xr3:uid="{579ABC7A-5180-4948-9398-7F9C76861044}" uniqueName="37" name="Проверка статуса" queryTableFieldId="37" dataDxfId="191"/>
    <tableColumn id="108" xr3:uid="{A3F7735F-4717-47BE-9AA8-727520145D42}" uniqueName="108" name="Статус ALLIO" queryTableFieldId="205"/>
    <tableColumn id="109" xr3:uid="{095E2445-D46F-43A7-879B-381A09AF1C14}" uniqueName="109" name="Тип брони" queryTableFieldId="206"/>
    <tableColumn id="110" xr3:uid="{112B2B8D-2FF8-4C37-9762-D90CA8708F78}" uniqueName="110" name="Название объекта" queryTableFieldId="207"/>
    <tableColumn id="111" xr3:uid="{345120AA-0466-4A17-B1A1-B447F3B33476}" uniqueName="111" name="Тип площади" queryTableFieldId="208"/>
    <tableColumn id="72" xr3:uid="{6717D6BB-B6B0-4183-AC75-D7A0B67A23BC}" uniqueName="72" name="КОД ОН" queryTableFieldId="126"/>
    <tableColumn id="77" xr3:uid="{73C52AED-63CD-4EC6-AE87-8CB289DF9307}" uniqueName="77" name="Округление" queryTableFieldId="139"/>
    <tableColumn id="98" xr3:uid="{B463E12D-9517-4D1A-8E60-C7D21147D356}" uniqueName="98" name="Схема продажи" queryTableFieldId="180"/>
    <tableColumn id="99" xr3:uid="{6280ACBF-77C0-4E52-9512-57473B269FF4}" uniqueName="99" name="Отклонение" queryTableFieldId="181"/>
    <tableColumn id="100" xr3:uid="{BDF943FC-0648-49AC-9C70-990D685080D4}" uniqueName="100" name="Доплата" queryTableFieldId="182"/>
    <tableColumn id="103" xr3:uid="{169B95BC-1CD9-4A1C-A97F-58164DB23CD7}" uniqueName="103" name="Стоимость с доплатой" queryTableFieldId="189"/>
    <tableColumn id="86" xr3:uid="{0DBE8FE3-5EA0-44CE-B0F4-9513106D8F0C}" uniqueName="86" name="Отделка CRM" queryTableFieldId="162"/>
    <tableColumn id="87" xr3:uid="{A18C4104-28C4-4A21-BE1C-798D4A1E737C}" uniqueName="87" name="Сверка отделки" queryTableFieldId="163"/>
    <tableColumn id="88" xr3:uid="{48742DC1-42B9-48AD-BEDF-3D5BF14AF9EF}" uniqueName="88" name="Стоимость CRM" queryTableFieldId="164"/>
    <tableColumn id="89" xr3:uid="{2C17C215-3748-4338-8C3E-2331672620A1}" uniqueName="89" name="Сверка стоимость " queryTableFieldId="165"/>
    <tableColumn id="94" xr3:uid="{BB195CD6-E6D1-4DE8-AD7E-9D5BE6D5B2B1}" uniqueName="94" name="Сверка скидки" queryTableFieldId="174"/>
    <tableColumn id="61" xr3:uid="{D25DB888-2A3B-478F-87CB-6F0B856591A2}" uniqueName="61" name="Сумма" queryTableFieldId="89" dataDxfId="0">
      <calculatedColumnFormula>ROUND(ПП4[[#This Row],[Стоимость квартиры с отделкой]]/1000000,2)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FD38-7687-49CC-90F2-871040BAA286}">
  <dimension ref="A1:K27"/>
  <sheetViews>
    <sheetView tabSelected="1" workbookViewId="0">
      <selection activeCell="N5" sqref="N5"/>
    </sheetView>
  </sheetViews>
  <sheetFormatPr defaultRowHeight="15" x14ac:dyDescent="0.25"/>
  <cols>
    <col min="1" max="1" width="20.85546875" bestFit="1" customWidth="1"/>
    <col min="2" max="2" width="11.85546875" bestFit="1" customWidth="1"/>
    <col min="3" max="3" width="11.85546875" customWidth="1"/>
    <col min="4" max="7" width="12.7109375" customWidth="1"/>
    <col min="8" max="8" width="12.7109375" style="20" customWidth="1"/>
    <col min="9" max="9" width="19.7109375" bestFit="1" customWidth="1"/>
    <col min="10" max="10" width="18.7109375" bestFit="1" customWidth="1"/>
    <col min="11" max="11" width="12" bestFit="1" customWidth="1"/>
    <col min="13" max="13" width="10.140625" bestFit="1" customWidth="1"/>
    <col min="14" max="14" width="9.5703125" bestFit="1" customWidth="1"/>
    <col min="15" max="15" width="9.140625" bestFit="1" customWidth="1"/>
    <col min="16" max="16" width="10.140625" bestFit="1" customWidth="1"/>
    <col min="17" max="17" width="9.140625" bestFit="1" customWidth="1"/>
    <col min="18" max="18" width="10.140625" bestFit="1" customWidth="1"/>
    <col min="19" max="19" width="9.140625" bestFit="1" customWidth="1"/>
    <col min="20" max="20" width="10.140625" bestFit="1" customWidth="1"/>
    <col min="21" max="21" width="9.140625" bestFit="1" customWidth="1"/>
    <col min="22" max="22" width="10.140625" bestFit="1" customWidth="1"/>
    <col min="23" max="23" width="7.5703125" bestFit="1" customWidth="1"/>
    <col min="24" max="32" width="10.140625" bestFit="1" customWidth="1"/>
    <col min="34" max="34" width="10.140625" bestFit="1" customWidth="1"/>
    <col min="36" max="36" width="10.140625" bestFit="1" customWidth="1"/>
    <col min="38" max="44" width="10.140625" bestFit="1" customWidth="1"/>
    <col min="46" max="46" width="10.140625" bestFit="1" customWidth="1"/>
    <col min="48" max="52" width="10.140625" bestFit="1" customWidth="1"/>
    <col min="54" max="54" width="11.85546875" bestFit="1" customWidth="1"/>
  </cols>
  <sheetData>
    <row r="1" spans="1:11" ht="15.75" thickBot="1" x14ac:dyDescent="0.3">
      <c r="A1" s="24">
        <v>1</v>
      </c>
      <c r="D1" s="22"/>
      <c r="E1" s="22"/>
      <c r="F1" s="22"/>
      <c r="G1" s="22"/>
      <c r="H1" s="129">
        <f>H8/181</f>
        <v>0.49723756906077349</v>
      </c>
      <c r="J1" s="20"/>
      <c r="K1" s="20"/>
    </row>
    <row r="2" spans="1:11" ht="30.75" thickBot="1" x14ac:dyDescent="0.3">
      <c r="A2" s="43" t="s">
        <v>1335</v>
      </c>
      <c r="B2" s="49" t="s">
        <v>26</v>
      </c>
      <c r="C2" s="49" t="s">
        <v>1439</v>
      </c>
      <c r="D2" s="44" t="s">
        <v>2</v>
      </c>
      <c r="E2" s="46" t="s">
        <v>127</v>
      </c>
      <c r="F2" s="44" t="s">
        <v>19</v>
      </c>
      <c r="G2" s="44" t="s">
        <v>1</v>
      </c>
      <c r="H2" s="44" t="s">
        <v>109</v>
      </c>
      <c r="I2" s="44" t="s">
        <v>1816</v>
      </c>
      <c r="J2" s="44" t="s">
        <v>1817</v>
      </c>
      <c r="K2" s="93" t="s">
        <v>1440</v>
      </c>
    </row>
    <row r="3" spans="1:11" x14ac:dyDescent="0.25">
      <c r="A3" s="65">
        <v>1</v>
      </c>
      <c r="B3" s="26">
        <v>1</v>
      </c>
      <c r="C3" s="134">
        <f>AVERAGEIFS(ПП404[Расчетная проектная площадь],ПП404[Тип кв],$A$1,ПП404[Подъезд],$A3,ПП404[№ на этаже],$B3)</f>
        <v>42.051304347826097</v>
      </c>
      <c r="D3" s="17">
        <f>COUNTIFS(ПП404[Тип кв],$A$1,ПП404[Подъезд],$A3,ПП404[№ на этаже],$B3,ПП404[Статус],D$2)</f>
        <v>20</v>
      </c>
      <c r="E3" s="53">
        <f t="shared" ref="E3:E7" si="0">H3-D3-G3-F3</f>
        <v>2</v>
      </c>
      <c r="F3" s="18">
        <f>COUNTIFS(ПП404[Тип кв],$A$1,ПП404[Подъезд],$A3,ПП404[№ на этаже],$B3,ПП404[Статус],F$2)</f>
        <v>1</v>
      </c>
      <c r="G3" s="37">
        <f>COUNTIFS(ПП404[Тип кв],$A$1,ПП404[Подъезд],$A3,ПП404[№ на этаже],$B3,ПП404[Статус],G$2)</f>
        <v>0</v>
      </c>
      <c r="H3" s="55">
        <f>COUNTIFS(ПП404[Тип кв],$A$1,ПП404[Подъезд],$A3,ПП404[№ на этаже],$B3)</f>
        <v>23</v>
      </c>
      <c r="I3" s="70">
        <f>G3/H3</f>
        <v>0</v>
      </c>
      <c r="J3" s="96">
        <f>F3/H3</f>
        <v>4.3478260869565216E-2</v>
      </c>
      <c r="K3" s="74"/>
    </row>
    <row r="4" spans="1:11" x14ac:dyDescent="0.25">
      <c r="A4" s="65">
        <v>1</v>
      </c>
      <c r="B4" s="26">
        <v>3</v>
      </c>
      <c r="C4" s="134">
        <f>AVERAGEIFS(ПП404[Расчетная проектная площадь],ПП404[Тип кв],$A$1,ПП404[Подъезд],$A4,ПП404[№ на этаже],$B4)</f>
        <v>37.298181818181824</v>
      </c>
      <c r="D4" s="17">
        <f>COUNTIFS(ПП404[Тип кв],$A$1,ПП404[Подъезд],$A4,ПП404[№ на этаже],$B4,ПП404[Статус],D$2)</f>
        <v>17</v>
      </c>
      <c r="E4" s="53">
        <f t="shared" si="0"/>
        <v>5</v>
      </c>
      <c r="F4" s="18">
        <f>COUNTIFS(ПП404[Тип кв],$A$1,ПП404[Подъезд],$A4,ПП404[№ на этаже],$B4,ПП404[Статус],F$2)</f>
        <v>0</v>
      </c>
      <c r="G4" s="37">
        <f>COUNTIFS(ПП404[Тип кв],$A$1,ПП404[Подъезд],$A4,ПП404[№ на этаже],$B4,ПП404[Статус],G$2)</f>
        <v>0</v>
      </c>
      <c r="H4" s="55">
        <f>COUNTIFS(ПП404[Тип кв],$A$1,ПП404[Подъезд],$A4,ПП404[№ на этаже],$B4)</f>
        <v>22</v>
      </c>
      <c r="I4" s="71">
        <f t="shared" ref="I4:I8" si="1">G4/H4</f>
        <v>0</v>
      </c>
      <c r="J4" s="13">
        <f t="shared" ref="J4:J8" si="2">F4/H4</f>
        <v>0</v>
      </c>
      <c r="K4" s="56"/>
    </row>
    <row r="5" spans="1:11" x14ac:dyDescent="0.25">
      <c r="A5" s="65">
        <v>1</v>
      </c>
      <c r="B5" s="26">
        <v>4</v>
      </c>
      <c r="C5" s="134">
        <f>AVERAGEIFS(ПП404[Расчетная проектная площадь],ПП404[Тип кв],$A$1,ПП404[Подъезд],$A5,ПП404[№ на этаже],$B5)</f>
        <v>36.970909090909068</v>
      </c>
      <c r="D5" s="17">
        <f>COUNTIFS(ПП404[Тип кв],$A$1,ПП404[Подъезд],$A5,ПП404[№ на этаже],$B5,ПП404[Статус],D$2)</f>
        <v>19</v>
      </c>
      <c r="E5" s="53">
        <f t="shared" si="0"/>
        <v>3</v>
      </c>
      <c r="F5" s="18">
        <f>COUNTIFS(ПП404[Тип кв],$A$1,ПП404[Подъезд],$A5,ПП404[№ на этаже],$B5,ПП404[Статус],F$2)</f>
        <v>0</v>
      </c>
      <c r="G5" s="37">
        <f>COUNTIFS(ПП404[Тип кв],$A$1,ПП404[Подъезд],$A5,ПП404[№ на этаже],$B5,ПП404[Статус],G$2)</f>
        <v>0</v>
      </c>
      <c r="H5" s="55">
        <f>COUNTIFS(ПП404[Тип кв],$A$1,ПП404[Подъезд],$A5,ПП404[№ на этаже],$B5)</f>
        <v>22</v>
      </c>
      <c r="I5" s="71">
        <f t="shared" si="1"/>
        <v>0</v>
      </c>
      <c r="J5" s="13">
        <f t="shared" si="2"/>
        <v>0</v>
      </c>
      <c r="K5" s="56"/>
    </row>
    <row r="6" spans="1:11" x14ac:dyDescent="0.25">
      <c r="A6" s="65">
        <v>1</v>
      </c>
      <c r="B6" s="26">
        <v>5</v>
      </c>
      <c r="C6" s="134">
        <f>AVERAGEIFS(ПП404[Расчетная проектная площадь],ПП404[Тип кв],$A$1,ПП404[Подъезд],$A6,ПП404[№ на этаже],$B6)</f>
        <v>43.46</v>
      </c>
      <c r="D6" s="17">
        <f>COUNTIFS(ПП404[Тип кв],$A$1,ПП404[Подъезд],$A6,ПП404[№ на этаже],$B6,ПП404[Статус],D$2)</f>
        <v>0</v>
      </c>
      <c r="E6" s="53">
        <f t="shared" si="0"/>
        <v>0</v>
      </c>
      <c r="F6" s="18">
        <f>COUNTIFS(ПП404[Тип кв],$A$1,ПП404[Подъезд],$A6,ПП404[№ на этаже],$B6,ПП404[Статус],F$2)</f>
        <v>1</v>
      </c>
      <c r="G6" s="37">
        <f>COUNTIFS(ПП404[Тип кв],$A$1,ПП404[Подъезд],$A6,ПП404[№ на этаже],$B6,ПП404[Статус],G$2)</f>
        <v>0</v>
      </c>
      <c r="H6" s="55">
        <f>COUNTIFS(ПП404[Тип кв],$A$1,ПП404[Подъезд],$A6,ПП404[№ на этаже],$B6)</f>
        <v>1</v>
      </c>
      <c r="I6" s="71">
        <f t="shared" si="1"/>
        <v>0</v>
      </c>
      <c r="J6" s="13">
        <f t="shared" si="2"/>
        <v>1</v>
      </c>
      <c r="K6" s="56"/>
    </row>
    <row r="7" spans="1:11" ht="15.75" thickBot="1" x14ac:dyDescent="0.3">
      <c r="A7" s="65">
        <v>1</v>
      </c>
      <c r="B7" s="26">
        <v>8</v>
      </c>
      <c r="C7" s="134">
        <f>AVERAGEIFS(ПП404[Расчетная проектная площадь],ПП404[Тип кв],$A$1,ПП404[Подъезд],$A7,ПП404[№ на этаже],$B7)</f>
        <v>43.247272727272744</v>
      </c>
      <c r="D7" s="17">
        <f>COUNTIFS(ПП404[Тип кв],$A$1,ПП404[Подъезд],$A7,ПП404[№ на этаже],$B7,ПП404[Статус],D$2)</f>
        <v>18</v>
      </c>
      <c r="E7" s="53">
        <f t="shared" si="0"/>
        <v>4</v>
      </c>
      <c r="F7" s="18">
        <f>COUNTIFS(ПП404[Тип кв],$A$1,ПП404[Подъезд],$A7,ПП404[№ на этаже],$B7,ПП404[Статус],F$2)</f>
        <v>0</v>
      </c>
      <c r="G7" s="37">
        <f>COUNTIFS(ПП404[Тип кв],$A$1,ПП404[Подъезд],$A7,ПП404[№ на этаже],$B7,ПП404[Статус],G$2)</f>
        <v>0</v>
      </c>
      <c r="H7" s="55">
        <f>COUNTIFS(ПП404[Тип кв],$A$1,ПП404[Подъезд],$A7,ПП404[№ на этаже],$B7)</f>
        <v>22</v>
      </c>
      <c r="I7" s="71">
        <f t="shared" si="1"/>
        <v>0</v>
      </c>
      <c r="J7" s="13">
        <f t="shared" si="2"/>
        <v>0</v>
      </c>
      <c r="K7" s="56"/>
    </row>
    <row r="8" spans="1:11" x14ac:dyDescent="0.25">
      <c r="A8" s="29" t="s">
        <v>0</v>
      </c>
      <c r="B8" s="30"/>
      <c r="C8" s="30"/>
      <c r="D8" s="30">
        <f>SUM(D3:D7)</f>
        <v>74</v>
      </c>
      <c r="E8" s="30">
        <f>SUM(E3:E7)</f>
        <v>14</v>
      </c>
      <c r="F8" s="30">
        <f>SUM(F3:F7)</f>
        <v>2</v>
      </c>
      <c r="G8" s="30">
        <f>SUM(G3:G7)</f>
        <v>0</v>
      </c>
      <c r="H8" s="30">
        <f>SUM(H3:H7)</f>
        <v>90</v>
      </c>
      <c r="I8" s="94">
        <f t="shared" si="1"/>
        <v>0</v>
      </c>
      <c r="J8" s="94">
        <f t="shared" si="2"/>
        <v>2.2222222222222223E-2</v>
      </c>
      <c r="K8" s="95"/>
    </row>
    <row r="9" spans="1:11" ht="15.75" thickBot="1" x14ac:dyDescent="0.3">
      <c r="A9" s="35" t="s">
        <v>129</v>
      </c>
      <c r="B9" s="33"/>
      <c r="C9" s="33"/>
      <c r="D9" s="36">
        <f>D8/$H$8</f>
        <v>0.82222222222222219</v>
      </c>
      <c r="E9" s="36">
        <f>E8/$H$8</f>
        <v>0.15555555555555556</v>
      </c>
      <c r="F9" s="36">
        <f>F8/$H$8</f>
        <v>2.2222222222222223E-2</v>
      </c>
      <c r="G9" s="36">
        <f>G8/$H$8</f>
        <v>0</v>
      </c>
      <c r="H9" s="36">
        <f>H8/$H$8</f>
        <v>1</v>
      </c>
      <c r="I9" s="33"/>
      <c r="J9" s="33"/>
      <c r="K9" s="34"/>
    </row>
    <row r="12" spans="1:11" ht="15.75" thickBot="1" x14ac:dyDescent="0.3">
      <c r="A12" s="24">
        <v>2</v>
      </c>
      <c r="D12" s="22"/>
      <c r="E12" s="22"/>
      <c r="F12" s="22"/>
      <c r="G12" s="22"/>
      <c r="H12" s="129">
        <f>H20/181</f>
        <v>0.38121546961325969</v>
      </c>
      <c r="J12" s="20"/>
      <c r="K12" s="20"/>
    </row>
    <row r="13" spans="1:11" ht="30.75" thickBot="1" x14ac:dyDescent="0.3">
      <c r="A13" s="43" t="s">
        <v>1335</v>
      </c>
      <c r="B13" s="49" t="s">
        <v>26</v>
      </c>
      <c r="C13" s="49" t="s">
        <v>1439</v>
      </c>
      <c r="D13" s="44" t="s">
        <v>2</v>
      </c>
      <c r="E13" s="46" t="s">
        <v>127</v>
      </c>
      <c r="F13" s="44" t="s">
        <v>19</v>
      </c>
      <c r="G13" s="44" t="s">
        <v>1</v>
      </c>
      <c r="H13" s="44" t="s">
        <v>109</v>
      </c>
      <c r="I13" s="44" t="s">
        <v>1816</v>
      </c>
      <c r="J13" s="44" t="s">
        <v>1817</v>
      </c>
      <c r="K13" s="93" t="s">
        <v>1440</v>
      </c>
    </row>
    <row r="14" spans="1:11" x14ac:dyDescent="0.25">
      <c r="A14" s="65">
        <v>1</v>
      </c>
      <c r="B14" s="26">
        <v>2</v>
      </c>
      <c r="C14" s="134">
        <f>AVERAGEIFS(ПП404[Расчетная проектная площадь],ПП404[Тип кв],$A$12,ПП404[Подъезд],$A14,ПП404[№ на этаже],$B14)</f>
        <v>59.43</v>
      </c>
      <c r="D14" s="17">
        <f>COUNTIFS(ПП404[Тип кв],$A$12,ПП404[Подъезд],$A14,ПП404[№ на этаже],$B14,ПП404[Статус],D$13)</f>
        <v>0</v>
      </c>
      <c r="E14" s="53">
        <f t="shared" ref="E14:E19" si="3">H14-D14-G14-F14</f>
        <v>0</v>
      </c>
      <c r="F14" s="18">
        <f>COUNTIFS(ПП404[Тип кв],$A$12,ПП404[Подъезд],$A14,ПП404[№ на этаже],$B14,ПП404[Статус],F$13)</f>
        <v>1</v>
      </c>
      <c r="G14" s="37">
        <f>COUNTIFS(ПП404[Тип кв],$A$12,ПП404[Подъезд],$A14,ПП404[№ на этаже],$B14,ПП404[Статус],G$13)</f>
        <v>0</v>
      </c>
      <c r="H14" s="55">
        <f>COUNTIFS(ПП404[Тип кв],$A$12,ПП404[Подъезд],$A14,ПП404[№ на этаже],$B14)</f>
        <v>1</v>
      </c>
      <c r="I14" s="70">
        <f>G14/H14</f>
        <v>0</v>
      </c>
      <c r="J14" s="96">
        <f>F14/H14</f>
        <v>1</v>
      </c>
      <c r="K14" s="74"/>
    </row>
    <row r="15" spans="1:11" x14ac:dyDescent="0.25">
      <c r="A15" s="65">
        <v>1</v>
      </c>
      <c r="B15" s="26">
        <v>3</v>
      </c>
      <c r="C15" s="134">
        <f>AVERAGEIFS(ПП404[Расчетная проектная площадь],ПП404[Тип кв],$A$12,ПП404[Подъезд],$A15,ПП404[№ на этаже],$B15)</f>
        <v>49.51</v>
      </c>
      <c r="D15" s="17">
        <f>COUNTIFS(ПП404[Тип кв],$A$12,ПП404[Подъезд],$A15,ПП404[№ на этаже],$B15,ПП404[Статус],D$13)</f>
        <v>0</v>
      </c>
      <c r="E15" s="53">
        <f t="shared" si="3"/>
        <v>0</v>
      </c>
      <c r="F15" s="18">
        <f>COUNTIFS(ПП404[Тип кв],$A$12,ПП404[Подъезд],$A15,ПП404[№ на этаже],$B15,ПП404[Статус],F$13)</f>
        <v>1</v>
      </c>
      <c r="G15" s="37">
        <f>COUNTIFS(ПП404[Тип кв],$A$12,ПП404[Подъезд],$A15,ПП404[№ на этаже],$B15,ПП404[Статус],G$13)</f>
        <v>0</v>
      </c>
      <c r="H15" s="55">
        <f>COUNTIFS(ПП404[Тип кв],$A$12,ПП404[Подъезд],$A15,ПП404[№ на этаже],$B15)</f>
        <v>1</v>
      </c>
      <c r="I15" s="135">
        <f t="shared" ref="I15:I20" si="4">G15/H15</f>
        <v>0</v>
      </c>
      <c r="J15" s="42">
        <f t="shared" ref="J15:J20" si="5">F15/H15</f>
        <v>1</v>
      </c>
      <c r="K15" s="68"/>
    </row>
    <row r="16" spans="1:11" x14ac:dyDescent="0.25">
      <c r="A16" s="65">
        <v>1</v>
      </c>
      <c r="B16" s="26">
        <v>4</v>
      </c>
      <c r="C16" s="134">
        <f>AVERAGEIFS(ПП404[Расчетная проектная площадь],ПП404[Тип кв],$A$12,ПП404[Подъезд],$A16,ПП404[№ на этаже],$B16)</f>
        <v>59.92</v>
      </c>
      <c r="D16" s="17">
        <f>COUNTIFS(ПП404[Тип кв],$A$12,ПП404[Подъезд],$A16,ПП404[№ на этаже],$B16,ПП404[Статус],D$13)</f>
        <v>0</v>
      </c>
      <c r="E16" s="53">
        <f t="shared" si="3"/>
        <v>0</v>
      </c>
      <c r="F16" s="18">
        <f>COUNTIFS(ПП404[Тип кв],$A$12,ПП404[Подъезд],$A16,ПП404[№ на этаже],$B16,ПП404[Статус],F$13)</f>
        <v>1</v>
      </c>
      <c r="G16" s="37">
        <f>COUNTIFS(ПП404[Тип кв],$A$12,ПП404[Подъезд],$A16,ПП404[№ на этаже],$B16,ПП404[Статус],G$13)</f>
        <v>0</v>
      </c>
      <c r="H16" s="55">
        <f>COUNTIFS(ПП404[Тип кв],$A$12,ПП404[Подъезд],$A16,ПП404[№ на этаже],$B16)</f>
        <v>1</v>
      </c>
      <c r="I16" s="135">
        <f t="shared" si="4"/>
        <v>0</v>
      </c>
      <c r="J16" s="42">
        <f t="shared" si="5"/>
        <v>1</v>
      </c>
      <c r="K16" s="68"/>
    </row>
    <row r="17" spans="1:11" x14ac:dyDescent="0.25">
      <c r="A17" s="65">
        <v>1</v>
      </c>
      <c r="B17" s="26">
        <v>5</v>
      </c>
      <c r="C17" s="134">
        <f>AVERAGEIFS(ПП404[Расчетная проектная площадь],ПП404[Тип кв],$A$12,ПП404[Подъезд],$A17,ПП404[№ на этаже],$B17)</f>
        <v>59.130000000000017</v>
      </c>
      <c r="D17" s="17">
        <f>COUNTIFS(ПП404[Тип кв],$A$12,ПП404[Подъезд],$A17,ПП404[№ на этаже],$B17,ПП404[Статус],D$13)</f>
        <v>21</v>
      </c>
      <c r="E17" s="53">
        <f t="shared" si="3"/>
        <v>1</v>
      </c>
      <c r="F17" s="18">
        <f>COUNTIFS(ПП404[Тип кв],$A$12,ПП404[Подъезд],$A17,ПП404[№ на этаже],$B17,ПП404[Статус],F$13)</f>
        <v>0</v>
      </c>
      <c r="G17" s="37">
        <f>COUNTIFS(ПП404[Тип кв],$A$12,ПП404[Подъезд],$A17,ПП404[№ на этаже],$B17,ПП404[Статус],G$13)</f>
        <v>0</v>
      </c>
      <c r="H17" s="55">
        <f>COUNTIFS(ПП404[Тип кв],$A$12,ПП404[Подъезд],$A17,ПП404[№ на этаже],$B17)</f>
        <v>22</v>
      </c>
      <c r="I17" s="135">
        <f t="shared" si="4"/>
        <v>0</v>
      </c>
      <c r="J17" s="42">
        <f t="shared" si="5"/>
        <v>0</v>
      </c>
      <c r="K17" s="68"/>
    </row>
    <row r="18" spans="1:11" x14ac:dyDescent="0.25">
      <c r="A18" s="65">
        <v>1</v>
      </c>
      <c r="B18" s="26">
        <v>6</v>
      </c>
      <c r="C18" s="134">
        <f>AVERAGEIFS(ПП404[Расчетная проектная площадь],ПП404[Тип кв],$A$12,ПП404[Подъезд],$A18,ПП404[№ на этаже],$B18)</f>
        <v>51.987272727272718</v>
      </c>
      <c r="D18" s="17">
        <f>COUNTIFS(ПП404[Тип кв],$A$12,ПП404[Подъезд],$A18,ПП404[№ на этаже],$B18,ПП404[Статус],D$13)</f>
        <v>14</v>
      </c>
      <c r="E18" s="53">
        <f t="shared" si="3"/>
        <v>8</v>
      </c>
      <c r="F18" s="18">
        <f>COUNTIFS(ПП404[Тип кв],$A$12,ПП404[Подъезд],$A18,ПП404[№ на этаже],$B18,ПП404[Статус],F$13)</f>
        <v>0</v>
      </c>
      <c r="G18" s="37">
        <f>COUNTIFS(ПП404[Тип кв],$A$12,ПП404[Подъезд],$A18,ПП404[№ на этаже],$B18,ПП404[Статус],G$13)</f>
        <v>0</v>
      </c>
      <c r="H18" s="55">
        <f>COUNTIFS(ПП404[Тип кв],$A$12,ПП404[Подъезд],$A18,ПП404[№ на этаже],$B18)</f>
        <v>22</v>
      </c>
      <c r="I18" s="135">
        <f t="shared" si="4"/>
        <v>0</v>
      </c>
      <c r="J18" s="42">
        <f t="shared" si="5"/>
        <v>0</v>
      </c>
      <c r="K18" s="68"/>
    </row>
    <row r="19" spans="1:11" ht="15.75" thickBot="1" x14ac:dyDescent="0.3">
      <c r="A19" s="65">
        <v>1</v>
      </c>
      <c r="B19" s="26">
        <v>7</v>
      </c>
      <c r="C19" s="134">
        <f>AVERAGEIFS(ПП404[Расчетная проектная площадь],ПП404[Тип кв],$A$12,ПП404[Подъезд],$A19,ПП404[№ на этаже],$B19)</f>
        <v>61.257272727272749</v>
      </c>
      <c r="D19" s="17">
        <f>COUNTIFS(ПП404[Тип кв],$A$12,ПП404[Подъезд],$A19,ПП404[№ на этаже],$B19,ПП404[Статус],D$13)</f>
        <v>22</v>
      </c>
      <c r="E19" s="53">
        <f t="shared" si="3"/>
        <v>0</v>
      </c>
      <c r="F19" s="18">
        <f>COUNTIFS(ПП404[Тип кв],$A$12,ПП404[Подъезд],$A19,ПП404[№ на этаже],$B19,ПП404[Статус],F$13)</f>
        <v>0</v>
      </c>
      <c r="G19" s="37">
        <f>COUNTIFS(ПП404[Тип кв],$A$12,ПП404[Подъезд],$A19,ПП404[№ на этаже],$B19,ПП404[Статус],G$13)</f>
        <v>0</v>
      </c>
      <c r="H19" s="55">
        <f>COUNTIFS(ПП404[Тип кв],$A$12,ПП404[Подъезд],$A19,ПП404[№ на этаже],$B19)</f>
        <v>22</v>
      </c>
      <c r="I19" s="135">
        <f t="shared" si="4"/>
        <v>0</v>
      </c>
      <c r="J19" s="42">
        <f t="shared" si="5"/>
        <v>0</v>
      </c>
      <c r="K19" s="68"/>
    </row>
    <row r="20" spans="1:11" x14ac:dyDescent="0.25">
      <c r="A20" s="29" t="s">
        <v>0</v>
      </c>
      <c r="B20" s="30"/>
      <c r="C20" s="30"/>
      <c r="D20" s="30">
        <f>SUM(D14:D19)</f>
        <v>57</v>
      </c>
      <c r="E20" s="30">
        <f>SUM(E14:E19)</f>
        <v>9</v>
      </c>
      <c r="F20" s="30">
        <f>SUM(F14:F19)</f>
        <v>3</v>
      </c>
      <c r="G20" s="30">
        <f>SUM(G14:G19)</f>
        <v>0</v>
      </c>
      <c r="H20" s="30">
        <f>SUM(H14:H19)</f>
        <v>69</v>
      </c>
      <c r="I20" s="94">
        <f t="shared" si="4"/>
        <v>0</v>
      </c>
      <c r="J20" s="94">
        <f t="shared" si="5"/>
        <v>4.3478260869565216E-2</v>
      </c>
      <c r="K20" s="95"/>
    </row>
    <row r="21" spans="1:11" ht="15.75" thickBot="1" x14ac:dyDescent="0.3">
      <c r="A21" s="35" t="s">
        <v>129</v>
      </c>
      <c r="B21" s="33"/>
      <c r="C21" s="33"/>
      <c r="D21" s="36">
        <f>D20/$H$20</f>
        <v>0.82608695652173914</v>
      </c>
      <c r="E21" s="36">
        <f>E20/$H$20</f>
        <v>0.13043478260869565</v>
      </c>
      <c r="F21" s="36">
        <f>F20/$H$20</f>
        <v>4.3478260869565216E-2</v>
      </c>
      <c r="G21" s="36">
        <f>G20/$H$20</f>
        <v>0</v>
      </c>
      <c r="H21" s="36">
        <f>H20/$H$20</f>
        <v>1</v>
      </c>
      <c r="I21" s="33"/>
      <c r="J21" s="33"/>
      <c r="K21" s="34"/>
    </row>
    <row r="23" spans="1:11" ht="15.75" thickBot="1" x14ac:dyDescent="0.3">
      <c r="A23" s="24">
        <v>3</v>
      </c>
      <c r="D23" s="22"/>
      <c r="E23" s="22"/>
      <c r="F23" s="22"/>
      <c r="G23" s="22"/>
      <c r="H23" s="129">
        <f>H26/181</f>
        <v>0.12154696132596685</v>
      </c>
      <c r="J23" s="20"/>
      <c r="K23" s="20"/>
    </row>
    <row r="24" spans="1:11" ht="30.75" thickBot="1" x14ac:dyDescent="0.3">
      <c r="A24" s="98" t="s">
        <v>1335</v>
      </c>
      <c r="B24" s="99" t="s">
        <v>26</v>
      </c>
      <c r="C24" s="99" t="s">
        <v>1439</v>
      </c>
      <c r="D24" s="92" t="s">
        <v>2</v>
      </c>
      <c r="E24" s="100" t="s">
        <v>127</v>
      </c>
      <c r="F24" s="92" t="s">
        <v>19</v>
      </c>
      <c r="G24" s="92" t="s">
        <v>1</v>
      </c>
      <c r="H24" s="92" t="s">
        <v>109</v>
      </c>
      <c r="I24" s="44" t="s">
        <v>1816</v>
      </c>
      <c r="J24" s="44" t="s">
        <v>1817</v>
      </c>
      <c r="K24" s="93" t="s">
        <v>1440</v>
      </c>
    </row>
    <row r="25" spans="1:11" x14ac:dyDescent="0.25">
      <c r="A25" s="142">
        <v>1</v>
      </c>
      <c r="B25" s="143">
        <v>2</v>
      </c>
      <c r="C25" s="144">
        <f>AVERAGEIFS(ПП404[Расчетная проектная площадь],ПП404[Тип кв],$A$23,ПП404[Подъезд],$A25,ПП404[№ на этаже],$B25)</f>
        <v>77.605454545454521</v>
      </c>
      <c r="D25" s="106">
        <f>COUNTIFS(ПП404[Тип кв],$A$23,ПП404[Подъезд],$A25,ПП404[№ на этаже],$B25,ПП404[Статус],D$24)</f>
        <v>17</v>
      </c>
      <c r="E25" s="130">
        <f t="shared" ref="E25" si="6">H25-D25-G25-F25</f>
        <v>5</v>
      </c>
      <c r="F25" s="107">
        <f>COUNTIFS(ПП404[Тип кв],$A$23,ПП404[Подъезд],$A25,ПП404[№ на этаже],$B25,ПП404[Статус],F$24)</f>
        <v>0</v>
      </c>
      <c r="G25" s="108">
        <f>COUNTIFS(ПП404[Тип кв],$A$23,ПП404[Подъезд],$A25,ПП404[№ на этаже],$B25,ПП404[Статус],G$24)</f>
        <v>0</v>
      </c>
      <c r="H25" s="109">
        <f>COUNTIFS(ПП404[Тип кв],$A$23,ПП404[Подъезд],$A25,ПП404[№ на этаже],$B25)</f>
        <v>22</v>
      </c>
      <c r="I25" s="145">
        <f>G25/H25</f>
        <v>0</v>
      </c>
      <c r="J25" s="96">
        <f>F25/H25</f>
        <v>0</v>
      </c>
      <c r="K25" s="74"/>
    </row>
    <row r="26" spans="1:11" x14ac:dyDescent="0.25">
      <c r="A26" s="101" t="s">
        <v>0</v>
      </c>
      <c r="B26" s="102"/>
      <c r="C26" s="102"/>
      <c r="D26" s="102">
        <f>SUM(D25:D25)</f>
        <v>17</v>
      </c>
      <c r="E26" s="102">
        <f>SUM(E25:E25)</f>
        <v>5</v>
      </c>
      <c r="F26" s="102">
        <f>SUM(F25:F25)</f>
        <v>0</v>
      </c>
      <c r="G26" s="102">
        <f>SUM(G25:G25)</f>
        <v>0</v>
      </c>
      <c r="H26" s="102">
        <f>SUM(H25:H25)</f>
        <v>22</v>
      </c>
      <c r="I26" s="94">
        <f t="shared" ref="I26" si="7">G26/H26</f>
        <v>0</v>
      </c>
      <c r="J26" s="94">
        <f t="shared" ref="J26" si="8">F26/H26</f>
        <v>0</v>
      </c>
      <c r="K26" s="95"/>
    </row>
    <row r="27" spans="1:11" ht="15.75" thickBot="1" x14ac:dyDescent="0.3">
      <c r="A27" s="35" t="s">
        <v>129</v>
      </c>
      <c r="B27" s="33"/>
      <c r="C27" s="33"/>
      <c r="D27" s="36">
        <f t="shared" ref="D27:G27" si="9">D26/$H$26</f>
        <v>0.77272727272727271</v>
      </c>
      <c r="E27" s="36">
        <f t="shared" si="9"/>
        <v>0.22727272727272727</v>
      </c>
      <c r="F27" s="36">
        <f t="shared" si="9"/>
        <v>0</v>
      </c>
      <c r="G27" s="36">
        <f t="shared" si="9"/>
        <v>0</v>
      </c>
      <c r="H27" s="36">
        <f>H26/$H$26</f>
        <v>1</v>
      </c>
      <c r="I27" s="33"/>
      <c r="J27" s="33"/>
      <c r="K27" s="34"/>
    </row>
  </sheetData>
  <conditionalFormatting sqref="I3:I7">
    <cfRule type="colorScale" priority="8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3:J7">
    <cfRule type="colorScale" priority="7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4:I19">
    <cfRule type="colorScale" priority="6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4:J19">
    <cfRule type="colorScale" priority="5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25">
    <cfRule type="colorScale" priority="2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25">
    <cfRule type="colorScale" priority="1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50E7-6DF5-40C1-857B-BF8B45D64843}">
  <dimension ref="A1:K35"/>
  <sheetViews>
    <sheetView workbookViewId="0">
      <selection activeCell="J19" sqref="J19"/>
    </sheetView>
  </sheetViews>
  <sheetFormatPr defaultRowHeight="15" x14ac:dyDescent="0.25"/>
  <cols>
    <col min="1" max="1" width="20.85546875" bestFit="1" customWidth="1"/>
    <col min="2" max="2" width="11.85546875" bestFit="1" customWidth="1"/>
    <col min="3" max="3" width="11.85546875" customWidth="1"/>
    <col min="4" max="7" width="12.7109375" customWidth="1"/>
    <col min="8" max="8" width="12.7109375" style="20" customWidth="1"/>
    <col min="9" max="9" width="19.7109375" bestFit="1" customWidth="1"/>
    <col min="10" max="10" width="18.7109375" bestFit="1" customWidth="1"/>
    <col min="11" max="11" width="12" bestFit="1" customWidth="1"/>
    <col min="13" max="14" width="49.7109375" bestFit="1" customWidth="1"/>
    <col min="15" max="15" width="10.140625" bestFit="1" customWidth="1"/>
    <col min="16" max="16" width="9.5703125" bestFit="1" customWidth="1"/>
    <col min="17" max="17" width="9.140625" bestFit="1" customWidth="1"/>
    <col min="18" max="18" width="10.140625" bestFit="1" customWidth="1"/>
    <col min="19" max="19" width="9.140625" bestFit="1" customWidth="1"/>
    <col min="20" max="20" width="10.140625" bestFit="1" customWidth="1"/>
    <col min="21" max="21" width="9.140625" bestFit="1" customWidth="1"/>
    <col min="22" max="22" width="10.140625" bestFit="1" customWidth="1"/>
    <col min="23" max="23" width="9.140625" bestFit="1" customWidth="1"/>
    <col min="24" max="24" width="10.140625" bestFit="1" customWidth="1"/>
    <col min="25" max="25" width="7.5703125" bestFit="1" customWidth="1"/>
    <col min="26" max="34" width="10.140625" bestFit="1" customWidth="1"/>
    <col min="36" max="36" width="10.140625" bestFit="1" customWidth="1"/>
    <col min="38" max="38" width="10.140625" bestFit="1" customWidth="1"/>
    <col min="40" max="46" width="10.140625" bestFit="1" customWidth="1"/>
    <col min="48" max="48" width="10.140625" bestFit="1" customWidth="1"/>
    <col min="50" max="54" width="10.140625" bestFit="1" customWidth="1"/>
    <col min="56" max="56" width="11.85546875" bestFit="1" customWidth="1"/>
  </cols>
  <sheetData>
    <row r="1" spans="1:11" ht="15.75" thickBot="1" x14ac:dyDescent="0.3">
      <c r="A1" s="24">
        <v>0</v>
      </c>
      <c r="D1" s="22"/>
      <c r="E1" s="22"/>
      <c r="F1" s="22"/>
      <c r="G1" s="22"/>
      <c r="H1" s="129">
        <f>H6/220</f>
        <v>0.2</v>
      </c>
      <c r="J1" s="20"/>
      <c r="K1" s="20"/>
    </row>
    <row r="2" spans="1:11" ht="30.75" thickBot="1" x14ac:dyDescent="0.3">
      <c r="A2" s="43" t="s">
        <v>1335</v>
      </c>
      <c r="B2" s="49" t="s">
        <v>26</v>
      </c>
      <c r="C2" s="49" t="s">
        <v>1439</v>
      </c>
      <c r="D2" s="44" t="s">
        <v>2</v>
      </c>
      <c r="E2" s="46" t="s">
        <v>127</v>
      </c>
      <c r="F2" s="44" t="s">
        <v>19</v>
      </c>
      <c r="G2" s="44" t="s">
        <v>1</v>
      </c>
      <c r="H2" s="44" t="s">
        <v>109</v>
      </c>
      <c r="I2" s="44" t="s">
        <v>1816</v>
      </c>
      <c r="J2" s="44" t="s">
        <v>1817</v>
      </c>
      <c r="K2" s="45" t="s">
        <v>1440</v>
      </c>
    </row>
    <row r="3" spans="1:11" x14ac:dyDescent="0.25">
      <c r="A3" s="65">
        <v>1</v>
      </c>
      <c r="B3" s="26">
        <v>1</v>
      </c>
      <c r="C3" s="134">
        <f>AVERAGEIFS(ПП403[Расчетная проектная площадь],ПП403[Тип кв],$A$1,ПП403[Подъезд],$A3,ПП403[№ на этаже],$B3)</f>
        <v>30.759411764705888</v>
      </c>
      <c r="D3" s="17">
        <f>COUNTIFS(ПП403[Тип кв],$A$1,ПП403[Подъезд],$A3,ПП403[№ на этаже],$B3,ПП403[Статус],D$2)</f>
        <v>17</v>
      </c>
      <c r="E3" s="53">
        <f t="shared" ref="E3:E5" si="0">H3-D3-G3-F3</f>
        <v>0</v>
      </c>
      <c r="F3" s="18">
        <f>COUNTIFS(ПП403[Тип кв],$A$1,ПП403[Подъезд],$A3,ПП403[№ на этаже],$B3,ПП403[Статус],F$2)</f>
        <v>0</v>
      </c>
      <c r="G3" s="37">
        <f>COUNTIFS(ПП403[Тип кв],$A$1,ПП403[Подъезд],$A3,ПП403[№ на этаже],$B3,ПП403[Статус],G$2)</f>
        <v>0</v>
      </c>
      <c r="H3" s="55">
        <f>COUNTIFS(ПП403[Тип кв],$A$1,ПП403[Подъезд],$A3,ПП403[№ на этаже],$B3)</f>
        <v>17</v>
      </c>
      <c r="I3" s="70">
        <f>G3/H3</f>
        <v>0</v>
      </c>
      <c r="J3" s="13">
        <f>F3/H3</f>
        <v>0</v>
      </c>
      <c r="K3" s="74"/>
    </row>
    <row r="4" spans="1:11" x14ac:dyDescent="0.25">
      <c r="A4" s="65">
        <v>2</v>
      </c>
      <c r="B4" s="26">
        <v>1</v>
      </c>
      <c r="C4" s="134">
        <f>AVERAGEIFS(ПП403[Расчетная проектная площадь],ПП403[Тип кв],$A$1,ПП403[Подъезд],$A4,ПП403[№ на этаже],$B4)</f>
        <v>30.789230769230763</v>
      </c>
      <c r="D4" s="17">
        <f>COUNTIFS(ПП403[Тип кв],$A$1,ПП403[Подъезд],$A4,ПП403[№ на этаже],$B4,ПП403[Статус],D$2)</f>
        <v>0</v>
      </c>
      <c r="E4" s="53">
        <f t="shared" si="0"/>
        <v>0</v>
      </c>
      <c r="F4" s="18">
        <f>COUNTIFS(ПП403[Тип кв],$A$1,ПП403[Подъезд],$A4,ПП403[№ на этаже],$B4,ПП403[Статус],F$2)</f>
        <v>13</v>
      </c>
      <c r="G4" s="37">
        <f>COUNTIFS(ПП403[Тип кв],$A$1,ПП403[Подъезд],$A4,ПП403[№ на этаже],$B4,ПП403[Статус],G$2)</f>
        <v>0</v>
      </c>
      <c r="H4" s="55">
        <f>COUNTIFS(ПП403[Тип кв],$A$1,ПП403[Подъезд],$A4,ПП403[№ на этаже],$B4)</f>
        <v>13</v>
      </c>
      <c r="I4" s="71">
        <f t="shared" ref="I4:I6" si="1">G4/H4</f>
        <v>0</v>
      </c>
      <c r="J4" s="13">
        <f t="shared" ref="J4:J6" si="2">F4/H4</f>
        <v>1</v>
      </c>
      <c r="K4" s="68"/>
    </row>
    <row r="5" spans="1:11" ht="15.75" thickBot="1" x14ac:dyDescent="0.3">
      <c r="A5" s="65">
        <v>2</v>
      </c>
      <c r="B5" s="26">
        <v>7</v>
      </c>
      <c r="C5" s="134">
        <f>AVERAGEIFS(ПП403[Расчетная проектная площадь],ПП403[Тип кв],$A$1,ПП403[Подъезд],$A5,ПП403[№ на этаже],$B5)</f>
        <v>30.831428571428575</v>
      </c>
      <c r="D5" s="17">
        <f>COUNTIFS(ПП403[Тип кв],$A$1,ПП403[Подъезд],$A5,ПП403[№ на этаже],$B5,ПП403[Статус],D$2)</f>
        <v>13</v>
      </c>
      <c r="E5" s="53">
        <f t="shared" si="0"/>
        <v>0</v>
      </c>
      <c r="F5" s="18">
        <f>COUNTIFS(ПП403[Тип кв],$A$1,ПП403[Подъезд],$A5,ПП403[№ на этаже],$B5,ПП403[Статус],F$2)</f>
        <v>1</v>
      </c>
      <c r="G5" s="37">
        <f>COUNTIFS(ПП403[Тип кв],$A$1,ПП403[Подъезд],$A5,ПП403[№ на этаже],$B5,ПП403[Статус],G$2)</f>
        <v>0</v>
      </c>
      <c r="H5" s="55">
        <f>COUNTIFS(ПП403[Тип кв],$A$1,ПП403[Подъезд],$A5,ПП403[№ на этаже],$B5)</f>
        <v>14</v>
      </c>
      <c r="I5" s="71">
        <f t="shared" si="1"/>
        <v>0</v>
      </c>
      <c r="J5" s="13">
        <f t="shared" si="2"/>
        <v>7.1428571428571425E-2</v>
      </c>
      <c r="K5" s="56"/>
    </row>
    <row r="6" spans="1:11" x14ac:dyDescent="0.25">
      <c r="A6" s="29" t="s">
        <v>0</v>
      </c>
      <c r="B6" s="30"/>
      <c r="C6" s="30"/>
      <c r="D6" s="30">
        <f>SUM(D3:D5)</f>
        <v>30</v>
      </c>
      <c r="E6" s="30">
        <f>SUM(E3:E5)</f>
        <v>0</v>
      </c>
      <c r="F6" s="30">
        <f>SUM(F3:F5)</f>
        <v>14</v>
      </c>
      <c r="G6" s="30">
        <f>SUM(G3:G5)</f>
        <v>0</v>
      </c>
      <c r="H6" s="30">
        <f>SUM(H3:H5)</f>
        <v>44</v>
      </c>
      <c r="I6" s="31">
        <f t="shared" si="1"/>
        <v>0</v>
      </c>
      <c r="J6" s="31">
        <f t="shared" si="2"/>
        <v>0.31818181818181818</v>
      </c>
      <c r="K6" s="57"/>
    </row>
    <row r="7" spans="1:11" ht="15.75" thickBot="1" x14ac:dyDescent="0.3">
      <c r="A7" s="35" t="s">
        <v>129</v>
      </c>
      <c r="B7" s="33"/>
      <c r="C7" s="33"/>
      <c r="D7" s="36">
        <f>D6/$H$6</f>
        <v>0.68181818181818177</v>
      </c>
      <c r="E7" s="36">
        <f t="shared" ref="E7:H7" si="3">E6/$H$6</f>
        <v>0</v>
      </c>
      <c r="F7" s="36">
        <f t="shared" si="3"/>
        <v>0.31818181818181818</v>
      </c>
      <c r="G7" s="36">
        <f t="shared" si="3"/>
        <v>0</v>
      </c>
      <c r="H7" s="36">
        <f t="shared" si="3"/>
        <v>1</v>
      </c>
      <c r="I7" s="33"/>
      <c r="J7" s="33"/>
      <c r="K7" s="34"/>
    </row>
    <row r="10" spans="1:11" ht="15.75" thickBot="1" x14ac:dyDescent="0.3">
      <c r="A10" s="24">
        <v>1</v>
      </c>
      <c r="D10" s="22"/>
      <c r="E10" s="22"/>
      <c r="F10" s="22"/>
      <c r="G10" s="22"/>
      <c r="H10" s="129">
        <f>H18/220</f>
        <v>0.41363636363636364</v>
      </c>
      <c r="J10" s="20"/>
      <c r="K10" s="20"/>
    </row>
    <row r="11" spans="1:11" ht="30.75" thickBot="1" x14ac:dyDescent="0.3">
      <c r="A11" s="43" t="s">
        <v>1335</v>
      </c>
      <c r="B11" s="49" t="s">
        <v>26</v>
      </c>
      <c r="C11" s="49" t="s">
        <v>1439</v>
      </c>
      <c r="D11" s="44" t="s">
        <v>2</v>
      </c>
      <c r="E11" s="46" t="s">
        <v>127</v>
      </c>
      <c r="F11" s="44" t="s">
        <v>19</v>
      </c>
      <c r="G11" s="44" t="s">
        <v>1</v>
      </c>
      <c r="H11" s="44" t="s">
        <v>109</v>
      </c>
      <c r="I11" s="44" t="s">
        <v>1816</v>
      </c>
      <c r="J11" s="44" t="s">
        <v>1817</v>
      </c>
      <c r="K11" s="93" t="s">
        <v>1440</v>
      </c>
    </row>
    <row r="12" spans="1:11" x14ac:dyDescent="0.25">
      <c r="A12" s="65">
        <v>1</v>
      </c>
      <c r="B12" s="26">
        <v>4</v>
      </c>
      <c r="C12" s="134">
        <f>AVERAGEIFS(ПП403[Расчетная проектная площадь],ПП403[Тип кв],$A$10,ПП403[Подъезд],$A12,ПП403[№ на этаже],$B12)</f>
        <v>38.393333333333331</v>
      </c>
      <c r="D12" s="17">
        <f>COUNTIFS(ПП403[Тип кв],$A$10,ПП403[Подъезд],$A12,ПП403[№ на этаже],$B12,ПП403[Статус],D$11)</f>
        <v>17</v>
      </c>
      <c r="E12" s="53">
        <f t="shared" ref="E12:E17" si="4">H12-D12-G12-F12</f>
        <v>0</v>
      </c>
      <c r="F12" s="18">
        <f>COUNTIFS(ПП403[Тип кв],$A$10,ПП403[Подъезд],$A12,ПП403[№ на этаже],$B12,ПП403[Статус],F$11)</f>
        <v>1</v>
      </c>
      <c r="G12" s="37">
        <f>COUNTIFS(ПП403[Тип кв],$A$10,ПП403[Подъезд],$A12,ПП403[№ на этаже],$B12,ПП403[Статус],G$11)</f>
        <v>0</v>
      </c>
      <c r="H12" s="55">
        <f>COUNTIFS(ПП403[Тип кв],$A$10,ПП403[Подъезд],$A12,ПП403[№ на этаже],$B12)</f>
        <v>18</v>
      </c>
      <c r="I12" s="71">
        <f t="shared" ref="I12:I17" si="5">G12/H12</f>
        <v>0</v>
      </c>
      <c r="J12" s="13">
        <f t="shared" ref="J12:J17" si="6">F12/H12</f>
        <v>5.5555555555555552E-2</v>
      </c>
      <c r="K12" s="56"/>
    </row>
    <row r="13" spans="1:11" x14ac:dyDescent="0.25">
      <c r="A13" s="65">
        <v>1</v>
      </c>
      <c r="B13" s="26">
        <v>7</v>
      </c>
      <c r="C13" s="134">
        <f>AVERAGEIFS(ПП403[Расчетная проектная площадь],ПП403[Тип кв],$A$10,ПП403[Подъезд],$A13,ПП403[№ на этаже],$B13)</f>
        <v>42.431666666666679</v>
      </c>
      <c r="D13" s="17">
        <f>COUNTIFS(ПП403[Тип кв],$A$10,ПП403[Подъезд],$A13,ПП403[№ на этаже],$B13,ПП403[Статус],D$11)</f>
        <v>16</v>
      </c>
      <c r="E13" s="53">
        <f t="shared" si="4"/>
        <v>1</v>
      </c>
      <c r="F13" s="18">
        <f>COUNTIFS(ПП403[Тип кв],$A$10,ПП403[Подъезд],$A13,ПП403[№ на этаже],$B13,ПП403[Статус],F$11)</f>
        <v>1</v>
      </c>
      <c r="G13" s="37">
        <f>COUNTIFS(ПП403[Тип кв],$A$10,ПП403[Подъезд],$A13,ПП403[№ на этаже],$B13,ПП403[Статус],G$11)</f>
        <v>0</v>
      </c>
      <c r="H13" s="55">
        <f>COUNTIFS(ПП403[Тип кв],$A$10,ПП403[Подъезд],$A13,ПП403[№ на этаже],$B13)</f>
        <v>18</v>
      </c>
      <c r="I13" s="71">
        <f t="shared" si="5"/>
        <v>0</v>
      </c>
      <c r="J13" s="13">
        <f t="shared" si="6"/>
        <v>5.5555555555555552E-2</v>
      </c>
      <c r="K13" s="56"/>
    </row>
    <row r="14" spans="1:11" x14ac:dyDescent="0.25">
      <c r="A14" s="65">
        <v>2</v>
      </c>
      <c r="B14" s="26">
        <v>2</v>
      </c>
      <c r="C14" s="134">
        <f>AVERAGEIFS(ПП403[Расчетная проектная площадь],ПП403[Тип кв],$A$10,ПП403[Подъезд],$A14,ПП403[№ на этаже],$B14)</f>
        <v>35.861538461538458</v>
      </c>
      <c r="D14" s="17">
        <f>COUNTIFS(ПП403[Тип кв],$A$10,ПП403[Подъезд],$A14,ПП403[№ на этаже],$B14,ПП403[Статус],D$11)</f>
        <v>0</v>
      </c>
      <c r="E14" s="53">
        <f t="shared" si="4"/>
        <v>1</v>
      </c>
      <c r="F14" s="18">
        <f>COUNTIFS(ПП403[Тип кв],$A$10,ПП403[Подъезд],$A14,ПП403[№ на этаже],$B14,ПП403[Статус],F$11)</f>
        <v>12</v>
      </c>
      <c r="G14" s="37">
        <f>COUNTIFS(ПП403[Тип кв],$A$10,ПП403[Подъезд],$A14,ПП403[№ на этаже],$B14,ПП403[Статус],G$11)</f>
        <v>0</v>
      </c>
      <c r="H14" s="55">
        <f>COUNTIFS(ПП403[Тип кв],$A$10,ПП403[Подъезд],$A14,ПП403[№ на этаже],$B14)</f>
        <v>13</v>
      </c>
      <c r="I14" s="71">
        <f t="shared" si="5"/>
        <v>0</v>
      </c>
      <c r="J14" s="13">
        <f t="shared" si="6"/>
        <v>0.92307692307692313</v>
      </c>
      <c r="K14" s="56"/>
    </row>
    <row r="15" spans="1:11" x14ac:dyDescent="0.25">
      <c r="A15" s="65">
        <v>2</v>
      </c>
      <c r="B15" s="26">
        <v>3</v>
      </c>
      <c r="C15" s="134">
        <f>AVERAGEIFS(ПП403[Расчетная проектная площадь],ПП403[Тип кв],$A$10,ПП403[Подъезд],$A15,ПП403[№ на этаже],$B15)</f>
        <v>44.13</v>
      </c>
      <c r="D15" s="17">
        <f>COUNTIFS(ПП403[Тип кв],$A$10,ПП403[Подъезд],$A15,ПП403[№ на этаже],$B15,ПП403[Статус],D$11)</f>
        <v>13</v>
      </c>
      <c r="E15" s="53">
        <f t="shared" si="4"/>
        <v>0</v>
      </c>
      <c r="F15" s="18">
        <f>COUNTIFS(ПП403[Тип кв],$A$10,ПП403[Подъезд],$A15,ПП403[№ на этаже],$B15,ПП403[Статус],F$11)</f>
        <v>1</v>
      </c>
      <c r="G15" s="37">
        <f>COUNTIFS(ПП403[Тип кв],$A$10,ПП403[Подъезд],$A15,ПП403[№ на этаже],$B15,ПП403[Статус],G$11)</f>
        <v>0</v>
      </c>
      <c r="H15" s="55">
        <f>COUNTIFS(ПП403[Тип кв],$A$10,ПП403[Подъезд],$A15,ПП403[№ на этаже],$B15)</f>
        <v>14</v>
      </c>
      <c r="I15" s="71">
        <f t="shared" si="5"/>
        <v>0</v>
      </c>
      <c r="J15" s="13">
        <f t="shared" si="6"/>
        <v>7.1428571428571425E-2</v>
      </c>
      <c r="K15" s="56"/>
    </row>
    <row r="16" spans="1:11" x14ac:dyDescent="0.25">
      <c r="A16" s="65">
        <v>2</v>
      </c>
      <c r="B16" s="26">
        <v>4</v>
      </c>
      <c r="C16" s="134">
        <f>AVERAGEIFS(ПП403[Расчетная проектная площадь],ПП403[Тип кв],$A$10,ПП403[Подъезд],$A16,ПП403[№ на этаже],$B16)</f>
        <v>36.287142857142847</v>
      </c>
      <c r="D16" s="17">
        <f>COUNTIFS(ПП403[Тип кв],$A$10,ПП403[Подъезд],$A16,ПП403[№ на этаже],$B16,ПП403[Статус],D$11)</f>
        <v>1</v>
      </c>
      <c r="E16" s="53">
        <f t="shared" si="4"/>
        <v>12</v>
      </c>
      <c r="F16" s="18">
        <f>COUNTIFS(ПП403[Тип кв],$A$10,ПП403[Подъезд],$A16,ПП403[№ на этаже],$B16,ПП403[Статус],F$11)</f>
        <v>1</v>
      </c>
      <c r="G16" s="37">
        <f>COUNTIFS(ПП403[Тип кв],$A$10,ПП403[Подъезд],$A16,ПП403[№ на этаже],$B16,ПП403[Статус],G$11)</f>
        <v>0</v>
      </c>
      <c r="H16" s="55">
        <f>COUNTIFS(ПП403[Тип кв],$A$10,ПП403[Подъезд],$A16,ПП403[№ на этаже],$B16)</f>
        <v>14</v>
      </c>
      <c r="I16" s="71">
        <f t="shared" si="5"/>
        <v>0</v>
      </c>
      <c r="J16" s="13">
        <f t="shared" si="6"/>
        <v>7.1428571428571425E-2</v>
      </c>
      <c r="K16" s="56"/>
    </row>
    <row r="17" spans="1:11" ht="15.75" thickBot="1" x14ac:dyDescent="0.3">
      <c r="A17" s="65">
        <v>2</v>
      </c>
      <c r="B17" s="133">
        <v>5</v>
      </c>
      <c r="C17" s="134">
        <f>AVERAGEIFS(ПП403[Расчетная проектная площадь],ПП403[Тип кв],$A$10,ПП403[Подъезд],$A17,ПП403[№ на этаже],$B17)</f>
        <v>36.228571428571435</v>
      </c>
      <c r="D17" s="17">
        <f>COUNTIFS(ПП403[Тип кв],$A$10,ПП403[Подъезд],$A17,ПП403[№ на этаже],$B17,ПП403[Статус],D$11)</f>
        <v>1</v>
      </c>
      <c r="E17" s="53">
        <f t="shared" si="4"/>
        <v>12</v>
      </c>
      <c r="F17" s="18">
        <f>COUNTIFS(ПП403[Тип кв],$A$10,ПП403[Подъезд],$A17,ПП403[№ на этаже],$B17,ПП403[Статус],F$11)</f>
        <v>1</v>
      </c>
      <c r="G17" s="37">
        <f>COUNTIFS(ПП403[Тип кв],$A$10,ПП403[Подъезд],$A17,ПП403[№ на этаже],$B17,ПП403[Статус],G$11)</f>
        <v>0</v>
      </c>
      <c r="H17" s="55">
        <f>COUNTIFS(ПП403[Тип кв],$A$10,ПП403[Подъезд],$A17,ПП403[№ на этаже],$B17)</f>
        <v>14</v>
      </c>
      <c r="I17" s="71">
        <f t="shared" si="5"/>
        <v>0</v>
      </c>
      <c r="J17" s="13">
        <f t="shared" si="6"/>
        <v>7.1428571428571425E-2</v>
      </c>
      <c r="K17" s="56"/>
    </row>
    <row r="18" spans="1:11" x14ac:dyDescent="0.25">
      <c r="A18" s="29" t="s">
        <v>0</v>
      </c>
      <c r="B18" s="30"/>
      <c r="C18" s="30"/>
      <c r="D18" s="30">
        <f>SUM(D12:D17)</f>
        <v>48</v>
      </c>
      <c r="E18" s="30">
        <f>SUM(E12:E17)</f>
        <v>26</v>
      </c>
      <c r="F18" s="30">
        <f>SUM(F12:F17)</f>
        <v>17</v>
      </c>
      <c r="G18" s="30">
        <f>SUM(G12:G17)</f>
        <v>0</v>
      </c>
      <c r="H18" s="30">
        <f>SUM(H12:H17)</f>
        <v>91</v>
      </c>
      <c r="I18" s="94">
        <f t="shared" ref="I18" si="7">G18/H18</f>
        <v>0</v>
      </c>
      <c r="J18" s="94">
        <f t="shared" ref="J18" si="8">F18/H18</f>
        <v>0.18681318681318682</v>
      </c>
      <c r="K18" s="95"/>
    </row>
    <row r="19" spans="1:11" ht="15.75" thickBot="1" x14ac:dyDescent="0.3">
      <c r="A19" s="35" t="s">
        <v>129</v>
      </c>
      <c r="B19" s="33"/>
      <c r="C19" s="33"/>
      <c r="D19" s="36">
        <f>D18/$H$18</f>
        <v>0.52747252747252749</v>
      </c>
      <c r="E19" s="36">
        <f>E18/$H$18</f>
        <v>0.2857142857142857</v>
      </c>
      <c r="F19" s="36">
        <f>F18/$H$18</f>
        <v>0.18681318681318682</v>
      </c>
      <c r="G19" s="36">
        <f>G18/$H$18</f>
        <v>0</v>
      </c>
      <c r="H19" s="36">
        <f>H18/$H$18</f>
        <v>1</v>
      </c>
      <c r="I19" s="33"/>
      <c r="J19" s="33"/>
      <c r="K19" s="34"/>
    </row>
    <row r="22" spans="1:11" ht="15.75" thickBot="1" x14ac:dyDescent="0.3">
      <c r="A22" s="24">
        <v>2</v>
      </c>
      <c r="D22" s="22"/>
      <c r="E22" s="22"/>
      <c r="F22" s="22"/>
      <c r="G22" s="22"/>
      <c r="H22" s="129">
        <f>H28/220</f>
        <v>0.32272727272727275</v>
      </c>
      <c r="J22" s="20"/>
      <c r="K22" s="20"/>
    </row>
    <row r="23" spans="1:11" ht="30.75" thickBot="1" x14ac:dyDescent="0.3">
      <c r="A23" s="43" t="s">
        <v>1335</v>
      </c>
      <c r="B23" s="49" t="s">
        <v>26</v>
      </c>
      <c r="C23" s="49" t="s">
        <v>1439</v>
      </c>
      <c r="D23" s="44" t="s">
        <v>2</v>
      </c>
      <c r="E23" s="46" t="s">
        <v>127</v>
      </c>
      <c r="F23" s="44" t="s">
        <v>19</v>
      </c>
      <c r="G23" s="44" t="s">
        <v>1</v>
      </c>
      <c r="H23" s="44" t="s">
        <v>109</v>
      </c>
      <c r="I23" s="44" t="s">
        <v>1816</v>
      </c>
      <c r="J23" s="44" t="s">
        <v>1817</v>
      </c>
      <c r="K23" s="93" t="s">
        <v>1440</v>
      </c>
    </row>
    <row r="24" spans="1:11" x14ac:dyDescent="0.25">
      <c r="A24" s="65">
        <v>1</v>
      </c>
      <c r="B24" s="26">
        <v>2</v>
      </c>
      <c r="C24" s="134">
        <f>AVERAGEIFS(ПП403[Расчетная проектная площадь],ПП403[Тип кв],$A$22,ПП403[Подъезд],$A24,ПП403[№ на этаже],$B24)</f>
        <v>54.232941176470618</v>
      </c>
      <c r="D24" s="17">
        <f>COUNTIFS(ПП403[Тип кв],$A$22,ПП403[Подъезд],$A24,ПП403[№ на этаже],$B24,ПП403[Статус],D$23)</f>
        <v>9</v>
      </c>
      <c r="E24" s="53">
        <f t="shared" ref="E24:E27" si="9">H24-D24-G24-F24</f>
        <v>8</v>
      </c>
      <c r="F24" s="18">
        <f>COUNTIFS(ПП403[Тип кв],$A$22,ПП403[Подъезд],$A24,ПП403[№ на этаже],$B24,ПП403[Статус],F$23)</f>
        <v>0</v>
      </c>
      <c r="G24" s="37">
        <f>COUNTIFS(ПП403[Тип кв],$A$22,ПП403[Подъезд],$A24,ПП403[№ на этаже],$B24,ПП403[Статус],G$23)</f>
        <v>0</v>
      </c>
      <c r="H24" s="55">
        <f>COUNTIFS(ПП403[Тип кв],$A$22,ПП403[Подъезд],$A24,ПП403[№ на этаже],$B24)</f>
        <v>17</v>
      </c>
      <c r="I24" s="135">
        <f t="shared" ref="I24:I28" si="10">G24/H24</f>
        <v>0</v>
      </c>
      <c r="J24" s="42">
        <f t="shared" ref="J24:J28" si="11">F24/H24</f>
        <v>0</v>
      </c>
      <c r="K24" s="68"/>
    </row>
    <row r="25" spans="1:11" x14ac:dyDescent="0.25">
      <c r="A25" s="65">
        <v>1</v>
      </c>
      <c r="B25" s="26">
        <v>3</v>
      </c>
      <c r="C25" s="134">
        <f>AVERAGEIFS(ПП403[Расчетная проектная площадь],ПП403[Тип кв],$A$22,ПП403[Подъезд],$A25,ПП403[№ на этаже],$B25)</f>
        <v>61.403333333333357</v>
      </c>
      <c r="D25" s="17">
        <f>COUNTIFS(ПП403[Тип кв],$A$22,ПП403[Подъезд],$A25,ПП403[№ на этаже],$B25,ПП403[Статус],D$23)</f>
        <v>17</v>
      </c>
      <c r="E25" s="53">
        <f t="shared" si="9"/>
        <v>0</v>
      </c>
      <c r="F25" s="18">
        <f>COUNTIFS(ПП403[Тип кв],$A$22,ПП403[Подъезд],$A25,ПП403[№ на этаже],$B25,ПП403[Статус],F$23)</f>
        <v>1</v>
      </c>
      <c r="G25" s="37">
        <f>COUNTIFS(ПП403[Тип кв],$A$22,ПП403[Подъезд],$A25,ПП403[№ на этаже],$B25,ПП403[Статус],G$23)</f>
        <v>0</v>
      </c>
      <c r="H25" s="55">
        <f>COUNTIFS(ПП403[Тип кв],$A$22,ПП403[Подъезд],$A25,ПП403[№ на этаже],$B25)</f>
        <v>18</v>
      </c>
      <c r="I25" s="135">
        <f t="shared" si="10"/>
        <v>0</v>
      </c>
      <c r="J25" s="42">
        <f t="shared" si="11"/>
        <v>5.5555555555555552E-2</v>
      </c>
      <c r="K25" s="68"/>
    </row>
    <row r="26" spans="1:11" x14ac:dyDescent="0.25">
      <c r="A26" s="65">
        <v>1</v>
      </c>
      <c r="B26" s="26">
        <v>5</v>
      </c>
      <c r="C26" s="134">
        <f>AVERAGEIFS(ПП403[Расчетная проектная площадь],ПП403[Тип кв],$A$22,ПП403[Подъезд],$A26,ПП403[№ на этаже],$B26)</f>
        <v>61.256666666666675</v>
      </c>
      <c r="D26" s="17">
        <f>COUNTIFS(ПП403[Тип кв],$A$22,ПП403[Подъезд],$A26,ПП403[№ на этаже],$B26,ПП403[Статус],D$23)</f>
        <v>16</v>
      </c>
      <c r="E26" s="53">
        <f t="shared" si="9"/>
        <v>1</v>
      </c>
      <c r="F26" s="18">
        <f>COUNTIFS(ПП403[Тип кв],$A$22,ПП403[Подъезд],$A26,ПП403[№ на этаже],$B26,ПП403[Статус],F$23)</f>
        <v>1</v>
      </c>
      <c r="G26" s="37">
        <f>COUNTIFS(ПП403[Тип кв],$A$22,ПП403[Подъезд],$A26,ПП403[№ на этаже],$B26,ПП403[Статус],G$23)</f>
        <v>0</v>
      </c>
      <c r="H26" s="55">
        <f>COUNTIFS(ПП403[Тип кв],$A$22,ПП403[Подъезд],$A26,ПП403[№ на этаже],$B26)</f>
        <v>18</v>
      </c>
      <c r="I26" s="135">
        <f t="shared" si="10"/>
        <v>0</v>
      </c>
      <c r="J26" s="42">
        <f t="shared" si="11"/>
        <v>5.5555555555555552E-2</v>
      </c>
      <c r="K26" s="68"/>
    </row>
    <row r="27" spans="1:11" ht="15.75" thickBot="1" x14ac:dyDescent="0.3">
      <c r="A27" s="65">
        <v>1</v>
      </c>
      <c r="B27" s="26">
        <v>6</v>
      </c>
      <c r="C27" s="134">
        <f>AVERAGEIFS(ПП403[Расчетная проектная площадь],ПП403[Тип кв],$A$22,ПП403[Подъезд],$A27,ПП403[№ на этаже],$B27)</f>
        <v>64.796666666666681</v>
      </c>
      <c r="D27" s="17">
        <f>COUNTIFS(ПП403[Тип кв],$A$22,ПП403[Подъезд],$A27,ПП403[№ на этаже],$B27,ПП403[Статус],D$23)</f>
        <v>17</v>
      </c>
      <c r="E27" s="53">
        <f t="shared" si="9"/>
        <v>0</v>
      </c>
      <c r="F27" s="18">
        <f>COUNTIFS(ПП403[Тип кв],$A$22,ПП403[Подъезд],$A27,ПП403[№ на этаже],$B27,ПП403[Статус],F$23)</f>
        <v>1</v>
      </c>
      <c r="G27" s="37">
        <f>COUNTIFS(ПП403[Тип кв],$A$22,ПП403[Подъезд],$A27,ПП403[№ на этаже],$B27,ПП403[Статус],G$23)</f>
        <v>0</v>
      </c>
      <c r="H27" s="55">
        <f>COUNTIFS(ПП403[Тип кв],$A$22,ПП403[Подъезд],$A27,ПП403[№ на этаже],$B27)</f>
        <v>18</v>
      </c>
      <c r="I27" s="135">
        <f t="shared" si="10"/>
        <v>0</v>
      </c>
      <c r="J27" s="42">
        <f t="shared" si="11"/>
        <v>5.5555555555555552E-2</v>
      </c>
      <c r="K27" s="68"/>
    </row>
    <row r="28" spans="1:11" x14ac:dyDescent="0.25">
      <c r="A28" s="29" t="s">
        <v>0</v>
      </c>
      <c r="B28" s="30"/>
      <c r="C28" s="30"/>
      <c r="D28" s="30">
        <f>SUM(D24:D27)</f>
        <v>59</v>
      </c>
      <c r="E28" s="30">
        <f>SUM(E24:E27)</f>
        <v>9</v>
      </c>
      <c r="F28" s="30">
        <f>SUM(F24:F27)</f>
        <v>3</v>
      </c>
      <c r="G28" s="30">
        <f>SUM(G24:G27)</f>
        <v>0</v>
      </c>
      <c r="H28" s="30">
        <f>SUM(H24:H27)</f>
        <v>71</v>
      </c>
      <c r="I28" s="94">
        <f t="shared" si="10"/>
        <v>0</v>
      </c>
      <c r="J28" s="94">
        <f t="shared" si="11"/>
        <v>4.2253521126760563E-2</v>
      </c>
      <c r="K28" s="95"/>
    </row>
    <row r="29" spans="1:11" ht="15.75" thickBot="1" x14ac:dyDescent="0.3">
      <c r="A29" s="35" t="s">
        <v>129</v>
      </c>
      <c r="B29" s="33"/>
      <c r="C29" s="33"/>
      <c r="D29" s="36">
        <f>D28/$H$28</f>
        <v>0.83098591549295775</v>
      </c>
      <c r="E29" s="36">
        <f>E28/$H$28</f>
        <v>0.12676056338028169</v>
      </c>
      <c r="F29" s="36">
        <f>F28/$H$28</f>
        <v>4.2253521126760563E-2</v>
      </c>
      <c r="G29" s="36">
        <f>G28/$H$28</f>
        <v>0</v>
      </c>
      <c r="H29" s="36">
        <f>H28/$H$28</f>
        <v>1</v>
      </c>
      <c r="I29" s="33"/>
      <c r="J29" s="33"/>
      <c r="K29" s="34"/>
    </row>
    <row r="31" spans="1:11" ht="15.75" thickBot="1" x14ac:dyDescent="0.3">
      <c r="A31" s="24">
        <v>3</v>
      </c>
      <c r="D31" s="22"/>
      <c r="E31" s="22"/>
      <c r="F31" s="22"/>
      <c r="G31" s="22"/>
      <c r="H31" s="129">
        <f>H34/220</f>
        <v>6.363636363636363E-2</v>
      </c>
      <c r="J31" s="20"/>
      <c r="K31" s="20"/>
    </row>
    <row r="32" spans="1:11" ht="30.75" thickBot="1" x14ac:dyDescent="0.3">
      <c r="A32" s="98" t="s">
        <v>1335</v>
      </c>
      <c r="B32" s="99" t="s">
        <v>26</v>
      </c>
      <c r="C32" s="99" t="s">
        <v>1439</v>
      </c>
      <c r="D32" s="92" t="s">
        <v>2</v>
      </c>
      <c r="E32" s="100" t="s">
        <v>127</v>
      </c>
      <c r="F32" s="92" t="s">
        <v>19</v>
      </c>
      <c r="G32" s="92" t="s">
        <v>1</v>
      </c>
      <c r="H32" s="92" t="s">
        <v>109</v>
      </c>
      <c r="I32" s="44" t="s">
        <v>1816</v>
      </c>
      <c r="J32" s="44" t="s">
        <v>1817</v>
      </c>
      <c r="K32" s="93" t="s">
        <v>1440</v>
      </c>
    </row>
    <row r="33" spans="1:11" ht="15.75" thickBot="1" x14ac:dyDescent="0.3">
      <c r="A33" s="67">
        <v>2</v>
      </c>
      <c r="B33" s="146">
        <v>6</v>
      </c>
      <c r="C33" s="147">
        <f>AVERAGEIFS(ПП403[Расчетная проектная площадь],ПП403[Тип кв],$A$31,ПП403[Подъезд],$A33,ПП403[№ на этаже],$B33)</f>
        <v>74.05285714285715</v>
      </c>
      <c r="D33" s="112">
        <f>COUNTIFS(ПП403[Тип кв],$A$31,ПП403[Подъезд],$A33,ПП403[№ на этаже],$B33,ПП403[Статус],D$32)</f>
        <v>5</v>
      </c>
      <c r="E33" s="132">
        <f t="shared" ref="E33" si="12">H33-D33-G33-F33</f>
        <v>8</v>
      </c>
      <c r="F33" s="113">
        <f>COUNTIFS(ПП403[Тип кв],$A$31,ПП403[Подъезд],$A33,ПП403[№ на этаже],$B33,ПП403[Статус],F$32)</f>
        <v>1</v>
      </c>
      <c r="G33" s="114">
        <f>COUNTIFS(ПП403[Тип кв],$A$31,ПП403[Подъезд],$A33,ПП403[№ на этаже],$B33,ПП403[Статус],G$32)</f>
        <v>0</v>
      </c>
      <c r="H33" s="115">
        <f>COUNTIFS(ПП403[Тип кв],$A$31,ПП403[Подъезд],$A33,ПП403[№ на этаже],$B33)</f>
        <v>14</v>
      </c>
      <c r="I33" s="148">
        <f>G33/H33</f>
        <v>0</v>
      </c>
      <c r="J33" s="28">
        <f>F33/H33</f>
        <v>7.1428571428571425E-2</v>
      </c>
      <c r="K33" s="97"/>
    </row>
    <row r="34" spans="1:11" x14ac:dyDescent="0.25">
      <c r="A34" s="101" t="s">
        <v>0</v>
      </c>
      <c r="B34" s="102"/>
      <c r="C34" s="102"/>
      <c r="D34" s="102">
        <f>SUM(D33:D33)</f>
        <v>5</v>
      </c>
      <c r="E34" s="102">
        <f>SUM(E33:E33)</f>
        <v>8</v>
      </c>
      <c r="F34" s="102">
        <f>SUM(F33:F33)</f>
        <v>1</v>
      </c>
      <c r="G34" s="102">
        <f>SUM(G33:G33)</f>
        <v>0</v>
      </c>
      <c r="H34" s="102">
        <f>SUM(H33:H33)</f>
        <v>14</v>
      </c>
      <c r="I34" s="94">
        <f t="shared" ref="I34" si="13">G34/H34</f>
        <v>0</v>
      </c>
      <c r="J34" s="94">
        <f t="shared" ref="J34" si="14">F34/H34</f>
        <v>7.1428571428571425E-2</v>
      </c>
      <c r="K34" s="95"/>
    </row>
    <row r="35" spans="1:11" ht="15.75" thickBot="1" x14ac:dyDescent="0.3">
      <c r="A35" s="35" t="s">
        <v>129</v>
      </c>
      <c r="B35" s="33"/>
      <c r="C35" s="33"/>
      <c r="D35" s="36">
        <f t="shared" ref="D35:G35" si="15">D34/$H$34</f>
        <v>0.35714285714285715</v>
      </c>
      <c r="E35" s="36">
        <f t="shared" si="15"/>
        <v>0.5714285714285714</v>
      </c>
      <c r="F35" s="36">
        <f t="shared" si="15"/>
        <v>7.1428571428571425E-2</v>
      </c>
      <c r="G35" s="36">
        <f t="shared" si="15"/>
        <v>0</v>
      </c>
      <c r="H35" s="36">
        <f>H34/$H$34</f>
        <v>1</v>
      </c>
      <c r="I35" s="33"/>
      <c r="J35" s="33"/>
      <c r="K35" s="34"/>
    </row>
  </sheetData>
  <conditionalFormatting sqref="I24:I27 I33 I12:I16 I3:I5">
    <cfRule type="colorScale" priority="12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24:J27 J33 J12:J16 J3:J5">
    <cfRule type="colorScale" priority="11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7">
    <cfRule type="colorScale" priority="6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7">
    <cfRule type="colorScale" priority="5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543B-73CA-4402-A0B2-F7DA1F7FCD6D}">
  <dimension ref="A1:M41"/>
  <sheetViews>
    <sheetView topLeftCell="A19" workbookViewId="0">
      <selection activeCell="D32" sqref="D32"/>
    </sheetView>
  </sheetViews>
  <sheetFormatPr defaultRowHeight="15" x14ac:dyDescent="0.25"/>
  <cols>
    <col min="1" max="1" width="20.85546875" bestFit="1" customWidth="1"/>
    <col min="2" max="2" width="11.85546875" bestFit="1" customWidth="1"/>
    <col min="3" max="3" width="11.85546875" customWidth="1"/>
    <col min="4" max="7" width="12.7109375" customWidth="1"/>
    <col min="8" max="8" width="12.7109375" style="20" customWidth="1"/>
    <col min="9" max="9" width="19.7109375" bestFit="1" customWidth="1"/>
    <col min="10" max="10" width="18.7109375" bestFit="1" customWidth="1"/>
    <col min="11" max="11" width="12" bestFit="1" customWidth="1"/>
    <col min="13" max="13" width="11.85546875" style="9" bestFit="1" customWidth="1"/>
    <col min="14" max="14" width="11.85546875" bestFit="1" customWidth="1"/>
    <col min="15" max="20" width="8" bestFit="1" customWidth="1"/>
    <col min="21" max="21" width="11.85546875" bestFit="1" customWidth="1"/>
  </cols>
  <sheetData>
    <row r="1" spans="1:13" ht="15.75" thickBot="1" x14ac:dyDescent="0.3">
      <c r="A1" s="24">
        <v>0</v>
      </c>
      <c r="D1" s="22"/>
      <c r="E1" s="22"/>
      <c r="F1" s="22"/>
      <c r="G1" s="22"/>
      <c r="H1" s="129">
        <f>H7/288</f>
        <v>0.20833333333333334</v>
      </c>
      <c r="J1" s="20"/>
      <c r="K1" s="20"/>
    </row>
    <row r="2" spans="1:13" ht="60.75" thickBot="1" x14ac:dyDescent="0.3">
      <c r="A2" s="43" t="s">
        <v>1335</v>
      </c>
      <c r="B2" s="49" t="s">
        <v>26</v>
      </c>
      <c r="C2" s="49" t="s">
        <v>1439</v>
      </c>
      <c r="D2" s="44" t="s">
        <v>2</v>
      </c>
      <c r="E2" s="46" t="s">
        <v>127</v>
      </c>
      <c r="F2" s="44" t="s">
        <v>19</v>
      </c>
      <c r="G2" s="44" t="s">
        <v>1</v>
      </c>
      <c r="H2" s="44" t="s">
        <v>109</v>
      </c>
      <c r="I2" s="44" t="s">
        <v>115</v>
      </c>
      <c r="J2" s="44" t="s">
        <v>116</v>
      </c>
      <c r="K2" s="45" t="s">
        <v>1440</v>
      </c>
    </row>
    <row r="3" spans="1:13" x14ac:dyDescent="0.25">
      <c r="A3" s="65">
        <v>1</v>
      </c>
      <c r="B3" s="26">
        <v>1</v>
      </c>
      <c r="C3" s="134">
        <f>AVERAGEIFS(ПП402[Расчетная проектная площадь],ПП402[Тип кв],$A$1,ПП402[Секция],$A3,ПП402[№ на этаже],$B3)</f>
        <v>29.577777777777769</v>
      </c>
      <c r="D3" s="17">
        <f>COUNTIFS(ПП402[Тип кв],$A$1,ПП402[Секция],$A3,ПП402[№ на этаже],$B3,ПП402[Статус],D$2)</f>
        <v>10</v>
      </c>
      <c r="E3" s="53">
        <f t="shared" ref="E3:E6" si="0">H3-D3-G3-F3</f>
        <v>1</v>
      </c>
      <c r="F3" s="18">
        <f>COUNTIFS(ПП402[Тип кв],$A$1,ПП402[Секция],$A3,ПП402[№ на этаже],$B3,ПП402[Статус],F$2)</f>
        <v>4</v>
      </c>
      <c r="G3" s="37">
        <f>COUNTIFS(ПП402[Тип кв],$A$1,ПП402[Секция],$A3,ПП402[№ на этаже],$B3,ПП402[Статус],G$2)</f>
        <v>3</v>
      </c>
      <c r="H3" s="55">
        <f>COUNTIFS(ПП402[Тип кв],$A$1,ПП402[Секция],$A3,ПП402[№ на этаже],$B3)</f>
        <v>18</v>
      </c>
      <c r="I3" s="70">
        <f>G3/H3</f>
        <v>0.16666666666666666</v>
      </c>
      <c r="J3" s="13">
        <f>F3/H3</f>
        <v>0.22222222222222221</v>
      </c>
      <c r="K3" s="74"/>
      <c r="M3"/>
    </row>
    <row r="4" spans="1:13" x14ac:dyDescent="0.25">
      <c r="A4" s="65">
        <v>2</v>
      </c>
      <c r="B4" s="26">
        <v>3</v>
      </c>
      <c r="C4" s="134">
        <f>AVERAGEIFS(ПП402[Расчетная проектная площадь],ПП402[Тип кв],$A$1,ПП402[Секция],$A4,ПП402[№ на этаже],$B4)</f>
        <v>29.47666666666667</v>
      </c>
      <c r="D4" s="17">
        <f>COUNTIFS(ПП402[Тип кв],$A$1,ПП402[Секция],$A4,ПП402[№ на этаже],$B4,ПП402[Статус],D$2)</f>
        <v>0</v>
      </c>
      <c r="E4" s="53">
        <f t="shared" si="0"/>
        <v>0</v>
      </c>
      <c r="F4" s="18">
        <f>COUNTIFS(ПП402[Тип кв],$A$1,ПП402[Секция],$A4,ПП402[№ на этаже],$B4,ПП402[Статус],F$2)</f>
        <v>12</v>
      </c>
      <c r="G4" s="37">
        <f>COUNTIFS(ПП402[Тип кв],$A$1,ПП402[Секция],$A4,ПП402[№ на этаже],$B4,ПП402[Статус],G$2)</f>
        <v>0</v>
      </c>
      <c r="H4" s="55">
        <f>COUNTIFS(ПП402[Тип кв],$A$1,ПП402[Секция],$A4,ПП402[№ на этаже],$B4)</f>
        <v>12</v>
      </c>
      <c r="I4" s="71">
        <f t="shared" ref="I4:I7" si="1">G4/H4</f>
        <v>0</v>
      </c>
      <c r="J4" s="13">
        <f t="shared" ref="J4:J7" si="2">F4/H4</f>
        <v>1</v>
      </c>
      <c r="K4" s="68"/>
      <c r="M4"/>
    </row>
    <row r="5" spans="1:13" x14ac:dyDescent="0.25">
      <c r="A5" s="65">
        <v>2</v>
      </c>
      <c r="B5" s="26">
        <v>4</v>
      </c>
      <c r="C5" s="134">
        <f>AVERAGEIFS(ПП402[Расчетная проектная площадь],ПП402[Тип кв],$A$1,ПП402[Секция],$A5,ПП402[№ на этаже],$B5)</f>
        <v>27.966666666666672</v>
      </c>
      <c r="D5" s="17">
        <f>COUNTIFS(ПП402[Тип кв],$A$1,ПП402[Секция],$A5,ПП402[№ на этаже],$B5,ПП402[Статус],D$2)</f>
        <v>0</v>
      </c>
      <c r="E5" s="53">
        <f t="shared" si="0"/>
        <v>0</v>
      </c>
      <c r="F5" s="18">
        <f>COUNTIFS(ПП402[Тип кв],$A$1,ПП402[Секция],$A5,ПП402[№ на этаже],$B5,ПП402[Статус],F$2)</f>
        <v>12</v>
      </c>
      <c r="G5" s="37">
        <f>COUNTIFS(ПП402[Тип кв],$A$1,ПП402[Секция],$A5,ПП402[№ на этаже],$B5,ПП402[Статус],G$2)</f>
        <v>0</v>
      </c>
      <c r="H5" s="55">
        <f>COUNTIFS(ПП402[Тип кв],$A$1,ПП402[Секция],$A5,ПП402[№ на этаже],$B5)</f>
        <v>12</v>
      </c>
      <c r="I5" s="71">
        <f t="shared" si="1"/>
        <v>0</v>
      </c>
      <c r="J5" s="13">
        <f t="shared" si="2"/>
        <v>1</v>
      </c>
      <c r="K5" s="56"/>
      <c r="M5"/>
    </row>
    <row r="6" spans="1:13" ht="15.75" thickBot="1" x14ac:dyDescent="0.3">
      <c r="A6" s="65">
        <v>3</v>
      </c>
      <c r="B6" s="26">
        <v>6</v>
      </c>
      <c r="C6" s="134">
        <f>AVERAGEIFS(ПП402[Расчетная проектная площадь],ПП402[Тип кв],$A$1,ПП402[Секция],$A6,ПП402[№ на этаже],$B6)</f>
        <v>29.614444444444448</v>
      </c>
      <c r="D6" s="17">
        <f>COUNTIFS(ПП402[Тип кв],$A$1,ПП402[Секция],$A6,ПП402[№ на этаже],$B6,ПП402[Статус],D$2)</f>
        <v>0</v>
      </c>
      <c r="E6" s="53">
        <f t="shared" si="0"/>
        <v>0</v>
      </c>
      <c r="F6" s="18">
        <f>COUNTIFS(ПП402[Тип кв],$A$1,ПП402[Секция],$A6,ПП402[№ на этаже],$B6,ПП402[Статус],F$2)</f>
        <v>18</v>
      </c>
      <c r="G6" s="37">
        <f>COUNTIFS(ПП402[Тип кв],$A$1,ПП402[Секция],$A6,ПП402[№ на этаже],$B6,ПП402[Статус],G$2)</f>
        <v>0</v>
      </c>
      <c r="H6" s="55">
        <f>COUNTIFS(ПП402[Тип кв],$A$1,ПП402[Секция],$A6,ПП402[№ на этаже],$B6)</f>
        <v>18</v>
      </c>
      <c r="I6" s="71">
        <f t="shared" ref="I6" si="3">G6/H6</f>
        <v>0</v>
      </c>
      <c r="J6" s="13">
        <f t="shared" ref="J6" si="4">F6/H6</f>
        <v>1</v>
      </c>
      <c r="K6" s="56"/>
      <c r="M6"/>
    </row>
    <row r="7" spans="1:13" x14ac:dyDescent="0.25">
      <c r="A7" s="29" t="s">
        <v>0</v>
      </c>
      <c r="B7" s="30"/>
      <c r="C7" s="30"/>
      <c r="D7" s="30">
        <f>SUM(D3:D6)</f>
        <v>10</v>
      </c>
      <c r="E7" s="30">
        <f t="shared" ref="E7:H7" si="5">SUM(E3:E6)</f>
        <v>1</v>
      </c>
      <c r="F7" s="30">
        <f t="shared" si="5"/>
        <v>46</v>
      </c>
      <c r="G7" s="30">
        <f t="shared" si="5"/>
        <v>3</v>
      </c>
      <c r="H7" s="30">
        <f t="shared" si="5"/>
        <v>60</v>
      </c>
      <c r="I7" s="31">
        <f t="shared" si="1"/>
        <v>0.05</v>
      </c>
      <c r="J7" s="31">
        <f t="shared" si="2"/>
        <v>0.76666666666666672</v>
      </c>
      <c r="K7" s="57"/>
      <c r="M7"/>
    </row>
    <row r="8" spans="1:13" ht="15.75" thickBot="1" x14ac:dyDescent="0.3">
      <c r="A8" s="35" t="s">
        <v>129</v>
      </c>
      <c r="B8" s="33"/>
      <c r="C8" s="33"/>
      <c r="D8" s="36">
        <f>D7/$H$7</f>
        <v>0.16666666666666666</v>
      </c>
      <c r="E8" s="36">
        <f t="shared" ref="E8:H8" si="6">E7/$H$7</f>
        <v>1.6666666666666666E-2</v>
      </c>
      <c r="F8" s="36">
        <f t="shared" si="6"/>
        <v>0.76666666666666672</v>
      </c>
      <c r="G8" s="36">
        <f t="shared" si="6"/>
        <v>0.05</v>
      </c>
      <c r="H8" s="36">
        <f t="shared" si="6"/>
        <v>1</v>
      </c>
      <c r="I8" s="33"/>
      <c r="J8" s="33"/>
      <c r="K8" s="34"/>
      <c r="M8"/>
    </row>
    <row r="9" spans="1:13" x14ac:dyDescent="0.25">
      <c r="M9"/>
    </row>
    <row r="10" spans="1:13" x14ac:dyDescent="0.25">
      <c r="M10"/>
    </row>
    <row r="11" spans="1:13" ht="15.75" thickBot="1" x14ac:dyDescent="0.3">
      <c r="A11" s="24">
        <v>1</v>
      </c>
      <c r="D11" s="22"/>
      <c r="E11" s="22"/>
      <c r="F11" s="22"/>
      <c r="G11" s="22"/>
      <c r="H11" s="129">
        <f>H19/288</f>
        <v>0.31944444444444442</v>
      </c>
      <c r="J11" s="20"/>
      <c r="K11" s="20"/>
      <c r="M11"/>
    </row>
    <row r="12" spans="1:13" ht="60.75" thickBot="1" x14ac:dyDescent="0.3">
      <c r="A12" s="43" t="s">
        <v>1335</v>
      </c>
      <c r="B12" s="49" t="s">
        <v>26</v>
      </c>
      <c r="C12" s="49" t="s">
        <v>1439</v>
      </c>
      <c r="D12" s="44" t="s">
        <v>2</v>
      </c>
      <c r="E12" s="46" t="s">
        <v>127</v>
      </c>
      <c r="F12" s="44" t="s">
        <v>19</v>
      </c>
      <c r="G12" s="44" t="s">
        <v>1</v>
      </c>
      <c r="H12" s="44" t="s">
        <v>109</v>
      </c>
      <c r="I12" s="92" t="s">
        <v>115</v>
      </c>
      <c r="J12" s="92" t="s">
        <v>116</v>
      </c>
      <c r="K12" s="93" t="s">
        <v>1440</v>
      </c>
      <c r="M12"/>
    </row>
    <row r="13" spans="1:13" x14ac:dyDescent="0.25">
      <c r="A13" s="65">
        <v>1</v>
      </c>
      <c r="B13" s="26">
        <v>5</v>
      </c>
      <c r="C13" s="134">
        <f>AVERAGEIFS(ПП402[Расчетная проектная площадь],ПП402[Тип кв],$A$11,ПП402[Секция],$A13,ПП402[№ на этаже],$B13)</f>
        <v>36.866666666666667</v>
      </c>
      <c r="D13" s="17">
        <f>COUNTIFS(ПП402[Тип кв],$A$11,ПП402[Секция],$A13,ПП402[№ на этаже],$B13,ПП402[Статус],D$12)</f>
        <v>1</v>
      </c>
      <c r="E13" s="53">
        <f t="shared" ref="E13:E15" si="7">H13-D13-G13-F13</f>
        <v>0</v>
      </c>
      <c r="F13" s="18">
        <f>COUNTIFS(ПП402[Тип кв],$A$11,ПП402[Секция],$A13,ПП402[№ на этаже],$B13,ПП402[Статус],F$12)</f>
        <v>3</v>
      </c>
      <c r="G13" s="37">
        <f>COUNTIFS(ПП402[Тип кв],$A$11,ПП402[Секция],$A13,ПП402[№ на этаже],$B13,ПП402[Статус],G$12)</f>
        <v>14</v>
      </c>
      <c r="H13" s="55">
        <f>COUNTIFS(ПП402[Тип кв],$A$11,ПП402[Секция],$A13,ПП402[№ на этаже],$B13)</f>
        <v>18</v>
      </c>
      <c r="I13" s="70">
        <f>G13/H13</f>
        <v>0.77777777777777779</v>
      </c>
      <c r="J13" s="96">
        <f>F13/H13</f>
        <v>0.16666666666666666</v>
      </c>
      <c r="K13" s="74"/>
      <c r="M13"/>
    </row>
    <row r="14" spans="1:13" x14ac:dyDescent="0.25">
      <c r="A14" s="65">
        <v>1</v>
      </c>
      <c r="B14" s="26">
        <v>6</v>
      </c>
      <c r="C14" s="134">
        <f>AVERAGEIFS(ПП402[Расчетная проектная площадь],ПП402[Тип кв],$A$11,ПП402[Секция],$A14,ПП402[№ на этаже],$B14)</f>
        <v>45.122222222222213</v>
      </c>
      <c r="D14" s="17">
        <f>COUNTIFS(ПП402[Тип кв],$A$11,ПП402[Секция],$A14,ПП402[№ на этаже],$B14,ПП402[Статус],D$12)</f>
        <v>4</v>
      </c>
      <c r="E14" s="53">
        <f t="shared" si="7"/>
        <v>0</v>
      </c>
      <c r="F14" s="18">
        <f>COUNTIFS(ПП402[Тип кв],$A$11,ПП402[Секция],$A14,ПП402[№ на этаже],$B14,ПП402[Статус],F$12)</f>
        <v>12</v>
      </c>
      <c r="G14" s="37">
        <f>COUNTIFS(ПП402[Тип кв],$A$11,ПП402[Секция],$A14,ПП402[№ на этаже],$B14,ПП402[Статус],G$12)</f>
        <v>2</v>
      </c>
      <c r="H14" s="55">
        <f>COUNTIFS(ПП402[Тип кв],$A$11,ПП402[Секция],$A14,ПП402[№ на этаже],$B14)</f>
        <v>18</v>
      </c>
      <c r="I14" s="71">
        <f>G14/H14</f>
        <v>0.1111111111111111</v>
      </c>
      <c r="J14" s="13">
        <f>F14/H14</f>
        <v>0.66666666666666663</v>
      </c>
      <c r="K14" s="56"/>
      <c r="M14"/>
    </row>
    <row r="15" spans="1:13" x14ac:dyDescent="0.25">
      <c r="A15" s="65">
        <v>2</v>
      </c>
      <c r="B15" s="26">
        <v>2</v>
      </c>
      <c r="C15" s="134">
        <f>AVERAGEIFS(ПП402[Расчетная проектная площадь],ПП402[Тип кв],$A$11,ПП402[Секция],$A15,ПП402[№ на этаже],$B15)</f>
        <v>36.606666666666669</v>
      </c>
      <c r="D15" s="17">
        <f>COUNTIFS(ПП402[Тип кв],$A$11,ПП402[Секция],$A15,ПП402[№ на этаже],$B15,ПП402[Статус],D$12)</f>
        <v>2</v>
      </c>
      <c r="E15" s="53">
        <f t="shared" si="7"/>
        <v>0</v>
      </c>
      <c r="F15" s="18">
        <f>COUNTIFS(ПП402[Тип кв],$A$11,ПП402[Секция],$A15,ПП402[№ на этаже],$B15,ПП402[Статус],F$12)</f>
        <v>7</v>
      </c>
      <c r="G15" s="37">
        <f>COUNTIFS(ПП402[Тип кв],$A$11,ПП402[Секция],$A15,ПП402[№ на этаже],$B15,ПП402[Статус],G$12)</f>
        <v>3</v>
      </c>
      <c r="H15" s="55">
        <f>COUNTIFS(ПП402[Тип кв],$A$11,ПП402[Секция],$A15,ПП402[№ на этаже],$B15)</f>
        <v>12</v>
      </c>
      <c r="I15" s="71">
        <f t="shared" ref="I15:I19" si="8">G15/H15</f>
        <v>0.25</v>
      </c>
      <c r="J15" s="13">
        <f t="shared" ref="J15:J19" si="9">F15/H15</f>
        <v>0.58333333333333337</v>
      </c>
      <c r="K15" s="56"/>
      <c r="M15"/>
    </row>
    <row r="16" spans="1:13" x14ac:dyDescent="0.25">
      <c r="A16" s="65">
        <v>3</v>
      </c>
      <c r="B16" s="26">
        <v>1</v>
      </c>
      <c r="C16" s="134">
        <f>AVERAGEIFS(ПП402[Расчетная проектная площадь],ПП402[Тип кв],$A$11,ПП402[Секция],$A16,ПП402[№ на этаже],$B16)</f>
        <v>44.106666666666655</v>
      </c>
      <c r="D16" s="17">
        <f>COUNTIFS(ПП402[Тип кв],$A$11,ПП402[Секция],$A16,ПП402[№ на этаже],$B16,ПП402[Статус],D$12)</f>
        <v>1</v>
      </c>
      <c r="E16" s="53">
        <f t="shared" ref="E16:E18" si="10">H16-D16-G16-F16</f>
        <v>0</v>
      </c>
      <c r="F16" s="18">
        <f>COUNTIFS(ПП402[Тип кв],$A$11,ПП402[Секция],$A16,ПП402[№ на этаже],$B16,ПП402[Статус],F$12)</f>
        <v>3</v>
      </c>
      <c r="G16" s="37">
        <f>COUNTIFS(ПП402[Тип кв],$A$11,ПП402[Секция],$A16,ПП402[№ на этаже],$B16,ПП402[Статус],G$12)</f>
        <v>14</v>
      </c>
      <c r="H16" s="55">
        <f>COUNTIFS(ПП402[Тип кв],$A$11,ПП402[Секция],$A16,ПП402[№ на этаже],$B16)</f>
        <v>18</v>
      </c>
      <c r="I16" s="71">
        <f t="shared" si="8"/>
        <v>0.77777777777777779</v>
      </c>
      <c r="J16" s="13">
        <f t="shared" si="9"/>
        <v>0.16666666666666666</v>
      </c>
      <c r="K16" s="56"/>
      <c r="M16"/>
    </row>
    <row r="17" spans="1:13" x14ac:dyDescent="0.25">
      <c r="A17" s="65">
        <v>3</v>
      </c>
      <c r="B17" s="133">
        <v>2</v>
      </c>
      <c r="C17" s="134">
        <f>AVERAGEIFS(ПП402[Расчетная проектная площадь],ПП402[Тип кв],$A$11,ПП402[Секция],$A17,ПП402[№ на этаже],$B17)</f>
        <v>36.523333333333341</v>
      </c>
      <c r="D17" s="17">
        <f>COUNTIFS(ПП402[Тип кв],$A$11,ПП402[Секция],$A17,ПП402[№ на этаже],$B17,ПП402[Статус],D$12)</f>
        <v>1</v>
      </c>
      <c r="E17" s="53">
        <f t="shared" si="10"/>
        <v>0</v>
      </c>
      <c r="F17" s="18">
        <f>COUNTIFS(ПП402[Тип кв],$A$11,ПП402[Секция],$A17,ПП402[№ на этаже],$B17,ПП402[Статус],F$12)</f>
        <v>3</v>
      </c>
      <c r="G17" s="37">
        <f>COUNTIFS(ПП402[Тип кв],$A$11,ПП402[Секция],$A17,ПП402[№ на этаже],$B17,ПП402[Статус],G$12)</f>
        <v>14</v>
      </c>
      <c r="H17" s="55">
        <f>COUNTIFS(ПП402[Тип кв],$A$11,ПП402[Секция],$A17,ПП402[№ на этаже],$B17)</f>
        <v>18</v>
      </c>
      <c r="I17" s="71">
        <f t="shared" ref="I17:I18" si="11">G17/H17</f>
        <v>0.77777777777777779</v>
      </c>
      <c r="J17" s="13">
        <f t="shared" ref="J17:J18" si="12">F17/H17</f>
        <v>0.16666666666666666</v>
      </c>
      <c r="K17" s="56"/>
      <c r="M17"/>
    </row>
    <row r="18" spans="1:13" ht="15.75" thickBot="1" x14ac:dyDescent="0.3">
      <c r="A18" s="65">
        <v>3</v>
      </c>
      <c r="B18" s="133">
        <v>4</v>
      </c>
      <c r="C18" s="134">
        <f>AVERAGEIFS(ПП402[Расчетная проектная площадь],ПП402[Тип кв],$A$11,ПП402[Секция],$A18,ПП402[№ на этаже],$B18)</f>
        <v>36.389999999999993</v>
      </c>
      <c r="D18" s="17">
        <f>COUNTIFS(ПП402[Тип кв],$A$11,ПП402[Секция],$A18,ПП402[№ на этаже],$B18,ПП402[Статус],D$12)</f>
        <v>0</v>
      </c>
      <c r="E18" s="53">
        <f t="shared" si="10"/>
        <v>1</v>
      </c>
      <c r="F18" s="18">
        <f>COUNTIFS(ПП402[Тип кв],$A$11,ПП402[Секция],$A18,ПП402[№ на этаже],$B18,ПП402[Статус],F$12)</f>
        <v>6</v>
      </c>
      <c r="G18" s="37">
        <f>COUNTIFS(ПП402[Тип кв],$A$11,ПП402[Секция],$A18,ПП402[№ на этаже],$B18,ПП402[Статус],G$12)</f>
        <v>1</v>
      </c>
      <c r="H18" s="55">
        <f>COUNTIFS(ПП402[Тип кв],$A$11,ПП402[Секция],$A18,ПП402[№ на этаже],$B18)</f>
        <v>8</v>
      </c>
      <c r="I18" s="72">
        <f t="shared" si="11"/>
        <v>0.125</v>
      </c>
      <c r="J18" s="28">
        <f t="shared" si="12"/>
        <v>0.75</v>
      </c>
      <c r="K18" s="97"/>
      <c r="M18"/>
    </row>
    <row r="19" spans="1:13" x14ac:dyDescent="0.25">
      <c r="A19" s="29" t="s">
        <v>0</v>
      </c>
      <c r="B19" s="30"/>
      <c r="C19" s="30"/>
      <c r="D19" s="30">
        <f>SUM(D13:D18)</f>
        <v>9</v>
      </c>
      <c r="E19" s="30">
        <f t="shared" ref="E19:H19" si="13">SUM(E13:E18)</f>
        <v>1</v>
      </c>
      <c r="F19" s="30">
        <f t="shared" si="13"/>
        <v>34</v>
      </c>
      <c r="G19" s="30">
        <f t="shared" si="13"/>
        <v>48</v>
      </c>
      <c r="H19" s="30">
        <f t="shared" si="13"/>
        <v>92</v>
      </c>
      <c r="I19" s="94">
        <f t="shared" si="8"/>
        <v>0.52173913043478259</v>
      </c>
      <c r="J19" s="94">
        <f t="shared" si="9"/>
        <v>0.36956521739130432</v>
      </c>
      <c r="K19" s="95"/>
      <c r="M19"/>
    </row>
    <row r="20" spans="1:13" ht="15.75" thickBot="1" x14ac:dyDescent="0.3">
      <c r="A20" s="35" t="s">
        <v>129</v>
      </c>
      <c r="B20" s="33"/>
      <c r="C20" s="33"/>
      <c r="D20" s="36">
        <f>D19/$H$19</f>
        <v>9.7826086956521743E-2</v>
      </c>
      <c r="E20" s="36">
        <f>E19/$H$19</f>
        <v>1.0869565217391304E-2</v>
      </c>
      <c r="F20" s="36">
        <f>F19/$H$19</f>
        <v>0.36956521739130432</v>
      </c>
      <c r="G20" s="36">
        <f>G19/$H$19</f>
        <v>0.52173913043478259</v>
      </c>
      <c r="H20" s="36">
        <f>H19/$H$19</f>
        <v>1</v>
      </c>
      <c r="I20" s="33"/>
      <c r="J20" s="33"/>
      <c r="K20" s="34"/>
      <c r="M20"/>
    </row>
    <row r="21" spans="1:13" x14ac:dyDescent="0.25">
      <c r="M21"/>
    </row>
    <row r="22" spans="1:13" x14ac:dyDescent="0.25">
      <c r="M22"/>
    </row>
    <row r="23" spans="1:13" ht="15.75" thickBot="1" x14ac:dyDescent="0.3">
      <c r="A23" s="24">
        <v>2</v>
      </c>
      <c r="D23" s="22"/>
      <c r="E23" s="22"/>
      <c r="F23" s="22"/>
      <c r="G23" s="22"/>
      <c r="H23" s="129">
        <f>H34/288</f>
        <v>0.44444444444444442</v>
      </c>
      <c r="J23" s="20"/>
      <c r="K23" s="20"/>
      <c r="M23"/>
    </row>
    <row r="24" spans="1:13" ht="60.75" thickBot="1" x14ac:dyDescent="0.3">
      <c r="A24" s="43" t="s">
        <v>1335</v>
      </c>
      <c r="B24" s="49" t="s">
        <v>26</v>
      </c>
      <c r="C24" s="49" t="s">
        <v>1439</v>
      </c>
      <c r="D24" s="44" t="s">
        <v>2</v>
      </c>
      <c r="E24" s="46" t="s">
        <v>127</v>
      </c>
      <c r="F24" s="44" t="s">
        <v>19</v>
      </c>
      <c r="G24" s="44" t="s">
        <v>1</v>
      </c>
      <c r="H24" s="44" t="s">
        <v>109</v>
      </c>
      <c r="I24" s="92" t="s">
        <v>115</v>
      </c>
      <c r="J24" s="92" t="s">
        <v>116</v>
      </c>
      <c r="K24" s="93" t="s">
        <v>1440</v>
      </c>
      <c r="M24"/>
    </row>
    <row r="25" spans="1:13" x14ac:dyDescent="0.25">
      <c r="A25" s="65">
        <v>1</v>
      </c>
      <c r="B25" s="26">
        <v>2</v>
      </c>
      <c r="C25" s="134">
        <f>AVERAGEIFS(ПП402[Расчетная проектная площадь],ПП402[Тип кв],$A$23,ПП402[Секция],$A25,ПП402[№ на этаже],$B25)</f>
        <v>59.963333333333338</v>
      </c>
      <c r="D25" s="17">
        <f>COUNTIFS(ПП402[Тип кв],$A$23,ПП402[Секция],$A25,ПП402[№ на этаже],$B25,ПП402[Статус],D$24)</f>
        <v>4</v>
      </c>
      <c r="E25" s="53">
        <f t="shared" ref="E25" si="14">H25-D25-G25-F25</f>
        <v>0</v>
      </c>
      <c r="F25" s="18">
        <f>COUNTIFS(ПП402[Тип кв],$A$23,ПП402[Секция],$A25,ПП402[№ на этаже],$B25,ПП402[Статус],F$24)</f>
        <v>14</v>
      </c>
      <c r="G25" s="37">
        <f>COUNTIFS(ПП402[Тип кв],$A$23,ПП402[Секция],$A25,ПП402[№ на этаже],$B25,ПП402[Статус],G$24)</f>
        <v>0</v>
      </c>
      <c r="H25" s="55">
        <f>COUNTIFS(ПП402[Тип кв],$A$23,ПП402[Секция],$A25,ПП402[№ на этаже],$B25)</f>
        <v>18</v>
      </c>
      <c r="I25" s="70">
        <f>G25/H25</f>
        <v>0</v>
      </c>
      <c r="J25" s="96">
        <f>F25/H25</f>
        <v>0.77777777777777779</v>
      </c>
      <c r="K25" s="74"/>
      <c r="M25"/>
    </row>
    <row r="26" spans="1:13" x14ac:dyDescent="0.25">
      <c r="A26" s="65">
        <v>1</v>
      </c>
      <c r="B26" s="26">
        <v>3</v>
      </c>
      <c r="C26" s="134">
        <f>AVERAGEIFS(ПП402[Расчетная проектная площадь],ПП402[Тип кв],$A$23,ПП402[Секция],$A26,ПП402[№ на этаже],$B26)</f>
        <v>54.6938888888889</v>
      </c>
      <c r="D26" s="17">
        <f>COUNTIFS(ПП402[Тип кв],$A$23,ПП402[Секция],$A26,ПП402[№ на этаже],$B26,ПП402[Статус],D$24)</f>
        <v>3</v>
      </c>
      <c r="E26" s="53">
        <f t="shared" ref="E26:E33" si="15">H26-D26-G26-F26</f>
        <v>0</v>
      </c>
      <c r="F26" s="18">
        <f>COUNTIFS(ПП402[Тип кв],$A$23,ПП402[Секция],$A26,ПП402[№ на этаже],$B26,ПП402[Статус],F$24)</f>
        <v>15</v>
      </c>
      <c r="G26" s="37">
        <f>COUNTIFS(ПП402[Тип кв],$A$23,ПП402[Секция],$A26,ПП402[№ на этаже],$B26,ПП402[Статус],G$24)</f>
        <v>0</v>
      </c>
      <c r="H26" s="55">
        <f>COUNTIFS(ПП402[Тип кв],$A$23,ПП402[Секция],$A26,ПП402[№ на этаже],$B26)</f>
        <v>18</v>
      </c>
      <c r="I26" s="135">
        <f t="shared" ref="I26:I33" si="16">G26/H26</f>
        <v>0</v>
      </c>
      <c r="J26" s="42">
        <f t="shared" ref="J26:J33" si="17">F26/H26</f>
        <v>0.83333333333333337</v>
      </c>
      <c r="K26" s="68"/>
      <c r="M26"/>
    </row>
    <row r="27" spans="1:13" x14ac:dyDescent="0.25">
      <c r="A27" s="65">
        <v>1</v>
      </c>
      <c r="B27" s="26">
        <v>4</v>
      </c>
      <c r="C27" s="134">
        <f>AVERAGEIFS(ПП402[Расчетная проектная площадь],ПП402[Тип кв],$A$23,ПП402[Секция],$A27,ПП402[№ на этаже],$B27)</f>
        <v>54.772222222222211</v>
      </c>
      <c r="D27" s="17">
        <f>COUNTIFS(ПП402[Тип кв],$A$23,ПП402[Секция],$A27,ПП402[№ на этаже],$B27,ПП402[Статус],D$24)</f>
        <v>2</v>
      </c>
      <c r="E27" s="53">
        <f t="shared" si="15"/>
        <v>0</v>
      </c>
      <c r="F27" s="18">
        <f>COUNTIFS(ПП402[Тип кв],$A$23,ПП402[Секция],$A27,ПП402[№ на этаже],$B27,ПП402[Статус],F$24)</f>
        <v>15</v>
      </c>
      <c r="G27" s="37">
        <f>COUNTIFS(ПП402[Тип кв],$A$23,ПП402[Секция],$A27,ПП402[№ на этаже],$B27,ПП402[Статус],G$24)</f>
        <v>1</v>
      </c>
      <c r="H27" s="55">
        <f>COUNTIFS(ПП402[Тип кв],$A$23,ПП402[Секция],$A27,ПП402[№ на этаже],$B27)</f>
        <v>18</v>
      </c>
      <c r="I27" s="135">
        <f t="shared" si="16"/>
        <v>5.5555555555555552E-2</v>
      </c>
      <c r="J27" s="42">
        <f t="shared" si="17"/>
        <v>0.83333333333333337</v>
      </c>
      <c r="K27" s="68"/>
      <c r="M27"/>
    </row>
    <row r="28" spans="1:13" x14ac:dyDescent="0.25">
      <c r="A28" s="65">
        <v>2</v>
      </c>
      <c r="B28" s="26">
        <v>1</v>
      </c>
      <c r="C28" s="134">
        <f>AVERAGEIFS(ПП402[Расчетная проектная площадь],ПП402[Тип кв],$A$23,ПП402[Секция],$A28,ПП402[№ на этаже],$B28)</f>
        <v>65.696666666666673</v>
      </c>
      <c r="D28" s="17">
        <f>COUNTIFS(ПП402[Тип кв],$A$23,ПП402[Секция],$A28,ПП402[№ на этаже],$B28,ПП402[Статус],D$24)</f>
        <v>0</v>
      </c>
      <c r="E28" s="53">
        <f t="shared" si="15"/>
        <v>0</v>
      </c>
      <c r="F28" s="18">
        <f>COUNTIFS(ПП402[Тип кв],$A$23,ПП402[Секция],$A28,ПП402[№ на этаже],$B28,ПП402[Статус],F$24)</f>
        <v>10</v>
      </c>
      <c r="G28" s="37">
        <f>COUNTIFS(ПП402[Тип кв],$A$23,ПП402[Секция],$A28,ПП402[№ на этаже],$B28,ПП402[Статус],G$24)</f>
        <v>2</v>
      </c>
      <c r="H28" s="55">
        <f>COUNTIFS(ПП402[Тип кв],$A$23,ПП402[Секция],$A28,ПП402[№ на этаже],$B28)</f>
        <v>12</v>
      </c>
      <c r="I28" s="135">
        <f t="shared" si="16"/>
        <v>0.16666666666666666</v>
      </c>
      <c r="J28" s="42">
        <f t="shared" si="17"/>
        <v>0.83333333333333337</v>
      </c>
      <c r="K28" s="68"/>
      <c r="M28"/>
    </row>
    <row r="29" spans="1:13" x14ac:dyDescent="0.25">
      <c r="A29" s="65">
        <v>2</v>
      </c>
      <c r="B29" s="26">
        <v>5</v>
      </c>
      <c r="C29" s="134">
        <f>AVERAGEIFS(ПП402[Расчетная проектная площадь],ПП402[Тип кв],$A$23,ПП402[Секция],$A29,ПП402[№ на этаже],$B29)</f>
        <v>63.646666666666668</v>
      </c>
      <c r="D29" s="17">
        <f>COUNTIFS(ПП402[Тип кв],$A$23,ПП402[Секция],$A29,ПП402[№ на этаже],$B29,ПП402[Статус],D$24)</f>
        <v>4</v>
      </c>
      <c r="E29" s="53">
        <f t="shared" si="15"/>
        <v>0</v>
      </c>
      <c r="F29" s="18">
        <f>COUNTIFS(ПП402[Тип кв],$A$23,ПП402[Секция],$A29,ПП402[№ на этаже],$B29,ПП402[Статус],F$24)</f>
        <v>7</v>
      </c>
      <c r="G29" s="37">
        <f>COUNTIFS(ПП402[Тип кв],$A$23,ПП402[Секция],$A29,ПП402[№ на этаже],$B29,ПП402[Статус],G$24)</f>
        <v>1</v>
      </c>
      <c r="H29" s="55">
        <f>COUNTIFS(ПП402[Тип кв],$A$23,ПП402[Секция],$A29,ПП402[№ на этаже],$B29)</f>
        <v>12</v>
      </c>
      <c r="I29" s="135">
        <f t="shared" si="16"/>
        <v>8.3333333333333329E-2</v>
      </c>
      <c r="J29" s="42">
        <f t="shared" si="17"/>
        <v>0.58333333333333337</v>
      </c>
      <c r="K29" s="68"/>
      <c r="M29"/>
    </row>
    <row r="30" spans="1:13" x14ac:dyDescent="0.25">
      <c r="A30" s="65">
        <v>2</v>
      </c>
      <c r="B30" s="26">
        <v>6</v>
      </c>
      <c r="C30" s="134">
        <f>AVERAGEIFS(ПП402[Расчетная проектная площадь],ПП402[Тип кв],$A$23,ПП402[Секция],$A30,ПП402[№ на этаже],$B30)</f>
        <v>60.916666666666664</v>
      </c>
      <c r="D30" s="17">
        <f>COUNTIFS(ПП402[Тип кв],$A$23,ПП402[Секция],$A30,ПП402[№ на этаже],$B30,ПП402[Статус],D$24)</f>
        <v>1</v>
      </c>
      <c r="E30" s="53">
        <f t="shared" si="15"/>
        <v>0</v>
      </c>
      <c r="F30" s="18">
        <f>COUNTIFS(ПП402[Тип кв],$A$23,ПП402[Секция],$A30,ПП402[№ на этаже],$B30,ПП402[Статус],F$24)</f>
        <v>7</v>
      </c>
      <c r="G30" s="37">
        <f>COUNTIFS(ПП402[Тип кв],$A$23,ПП402[Секция],$A30,ПП402[№ на этаже],$B30,ПП402[Статус],G$24)</f>
        <v>4</v>
      </c>
      <c r="H30" s="55">
        <f>COUNTIFS(ПП402[Тип кв],$A$23,ПП402[Секция],$A30,ПП402[№ на этаже],$B30)</f>
        <v>12</v>
      </c>
      <c r="I30" s="135">
        <f t="shared" si="16"/>
        <v>0.33333333333333331</v>
      </c>
      <c r="J30" s="42">
        <f t="shared" si="17"/>
        <v>0.58333333333333337</v>
      </c>
      <c r="K30" s="68"/>
      <c r="M30"/>
    </row>
    <row r="31" spans="1:13" x14ac:dyDescent="0.25">
      <c r="A31" s="65">
        <v>3</v>
      </c>
      <c r="B31" s="26">
        <v>3</v>
      </c>
      <c r="C31" s="134">
        <f>AVERAGEIFS(ПП402[Расчетная проектная площадь],ПП402[Тип кв],$A$23,ПП402[Секция],$A31,ПП402[№ на этаже],$B31)</f>
        <v>54.441666666666684</v>
      </c>
      <c r="D31" s="17">
        <f>COUNTIFS(ПП402[Тип кв],$A$23,ПП402[Секция],$A31,ПП402[№ на этаже],$B31,ПП402[Статус],D$24)</f>
        <v>1</v>
      </c>
      <c r="E31" s="53">
        <f t="shared" si="15"/>
        <v>0</v>
      </c>
      <c r="F31" s="18">
        <f>COUNTIFS(ПП402[Тип кв],$A$23,ПП402[Секция],$A31,ПП402[№ на этаже],$B31,ПП402[Статус],F$24)</f>
        <v>6</v>
      </c>
      <c r="G31" s="37">
        <f>COUNTIFS(ПП402[Тип кв],$A$23,ПП402[Секция],$A31,ПП402[№ на этаже],$B31,ПП402[Статус],G$24)</f>
        <v>11</v>
      </c>
      <c r="H31" s="55">
        <f>COUNTIFS(ПП402[Тип кв],$A$23,ПП402[Секция],$A31,ПП402[№ на этаже],$B31)</f>
        <v>18</v>
      </c>
      <c r="I31" s="135">
        <f t="shared" si="16"/>
        <v>0.61111111111111116</v>
      </c>
      <c r="J31" s="42">
        <f t="shared" si="17"/>
        <v>0.33333333333333331</v>
      </c>
      <c r="K31" s="68"/>
      <c r="M31"/>
    </row>
    <row r="32" spans="1:13" x14ac:dyDescent="0.25">
      <c r="A32" s="65">
        <v>3</v>
      </c>
      <c r="B32" s="26">
        <v>4</v>
      </c>
      <c r="C32" s="134">
        <f>AVERAGEIFS(ПП402[Расчетная проектная площадь],ПП402[Тип кв],$A$23,ПП402[Секция],$A32,ПП402[№ на этаже],$B32)</f>
        <v>55.838000000000008</v>
      </c>
      <c r="D32" s="17">
        <f>COUNTIFS(ПП402[Тип кв],$A$23,ПП402[Секция],$A32,ПП402[№ на этаже],$B32,ПП402[Статус],D$24)</f>
        <v>4</v>
      </c>
      <c r="E32" s="53">
        <f t="shared" si="15"/>
        <v>0</v>
      </c>
      <c r="F32" s="18">
        <f>COUNTIFS(ПП402[Тип кв],$A$23,ПП402[Секция],$A32,ПП402[№ на этаже],$B32,ПП402[Статус],F$24)</f>
        <v>5</v>
      </c>
      <c r="G32" s="37">
        <f>COUNTIFS(ПП402[Тип кв],$A$23,ПП402[Секция],$A32,ПП402[№ на этаже],$B32,ПП402[Статус],G$24)</f>
        <v>1</v>
      </c>
      <c r="H32" s="55">
        <f>COUNTIFS(ПП402[Тип кв],$A$23,ПП402[Секция],$A32,ПП402[№ на этаже],$B32)</f>
        <v>10</v>
      </c>
      <c r="I32" s="135">
        <f t="shared" si="16"/>
        <v>0.1</v>
      </c>
      <c r="J32" s="42">
        <f t="shared" si="17"/>
        <v>0.5</v>
      </c>
      <c r="K32" s="68"/>
      <c r="M32"/>
    </row>
    <row r="33" spans="1:13" ht="15.75" thickBot="1" x14ac:dyDescent="0.3">
      <c r="A33" s="65">
        <v>3</v>
      </c>
      <c r="B33" s="26">
        <v>5</v>
      </c>
      <c r="C33" s="134">
        <f>AVERAGEIFS(ПП402[Расчетная проектная площадь],ПП402[Тип кв],$A$23,ПП402[Секция],$A33,ПП402[№ на этаже],$B33)</f>
        <v>59.085999999999991</v>
      </c>
      <c r="D33" s="17">
        <f>COUNTIFS(ПП402[Тип кв],$A$23,ПП402[Секция],$A33,ПП402[№ на этаже],$B33,ПП402[Статус],D$24)</f>
        <v>2</v>
      </c>
      <c r="E33" s="53">
        <f t="shared" si="15"/>
        <v>0</v>
      </c>
      <c r="F33" s="18">
        <f>COUNTIFS(ПП402[Тип кв],$A$23,ПП402[Секция],$A33,ПП402[№ на этаже],$B33,ПП402[Статус],F$24)</f>
        <v>8</v>
      </c>
      <c r="G33" s="37">
        <f>COUNTIFS(ПП402[Тип кв],$A$23,ПП402[Секция],$A33,ПП402[№ на этаже],$B33,ПП402[Статус],G$24)</f>
        <v>0</v>
      </c>
      <c r="H33" s="55">
        <f>COUNTIFS(ПП402[Тип кв],$A$23,ПП402[Секция],$A33,ПП402[№ на этаже],$B33)</f>
        <v>10</v>
      </c>
      <c r="I33" s="136">
        <f t="shared" si="16"/>
        <v>0</v>
      </c>
      <c r="J33" s="137">
        <f t="shared" si="17"/>
        <v>0.8</v>
      </c>
      <c r="K33" s="69"/>
      <c r="M33"/>
    </row>
    <row r="34" spans="1:13" x14ac:dyDescent="0.25">
      <c r="A34" s="29" t="s">
        <v>0</v>
      </c>
      <c r="B34" s="30"/>
      <c r="C34" s="30"/>
      <c r="D34" s="30">
        <f>SUM(D25:D33)</f>
        <v>21</v>
      </c>
      <c r="E34" s="30">
        <f>SUM(E25:E33)</f>
        <v>0</v>
      </c>
      <c r="F34" s="30">
        <f>SUM(F25:F33)</f>
        <v>87</v>
      </c>
      <c r="G34" s="30">
        <f>SUM(G25:G33)</f>
        <v>20</v>
      </c>
      <c r="H34" s="30">
        <f>SUM(H25:H33)</f>
        <v>128</v>
      </c>
      <c r="I34" s="94">
        <f t="shared" ref="I34" si="18">G34/H34</f>
        <v>0.15625</v>
      </c>
      <c r="J34" s="94">
        <f t="shared" ref="J34" si="19">F34/H34</f>
        <v>0.6796875</v>
      </c>
      <c r="K34" s="95"/>
      <c r="M34"/>
    </row>
    <row r="35" spans="1:13" ht="15.75" thickBot="1" x14ac:dyDescent="0.3">
      <c r="A35" s="35" t="s">
        <v>129</v>
      </c>
      <c r="B35" s="33"/>
      <c r="C35" s="33"/>
      <c r="D35" s="36">
        <f>D34/$H$34</f>
        <v>0.1640625</v>
      </c>
      <c r="E35" s="36">
        <f>E34/$H$34</f>
        <v>0</v>
      </c>
      <c r="F35" s="36">
        <f>F34/$H$34</f>
        <v>0.6796875</v>
      </c>
      <c r="G35" s="36">
        <f>G34/$H$34</f>
        <v>0.15625</v>
      </c>
      <c r="H35" s="36">
        <f>H34/$H$34</f>
        <v>1</v>
      </c>
      <c r="I35" s="33"/>
      <c r="J35" s="33"/>
      <c r="K35" s="34"/>
      <c r="M35"/>
    </row>
    <row r="36" spans="1:13" x14ac:dyDescent="0.25">
      <c r="M36"/>
    </row>
    <row r="37" spans="1:13" ht="15.75" thickBot="1" x14ac:dyDescent="0.3">
      <c r="A37" s="24">
        <v>3</v>
      </c>
      <c r="D37" s="22"/>
      <c r="E37" s="22"/>
      <c r="F37" s="22"/>
      <c r="G37" s="22"/>
      <c r="H37" s="129">
        <f>H40/288</f>
        <v>2.7777777777777776E-2</v>
      </c>
      <c r="J37" s="20"/>
      <c r="K37" s="20"/>
      <c r="M37"/>
    </row>
    <row r="38" spans="1:13" ht="60.75" thickBot="1" x14ac:dyDescent="0.3">
      <c r="A38" s="43" t="s">
        <v>1335</v>
      </c>
      <c r="B38" s="49" t="s">
        <v>26</v>
      </c>
      <c r="C38" s="49" t="s">
        <v>1439</v>
      </c>
      <c r="D38" s="44" t="s">
        <v>2</v>
      </c>
      <c r="E38" s="46" t="s">
        <v>127</v>
      </c>
      <c r="F38" s="44" t="s">
        <v>19</v>
      </c>
      <c r="G38" s="44" t="s">
        <v>1</v>
      </c>
      <c r="H38" s="44" t="s">
        <v>109</v>
      </c>
      <c r="I38" s="92" t="s">
        <v>115</v>
      </c>
      <c r="J38" s="92" t="s">
        <v>116</v>
      </c>
      <c r="K38" s="93" t="s">
        <v>1440</v>
      </c>
      <c r="M38"/>
    </row>
    <row r="39" spans="1:13" ht="15.75" thickBot="1" x14ac:dyDescent="0.3">
      <c r="A39" s="65">
        <v>3</v>
      </c>
      <c r="B39" s="26">
        <v>5</v>
      </c>
      <c r="C39" s="134">
        <f>AVERAGEIFS(ПП402[Расчетная проектная площадь],ПП402[Тип кв],$A$37,ПП402[Секция],$A39,ПП402[№ на этаже],$B39)</f>
        <v>78.159999999999982</v>
      </c>
      <c r="D39" s="17">
        <f>COUNTIFS(ПП402[Тип кв],$A$37,ПП402[Секция],$A39,ПП402[№ на этаже],$B39,ПП402[Статус],D$38)</f>
        <v>4</v>
      </c>
      <c r="E39" s="53">
        <f t="shared" ref="E39" si="20">H39-D39-G39-F39</f>
        <v>0</v>
      </c>
      <c r="F39" s="18">
        <f>COUNTIFS(ПП402[Тип кв],$A$37,ПП402[Секция],$A39,ПП402[№ на этаже],$B39,ПП402[Статус],F$38)</f>
        <v>3</v>
      </c>
      <c r="G39" s="37">
        <f>COUNTIFS(ПП402[Тип кв],$A$37,ПП402[Секция],$A39,ПП402[№ на этаже],$B39,ПП402[Статус],G$38)</f>
        <v>1</v>
      </c>
      <c r="H39" s="55">
        <f>COUNTIFS(ПП402[Тип кв],$A$37,ПП402[Секция],$A39,ПП402[№ на этаже],$B39)</f>
        <v>8</v>
      </c>
      <c r="I39" s="70">
        <f>G39/H39</f>
        <v>0.125</v>
      </c>
      <c r="J39" s="96">
        <f>F39/H39</f>
        <v>0.375</v>
      </c>
      <c r="K39" s="74"/>
    </row>
    <row r="40" spans="1:13" x14ac:dyDescent="0.25">
      <c r="A40" s="29" t="s">
        <v>0</v>
      </c>
      <c r="B40" s="30"/>
      <c r="C40" s="30"/>
      <c r="D40" s="30">
        <f>SUM(D39:D39)</f>
        <v>4</v>
      </c>
      <c r="E40" s="30">
        <f>SUM(E39:E39)</f>
        <v>0</v>
      </c>
      <c r="F40" s="30">
        <f>SUM(F39:F39)</f>
        <v>3</v>
      </c>
      <c r="G40" s="30">
        <f>SUM(G39:G39)</f>
        <v>1</v>
      </c>
      <c r="H40" s="30">
        <f>SUM(H39:H39)</f>
        <v>8</v>
      </c>
      <c r="I40" s="94">
        <f t="shared" ref="I40" si="21">G40/H40</f>
        <v>0.125</v>
      </c>
      <c r="J40" s="94">
        <f t="shared" ref="J40" si="22">F40/H40</f>
        <v>0.375</v>
      </c>
      <c r="K40" s="95"/>
    </row>
    <row r="41" spans="1:13" ht="15.75" thickBot="1" x14ac:dyDescent="0.3">
      <c r="A41" s="35" t="s">
        <v>129</v>
      </c>
      <c r="B41" s="33"/>
      <c r="C41" s="33"/>
      <c r="D41" s="36">
        <f>D40/$H$19</f>
        <v>4.3478260869565216E-2</v>
      </c>
      <c r="E41" s="36">
        <f>E40/$H$19</f>
        <v>0</v>
      </c>
      <c r="F41" s="36">
        <f>F40/$H$19</f>
        <v>3.2608695652173912E-2</v>
      </c>
      <c r="G41" s="36">
        <f>G40/$H$19</f>
        <v>1.0869565217391304E-2</v>
      </c>
      <c r="H41" s="36">
        <f>H40/$H$19</f>
        <v>8.6956521739130432E-2</v>
      </c>
      <c r="I41" s="33"/>
      <c r="J41" s="33"/>
      <c r="K41" s="34"/>
    </row>
  </sheetData>
  <conditionalFormatting sqref="I3:I6">
    <cfRule type="colorScale" priority="12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3:J6">
    <cfRule type="colorScale" priority="11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3:I16">
    <cfRule type="colorScale" priority="10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3:J16">
    <cfRule type="colorScale" priority="9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25:I33">
    <cfRule type="colorScale" priority="8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25:J33">
    <cfRule type="colorScale" priority="7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7:I18">
    <cfRule type="colorScale" priority="6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7:J18">
    <cfRule type="colorScale" priority="5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39">
    <cfRule type="colorScale" priority="4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39">
    <cfRule type="colorScale" priority="3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  <ignoredErrors>
    <ignoredError sqref="E3:E6 E13:E15 E16:E18 E25:E33 E3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526DE-2539-4B67-A2CA-7D3566E13F66}">
  <dimension ref="A1:K25"/>
  <sheetViews>
    <sheetView workbookViewId="0">
      <selection activeCell="F9" sqref="F9"/>
    </sheetView>
  </sheetViews>
  <sheetFormatPr defaultRowHeight="15" x14ac:dyDescent="0.25"/>
  <cols>
    <col min="1" max="1" width="20.85546875" bestFit="1" customWidth="1"/>
    <col min="2" max="2" width="11.85546875" bestFit="1" customWidth="1"/>
    <col min="3" max="3" width="11.85546875" customWidth="1"/>
    <col min="4" max="7" width="12.7109375" customWidth="1"/>
    <col min="8" max="8" width="12.7109375" style="20" customWidth="1"/>
    <col min="9" max="9" width="19.7109375" bestFit="1" customWidth="1"/>
    <col min="10" max="10" width="18.7109375" bestFit="1" customWidth="1"/>
    <col min="11" max="11" width="12" bestFit="1" customWidth="1"/>
    <col min="13" max="29" width="8" bestFit="1" customWidth="1"/>
    <col min="30" max="30" width="11.85546875" bestFit="1" customWidth="1"/>
  </cols>
  <sheetData>
    <row r="1" spans="1:11" ht="15.75" thickBot="1" x14ac:dyDescent="0.3">
      <c r="A1" s="24">
        <v>1</v>
      </c>
      <c r="D1" s="22"/>
      <c r="E1" s="22"/>
      <c r="F1" s="22"/>
      <c r="G1" s="22"/>
      <c r="H1" s="129">
        <f>H6/101</f>
        <v>0.31683168316831684</v>
      </c>
      <c r="J1" s="20"/>
      <c r="K1" s="20"/>
    </row>
    <row r="2" spans="1:11" ht="60.75" thickBot="1" x14ac:dyDescent="0.3">
      <c r="A2" s="43" t="s">
        <v>1335</v>
      </c>
      <c r="B2" s="49" t="s">
        <v>26</v>
      </c>
      <c r="C2" s="49" t="s">
        <v>1439</v>
      </c>
      <c r="D2" s="44" t="s">
        <v>2</v>
      </c>
      <c r="E2" s="46" t="s">
        <v>127</v>
      </c>
      <c r="F2" s="44" t="s">
        <v>19</v>
      </c>
      <c r="G2" s="44" t="s">
        <v>1</v>
      </c>
      <c r="H2" s="44" t="s">
        <v>109</v>
      </c>
      <c r="I2" s="44" t="s">
        <v>115</v>
      </c>
      <c r="J2" s="44" t="s">
        <v>116</v>
      </c>
      <c r="K2" s="45" t="s">
        <v>1440</v>
      </c>
    </row>
    <row r="3" spans="1:11" x14ac:dyDescent="0.25">
      <c r="A3" s="65">
        <v>1</v>
      </c>
      <c r="B3" s="26">
        <v>2</v>
      </c>
      <c r="C3" s="117">
        <v>35.53</v>
      </c>
      <c r="D3" s="17">
        <f>COUNTIFS(ПП401[Тип кв],$A$1,ПП401[Подъезд],A3,ПП401[№ на этаже],B3,ПП401[Статус],$D$2)</f>
        <v>2</v>
      </c>
      <c r="E3" s="53">
        <f t="shared" ref="E3:E5" si="0">H3-D3-G3-F3</f>
        <v>1</v>
      </c>
      <c r="F3" s="18">
        <f>COUNTIFS(ПП401[Тип кв],$A$1,ПП401[Подъезд],A3,ПП401[№ на этаже],B3,ПП401[Статус],$F$2)</f>
        <v>7</v>
      </c>
      <c r="G3" s="37">
        <f>COUNTIFS(ПП401[Тип кв],$A$1,ПП401[Подъезд],A3,ПП401[№ на этаже],B3,ПП401[Статус],$G$2)</f>
        <v>4</v>
      </c>
      <c r="H3" s="55">
        <f>COUNTIFS(ПП401[Тип кв],$A$1,ПП401[Подъезд],A3,ПП401[№ на этаже],B3)</f>
        <v>14</v>
      </c>
      <c r="I3" s="70">
        <f>G3/H3</f>
        <v>0.2857142857142857</v>
      </c>
      <c r="J3" s="13">
        <f>F3/H3</f>
        <v>0.5</v>
      </c>
      <c r="K3" s="74"/>
    </row>
    <row r="4" spans="1:11" x14ac:dyDescent="0.25">
      <c r="A4" s="65">
        <v>2</v>
      </c>
      <c r="B4" s="26">
        <v>3</v>
      </c>
      <c r="C4" s="117">
        <v>35.630000000000003</v>
      </c>
      <c r="D4" s="17">
        <f>COUNTIFS(ПП401[Тип кв],$A$1,ПП401[Подъезд],A4,ПП401[№ на этаже],B4,ПП401[Статус],$D$2)</f>
        <v>3</v>
      </c>
      <c r="E4" s="53">
        <f t="shared" si="0"/>
        <v>0</v>
      </c>
      <c r="F4" s="18">
        <f>COUNTIFS(ПП401[Тип кв],$A$1,ПП401[Подъезд],A4,ПП401[№ на этаже],B4,ПП401[Статус],$F$2)</f>
        <v>5</v>
      </c>
      <c r="G4" s="37">
        <f>COUNTIFS(ПП401[Тип кв],$A$1,ПП401[Подъезд],A4,ПП401[№ на этаже],B4,ПП401[Статус],$G$2)</f>
        <v>1</v>
      </c>
      <c r="H4" s="55">
        <f>COUNTIFS(ПП401[Тип кв],$A$1,ПП401[Подъезд],A4,ПП401[№ на этаже],B4)</f>
        <v>9</v>
      </c>
      <c r="I4" s="71">
        <f t="shared" ref="I4:I6" si="1">G4/H4</f>
        <v>0.1111111111111111</v>
      </c>
      <c r="J4" s="13">
        <f t="shared" ref="J4:J6" si="2">F4/H4</f>
        <v>0.55555555555555558</v>
      </c>
      <c r="K4" s="68"/>
    </row>
    <row r="5" spans="1:11" ht="15.75" thickBot="1" x14ac:dyDescent="0.3">
      <c r="A5" s="65">
        <v>2</v>
      </c>
      <c r="B5" s="26">
        <v>4</v>
      </c>
      <c r="C5" s="117">
        <v>42.39</v>
      </c>
      <c r="D5" s="17">
        <f>COUNTIFS(ПП401[Тип кв],$A$1,ПП401[Подъезд],A5,ПП401[№ на этаже],B5,ПП401[Статус],$D$2)</f>
        <v>3</v>
      </c>
      <c r="E5" s="53">
        <f t="shared" si="0"/>
        <v>0</v>
      </c>
      <c r="F5" s="18">
        <f>COUNTIFS(ПП401[Тип кв],$A$1,ПП401[Подъезд],A5,ПП401[№ на этаже],B5,ПП401[Статус],$F$2)</f>
        <v>4</v>
      </c>
      <c r="G5" s="37">
        <f>COUNTIFS(ПП401[Тип кв],$A$1,ПП401[Подъезд],A5,ПП401[№ на этаже],B5,ПП401[Статус],$G$2)</f>
        <v>2</v>
      </c>
      <c r="H5" s="55">
        <f>COUNTIFS(ПП401[Тип кв],$A$1,ПП401[Подъезд],A5,ПП401[№ на этаже],B5)</f>
        <v>9</v>
      </c>
      <c r="I5" s="71">
        <f t="shared" si="1"/>
        <v>0.22222222222222221</v>
      </c>
      <c r="J5" s="13">
        <f t="shared" si="2"/>
        <v>0.44444444444444442</v>
      </c>
      <c r="K5" s="56"/>
    </row>
    <row r="6" spans="1:11" x14ac:dyDescent="0.25">
      <c r="A6" s="29" t="s">
        <v>0</v>
      </c>
      <c r="B6" s="30"/>
      <c r="C6" s="30"/>
      <c r="D6" s="30">
        <f>SUM(D3:D5)</f>
        <v>8</v>
      </c>
      <c r="E6" s="30">
        <f>SUM(E3:E5)</f>
        <v>1</v>
      </c>
      <c r="F6" s="30">
        <f>SUM(F3:F5)</f>
        <v>16</v>
      </c>
      <c r="G6" s="30">
        <f>SUM(G3:G5)</f>
        <v>7</v>
      </c>
      <c r="H6" s="30">
        <f>SUM(H3:H5)</f>
        <v>32</v>
      </c>
      <c r="I6" s="31">
        <f t="shared" si="1"/>
        <v>0.21875</v>
      </c>
      <c r="J6" s="31">
        <f t="shared" si="2"/>
        <v>0.5</v>
      </c>
      <c r="K6" s="57"/>
    </row>
    <row r="7" spans="1:11" ht="15.75" thickBot="1" x14ac:dyDescent="0.3">
      <c r="A7" s="35" t="s">
        <v>129</v>
      </c>
      <c r="B7" s="33"/>
      <c r="C7" s="33"/>
      <c r="D7" s="36">
        <f>D6/$H$6</f>
        <v>0.25</v>
      </c>
      <c r="E7" s="36">
        <f t="shared" ref="E7:H7" si="3">E6/$H$6</f>
        <v>3.125E-2</v>
      </c>
      <c r="F7" s="36">
        <f t="shared" si="3"/>
        <v>0.5</v>
      </c>
      <c r="G7" s="36">
        <f t="shared" si="3"/>
        <v>0.21875</v>
      </c>
      <c r="H7" s="36">
        <f t="shared" si="3"/>
        <v>1</v>
      </c>
      <c r="I7" s="33"/>
      <c r="J7" s="33"/>
      <c r="K7" s="34"/>
    </row>
    <row r="10" spans="1:11" ht="15.75" thickBot="1" x14ac:dyDescent="0.3">
      <c r="A10" s="24">
        <v>2</v>
      </c>
      <c r="D10" s="22"/>
      <c r="E10" s="22"/>
      <c r="F10" s="22"/>
      <c r="G10" s="22"/>
      <c r="H10" s="129">
        <f>H16/101</f>
        <v>0.45544554455445546</v>
      </c>
      <c r="J10" s="20"/>
      <c r="K10" s="20"/>
    </row>
    <row r="11" spans="1:11" ht="60.75" thickBot="1" x14ac:dyDescent="0.3">
      <c r="A11" s="43" t="s">
        <v>1335</v>
      </c>
      <c r="B11" s="49" t="s">
        <v>26</v>
      </c>
      <c r="C11" s="49" t="s">
        <v>1439</v>
      </c>
      <c r="D11" s="44" t="s">
        <v>2</v>
      </c>
      <c r="E11" s="46" t="s">
        <v>127</v>
      </c>
      <c r="F11" s="44" t="s">
        <v>19</v>
      </c>
      <c r="G11" s="44" t="s">
        <v>1</v>
      </c>
      <c r="H11" s="44" t="s">
        <v>109</v>
      </c>
      <c r="I11" s="92" t="s">
        <v>115</v>
      </c>
      <c r="J11" s="92" t="s">
        <v>116</v>
      </c>
      <c r="K11" s="93" t="s">
        <v>1440</v>
      </c>
    </row>
    <row r="12" spans="1:11" x14ac:dyDescent="0.25">
      <c r="A12" s="65">
        <v>1</v>
      </c>
      <c r="B12" s="26">
        <v>1</v>
      </c>
      <c r="C12" s="26">
        <v>61.41</v>
      </c>
      <c r="D12" s="17">
        <f>COUNTIFS(ПП401[Тип кв],$A$10,ПП401[Подъезд],A12,ПП401[№ на этаже],B12,ПП401[Статус],$D$11)</f>
        <v>4</v>
      </c>
      <c r="E12" s="53">
        <f t="shared" ref="E12" si="4">H12-D12-G12-F12</f>
        <v>1</v>
      </c>
      <c r="F12" s="18">
        <f>COUNTIFS(ПП401[Тип кв],$A$10,ПП401[Подъезд],A12,ПП401[№ на этаже],B12,ПП401[Статус],$F$11)</f>
        <v>5</v>
      </c>
      <c r="G12" s="37">
        <f>COUNTIFS(ПП401[Тип кв],$A$10,ПП401[Подъезд],A12,ПП401[№ на этаже],B12,ПП401[Статус],$G$11)</f>
        <v>4</v>
      </c>
      <c r="H12" s="55">
        <f>COUNTIFS(ПП401[Тип кв],$A$10,ПП401[Подъезд],A12,ПП401[№ на этаже],B12)</f>
        <v>14</v>
      </c>
      <c r="I12" s="70">
        <f>G12/H12</f>
        <v>0.2857142857142857</v>
      </c>
      <c r="J12" s="96">
        <f>F12/H12</f>
        <v>0.35714285714285715</v>
      </c>
      <c r="K12" s="74"/>
    </row>
    <row r="13" spans="1:11" x14ac:dyDescent="0.25">
      <c r="A13" s="65">
        <v>1</v>
      </c>
      <c r="B13" s="26">
        <v>3</v>
      </c>
      <c r="C13" s="26">
        <v>51.79</v>
      </c>
      <c r="D13" s="17">
        <f>COUNTIFS(ПП401[Тип кв],$A$10,ПП401[Подъезд],A13,ПП401[№ на этаже],B13,ПП401[Статус],$D$11)</f>
        <v>6</v>
      </c>
      <c r="E13" s="53">
        <f t="shared" ref="E13:E15" si="5">H13-D13-G13-F13</f>
        <v>0</v>
      </c>
      <c r="F13" s="18">
        <f>COUNTIFS(ПП401[Тип кв],$A$10,ПП401[Подъезд],A13,ПП401[№ на этаже],B13,ПП401[Статус],$F$11)</f>
        <v>4</v>
      </c>
      <c r="G13" s="37">
        <f>COUNTIFS(ПП401[Тип кв],$A$10,ПП401[Подъезд],A13,ПП401[№ на этаже],B13,ПП401[Статус],$G$11)</f>
        <v>4</v>
      </c>
      <c r="H13" s="55">
        <f>COUNTIFS(ПП401[Тип кв],$A$10,ПП401[Подъезд],A13,ПП401[№ на этаже],B13)</f>
        <v>14</v>
      </c>
      <c r="I13" s="71">
        <f>G13/H13</f>
        <v>0.2857142857142857</v>
      </c>
      <c r="J13" s="13">
        <f>F13/H13</f>
        <v>0.2857142857142857</v>
      </c>
      <c r="K13" s="56"/>
    </row>
    <row r="14" spans="1:11" x14ac:dyDescent="0.25">
      <c r="A14" s="65">
        <v>2</v>
      </c>
      <c r="B14" s="26">
        <v>2</v>
      </c>
      <c r="C14" s="26">
        <v>54.07</v>
      </c>
      <c r="D14" s="17">
        <f>COUNTIFS(ПП401[Тип кв],$A$10,ПП401[Подъезд],A14,ПП401[№ на этаже],B14,ПП401[Статус],$D$11)</f>
        <v>4</v>
      </c>
      <c r="E14" s="53">
        <f t="shared" si="5"/>
        <v>0</v>
      </c>
      <c r="F14" s="18">
        <f>COUNTIFS(ПП401[Тип кв],$A$10,ПП401[Подъезд],A14,ПП401[№ на этаже],B14,ПП401[Статус],$F$11)</f>
        <v>3</v>
      </c>
      <c r="G14" s="37">
        <f>COUNTIFS(ПП401[Тип кв],$A$10,ПП401[Подъезд],A14,ПП401[№ на этаже],B14,ПП401[Статус],$G$11)</f>
        <v>2</v>
      </c>
      <c r="H14" s="55">
        <f>COUNTIFS(ПП401[Тип кв],$A$10,ПП401[Подъезд],A14,ПП401[№ на этаже],B14)</f>
        <v>9</v>
      </c>
      <c r="I14" s="71">
        <f t="shared" ref="I14:I16" si="6">G14/H14</f>
        <v>0.22222222222222221</v>
      </c>
      <c r="J14" s="13">
        <f t="shared" ref="J14:J16" si="7">F14/H14</f>
        <v>0.33333333333333331</v>
      </c>
      <c r="K14" s="56"/>
    </row>
    <row r="15" spans="1:11" ht="15.75" thickBot="1" x14ac:dyDescent="0.3">
      <c r="A15" s="65">
        <v>2</v>
      </c>
      <c r="B15" s="26">
        <v>5</v>
      </c>
      <c r="C15" s="26">
        <v>49.2</v>
      </c>
      <c r="D15" s="17">
        <f>COUNTIFS(ПП401[Тип кв],$A$10,ПП401[Подъезд],A15,ПП401[№ на этаже],B15,ПП401[Статус],$D$11)</f>
        <v>0</v>
      </c>
      <c r="E15" s="53">
        <f t="shared" si="5"/>
        <v>1</v>
      </c>
      <c r="F15" s="18">
        <f>COUNTIFS(ПП401[Тип кв],$A$10,ПП401[Подъезд],A15,ПП401[№ на этаже],B15,ПП401[Статус],$F$11)</f>
        <v>3</v>
      </c>
      <c r="G15" s="37">
        <f>COUNTIFS(ПП401[Тип кв],$A$10,ПП401[Подъезд],A15,ПП401[№ на этаже],B15,ПП401[Статус],$G$11)</f>
        <v>5</v>
      </c>
      <c r="H15" s="55">
        <f>COUNTIFS(ПП401[Тип кв],$A$10,ПП401[Подъезд],A15,ПП401[№ на этаже],B15)</f>
        <v>9</v>
      </c>
      <c r="I15" s="72">
        <f t="shared" si="6"/>
        <v>0.55555555555555558</v>
      </c>
      <c r="J15" s="28">
        <f t="shared" si="7"/>
        <v>0.33333333333333331</v>
      </c>
      <c r="K15" s="97"/>
    </row>
    <row r="16" spans="1:11" x14ac:dyDescent="0.25">
      <c r="A16" s="29" t="s">
        <v>0</v>
      </c>
      <c r="B16" s="30"/>
      <c r="C16" s="30"/>
      <c r="D16" s="30">
        <f>SUM(D12:D15)</f>
        <v>14</v>
      </c>
      <c r="E16" s="30">
        <f>SUM(E12:E15)</f>
        <v>2</v>
      </c>
      <c r="F16" s="30">
        <f>SUM(F12:F15)</f>
        <v>15</v>
      </c>
      <c r="G16" s="30">
        <f>SUM(G12:G15)</f>
        <v>15</v>
      </c>
      <c r="H16" s="30">
        <f>SUM(H12:H15)</f>
        <v>46</v>
      </c>
      <c r="I16" s="94">
        <f t="shared" si="6"/>
        <v>0.32608695652173914</v>
      </c>
      <c r="J16" s="94">
        <f t="shared" si="7"/>
        <v>0.32608695652173914</v>
      </c>
      <c r="K16" s="95"/>
    </row>
    <row r="17" spans="1:11" ht="15.75" thickBot="1" x14ac:dyDescent="0.3">
      <c r="A17" s="35" t="s">
        <v>129</v>
      </c>
      <c r="B17" s="33"/>
      <c r="C17" s="33"/>
      <c r="D17" s="36">
        <f>D16/$H$16</f>
        <v>0.30434782608695654</v>
      </c>
      <c r="E17" s="36">
        <f>E16/$H$16</f>
        <v>4.3478260869565216E-2</v>
      </c>
      <c r="F17" s="36">
        <f>F16/$H$16</f>
        <v>0.32608695652173914</v>
      </c>
      <c r="G17" s="36">
        <f>G16/$H$16</f>
        <v>0.32608695652173914</v>
      </c>
      <c r="H17" s="36">
        <f>H16/$H$16</f>
        <v>1</v>
      </c>
      <c r="I17" s="33"/>
      <c r="J17" s="33"/>
      <c r="K17" s="34"/>
    </row>
    <row r="20" spans="1:11" ht="15.75" thickBot="1" x14ac:dyDescent="0.3">
      <c r="A20" s="24">
        <v>3</v>
      </c>
      <c r="D20" s="22"/>
      <c r="E20" s="22"/>
      <c r="F20" s="22"/>
      <c r="G20" s="22"/>
      <c r="H20" s="129">
        <f>H24/101</f>
        <v>0.22772277227722773</v>
      </c>
      <c r="J20" s="20"/>
      <c r="K20" s="20"/>
    </row>
    <row r="21" spans="1:11" ht="60.75" thickBot="1" x14ac:dyDescent="0.3">
      <c r="A21" s="43" t="s">
        <v>1335</v>
      </c>
      <c r="B21" s="49" t="s">
        <v>26</v>
      </c>
      <c r="C21" s="49" t="s">
        <v>1439</v>
      </c>
      <c r="D21" s="44" t="s">
        <v>2</v>
      </c>
      <c r="E21" s="46" t="s">
        <v>127</v>
      </c>
      <c r="F21" s="44" t="s">
        <v>19</v>
      </c>
      <c r="G21" s="44" t="s">
        <v>1</v>
      </c>
      <c r="H21" s="44" t="s">
        <v>109</v>
      </c>
      <c r="I21" s="92" t="s">
        <v>115</v>
      </c>
      <c r="J21" s="92" t="s">
        <v>116</v>
      </c>
      <c r="K21" s="93" t="s">
        <v>1440</v>
      </c>
    </row>
    <row r="22" spans="1:11" x14ac:dyDescent="0.25">
      <c r="A22" s="65">
        <v>1</v>
      </c>
      <c r="B22" s="26">
        <v>4</v>
      </c>
      <c r="C22" s="26">
        <v>80</v>
      </c>
      <c r="D22" s="17">
        <f>COUNTIFS(ПП401[Тип кв],$A$20,ПП401[Подъезд],A22,ПП401[№ на этаже],B22,ПП401[Статус],$D$21)</f>
        <v>5</v>
      </c>
      <c r="E22" s="53">
        <f t="shared" ref="E22" si="8">H22-D22-G22-F22</f>
        <v>0</v>
      </c>
      <c r="F22" s="18">
        <f>COUNTIFS(ПП401[Тип кв],$A$20,ПП401[Подъезд],A22,ПП401[№ на этаже],B22,ПП401[Статус],$F$21)</f>
        <v>9</v>
      </c>
      <c r="G22" s="37">
        <f>COUNTIFS(ПП401[Тип кв],$A$20,ПП401[Подъезд],A22,ПП401[№ на этаже],B22,ПП401[Статус],$G$21)</f>
        <v>0</v>
      </c>
      <c r="H22" s="55">
        <f>COUNTIFS(ПП401[Тип кв],$A$20,ПП401[Подъезд],A22,ПП401[№ на этаже],B22)</f>
        <v>14</v>
      </c>
      <c r="I22" s="70">
        <f>G22/H22</f>
        <v>0</v>
      </c>
      <c r="J22" s="96">
        <f>F22/H22</f>
        <v>0.6428571428571429</v>
      </c>
      <c r="K22" s="74"/>
    </row>
    <row r="23" spans="1:11" ht="15.75" thickBot="1" x14ac:dyDescent="0.3">
      <c r="A23" s="65">
        <v>2</v>
      </c>
      <c r="B23" s="26">
        <v>1</v>
      </c>
      <c r="C23" s="26">
        <v>74.59</v>
      </c>
      <c r="D23" s="17">
        <f>COUNTIFS(ПП401[Тип кв],$A$20,ПП401[Подъезд],A23,ПП401[№ на этаже],B23,ПП401[Статус],$D$21)</f>
        <v>4</v>
      </c>
      <c r="E23" s="53">
        <f t="shared" ref="E23" si="9">H23-D23-G23-F23</f>
        <v>0</v>
      </c>
      <c r="F23" s="18">
        <f>COUNTIFS(ПП401[Тип кв],$A$20,ПП401[Подъезд],A23,ПП401[№ на этаже],B23,ПП401[Статус],$F$21)</f>
        <v>5</v>
      </c>
      <c r="G23" s="37">
        <f>COUNTIFS(ПП401[Тип кв],$A$20,ПП401[Подъезд],A23,ПП401[№ на этаже],B23,ПП401[Статус],$G$21)</f>
        <v>0</v>
      </c>
      <c r="H23" s="55">
        <f>COUNTIFS(ПП401[Тип кв],$A$20,ПП401[Подъезд],A23,ПП401[№ на этаже],B23)</f>
        <v>9</v>
      </c>
      <c r="I23" s="71">
        <f>G23/H23</f>
        <v>0</v>
      </c>
      <c r="J23" s="13">
        <f>F23/H23</f>
        <v>0.55555555555555558</v>
      </c>
      <c r="K23" s="56"/>
    </row>
    <row r="24" spans="1:11" x14ac:dyDescent="0.25">
      <c r="A24" s="29" t="s">
        <v>0</v>
      </c>
      <c r="B24" s="30"/>
      <c r="C24" s="30"/>
      <c r="D24" s="30">
        <f>SUM(D22:D23)</f>
        <v>9</v>
      </c>
      <c r="E24" s="30">
        <f>SUM(E22:E23)</f>
        <v>0</v>
      </c>
      <c r="F24" s="30">
        <f>SUM(F22:F23)</f>
        <v>14</v>
      </c>
      <c r="G24" s="30">
        <f>SUM(G22:G23)</f>
        <v>0</v>
      </c>
      <c r="H24" s="30">
        <f>SUM(H22:H23)</f>
        <v>23</v>
      </c>
      <c r="I24" s="94">
        <f t="shared" ref="I24" si="10">G24/H24</f>
        <v>0</v>
      </c>
      <c r="J24" s="94">
        <f t="shared" ref="J24" si="11">F24/H24</f>
        <v>0.60869565217391308</v>
      </c>
      <c r="K24" s="95"/>
    </row>
    <row r="25" spans="1:11" ht="15.75" thickBot="1" x14ac:dyDescent="0.3">
      <c r="A25" s="35" t="s">
        <v>129</v>
      </c>
      <c r="B25" s="33"/>
      <c r="C25" s="33"/>
      <c r="D25" s="36">
        <f>D24/$H$24</f>
        <v>0.39130434782608697</v>
      </c>
      <c r="E25" s="36">
        <f>E24/$H$24</f>
        <v>0</v>
      </c>
      <c r="F25" s="36">
        <f>F24/$H$24</f>
        <v>0.60869565217391308</v>
      </c>
      <c r="G25" s="36">
        <f>G24/$H$24</f>
        <v>0</v>
      </c>
      <c r="H25" s="36">
        <f>H24/$H$24</f>
        <v>1</v>
      </c>
      <c r="I25" s="33"/>
      <c r="J25" s="33"/>
      <c r="K25" s="34"/>
    </row>
  </sheetData>
  <conditionalFormatting sqref="I3:I5">
    <cfRule type="colorScale" priority="6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3:J5">
    <cfRule type="colorScale" priority="5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2:I15">
    <cfRule type="colorScale" priority="4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2:J15">
    <cfRule type="colorScale" priority="3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22:I23">
    <cfRule type="colorScale" priority="2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22:J23">
    <cfRule type="colorScale" priority="1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609E-2C94-41E1-8F5C-22C58329022D}">
  <sheetPr>
    <pageSetUpPr fitToPage="1"/>
  </sheetPr>
  <dimension ref="A1:M59"/>
  <sheetViews>
    <sheetView topLeftCell="A39" zoomScale="85" zoomScaleNormal="85" workbookViewId="0">
      <selection activeCell="M7" sqref="M7"/>
    </sheetView>
  </sheetViews>
  <sheetFormatPr defaultColWidth="16.28515625" defaultRowHeight="15" x14ac:dyDescent="0.25"/>
  <cols>
    <col min="1" max="1" width="25.140625" style="20" bestFit="1" customWidth="1"/>
    <col min="2" max="2" width="16.42578125" style="20" bestFit="1" customWidth="1"/>
    <col min="3" max="3" width="16.42578125" style="20" customWidth="1"/>
    <col min="4" max="8" width="12.7109375" style="20" customWidth="1"/>
    <col min="9" max="9" width="19.7109375" style="20" bestFit="1" customWidth="1"/>
    <col min="10" max="10" width="26.28515625" style="20" bestFit="1" customWidth="1"/>
    <col min="11" max="11" width="15.28515625" style="20" customWidth="1"/>
    <col min="12" max="12" width="14.28515625" style="24" customWidth="1"/>
    <col min="13" max="16384" width="16.28515625" style="24"/>
  </cols>
  <sheetData>
    <row r="1" spans="1:12" ht="15.75" thickBot="1" x14ac:dyDescent="0.3">
      <c r="A1" s="47">
        <v>0</v>
      </c>
      <c r="B1"/>
      <c r="C1"/>
      <c r="D1" s="22"/>
      <c r="E1" s="22"/>
      <c r="F1" s="22"/>
      <c r="G1" s="22"/>
      <c r="H1" s="22">
        <f>H7/580</f>
        <v>0.15172413793103448</v>
      </c>
    </row>
    <row r="2" spans="1:12" ht="60.75" thickBot="1" x14ac:dyDescent="0.3">
      <c r="A2" s="48" t="s">
        <v>11</v>
      </c>
      <c r="B2" s="43" t="s">
        <v>26</v>
      </c>
      <c r="C2" s="49" t="s">
        <v>1439</v>
      </c>
      <c r="D2" s="44" t="s">
        <v>2</v>
      </c>
      <c r="E2" s="46" t="s">
        <v>127</v>
      </c>
      <c r="F2" s="44" t="s">
        <v>19</v>
      </c>
      <c r="G2" s="44" t="s">
        <v>1</v>
      </c>
      <c r="H2" s="44" t="s">
        <v>109</v>
      </c>
      <c r="I2" s="44" t="s">
        <v>115</v>
      </c>
      <c r="J2" s="44" t="s">
        <v>116</v>
      </c>
      <c r="K2" s="45" t="s">
        <v>1440</v>
      </c>
    </row>
    <row r="3" spans="1:12" x14ac:dyDescent="0.25">
      <c r="A3" s="76" t="s">
        <v>4</v>
      </c>
      <c r="B3" s="26">
        <v>2</v>
      </c>
      <c r="C3" s="26">
        <v>24.28</v>
      </c>
      <c r="D3" s="17">
        <f>COUNTIFS(ПП5[Тип кв],$A$1,ПП5[Секция],A3,ПП5[№ на этаже],B3,ПП5[Статус],$D$2)</f>
        <v>3</v>
      </c>
      <c r="E3" s="53">
        <f>H3-D3-G3-F3</f>
        <v>0</v>
      </c>
      <c r="F3" s="18">
        <f>COUNTIFS(ПП5[Тип кв],$A$1,ПП5[Секция],A3,ПП5[№ на этаже],B3,ПП5[Статус],$F$2)</f>
        <v>0</v>
      </c>
      <c r="G3" s="37">
        <f>COUNTIFS(ПП5[Тип кв],$A$1,ПП5[Секция],A3,ПП5[№ на этаже],B3,ПП5[Статус],$G$2)</f>
        <v>13</v>
      </c>
      <c r="H3" s="10">
        <f>COUNTIFS(ПП5[Тип кв],$A$1,ПП5[Секция],A3,ПП5[№ на этаже],B3)</f>
        <v>16</v>
      </c>
      <c r="I3" s="42">
        <f>G3/H3</f>
        <v>0.8125</v>
      </c>
      <c r="J3" s="42">
        <f>F3/H3</f>
        <v>0</v>
      </c>
      <c r="K3" s="128"/>
    </row>
    <row r="4" spans="1:12" x14ac:dyDescent="0.25">
      <c r="A4" s="77" t="s">
        <v>21</v>
      </c>
      <c r="B4" s="26">
        <v>2</v>
      </c>
      <c r="C4" s="26">
        <v>24.53</v>
      </c>
      <c r="D4" s="17">
        <f>COUNTIFS(ПП5[Тип кв],$A$1,ПП5[Секция],A4,ПП5[№ на этаже],B4,ПП5[Статус],$D$2)</f>
        <v>4</v>
      </c>
      <c r="E4" s="53">
        <f t="shared" ref="E4:E6" si="0">H4-D4-G4-F4</f>
        <v>0</v>
      </c>
      <c r="F4" s="18">
        <f>COUNTIFS(ПП5[Тип кв],$A$1,ПП5[Секция],A4,ПП5[№ на этаже],B4,ПП5[Статус],$F$2)</f>
        <v>1</v>
      </c>
      <c r="G4" s="37">
        <f>COUNTIFS(ПП5[Тип кв],$A$1,ПП5[Секция],A4,ПП5[№ на этаже],B4,ПП5[Статус],$G$2)</f>
        <v>19</v>
      </c>
      <c r="H4" s="10">
        <f>COUNTIFS(ПП5[Тип кв],$A$1,ПП5[Секция],A4,ПП5[№ на этаже],B4)</f>
        <v>24</v>
      </c>
      <c r="I4" s="13">
        <f t="shared" ref="I4:I7" si="1">G4/H4</f>
        <v>0.79166666666666663</v>
      </c>
      <c r="J4" s="13">
        <f t="shared" ref="J4:J7" si="2">F4/H4</f>
        <v>4.1666666666666664E-2</v>
      </c>
      <c r="K4" s="78"/>
    </row>
    <row r="5" spans="1:12" x14ac:dyDescent="0.25">
      <c r="A5" s="77" t="s">
        <v>22</v>
      </c>
      <c r="B5" s="26">
        <v>1</v>
      </c>
      <c r="C5" s="26">
        <v>29.4</v>
      </c>
      <c r="D5" s="17">
        <f>COUNTIFS(ПП5[Тип кв],$A$1,ПП5[Секция],A5,ПП5[№ на этаже],B5,ПП5[Статус],$D$2)</f>
        <v>3</v>
      </c>
      <c r="E5" s="53">
        <f t="shared" si="0"/>
        <v>1</v>
      </c>
      <c r="F5" s="18">
        <f>COUNTIFS(ПП5[Тип кв],$A$1,ПП5[Секция],A5,ПП5[№ на этаже],B5,ПП5[Статус],$F$2)</f>
        <v>0</v>
      </c>
      <c r="G5" s="37">
        <f>COUNTIFS(ПП5[Тип кв],$A$1,ПП5[Секция],A5,ПП5[№ на этаже],B5,ПП5[Статус],$G$2)</f>
        <v>20</v>
      </c>
      <c r="H5" s="10">
        <f>COUNTIFS(ПП5[Тип кв],$A$1,ПП5[Секция],A5,ПП5[№ на этаже],B5)</f>
        <v>24</v>
      </c>
      <c r="I5" s="13">
        <f t="shared" si="1"/>
        <v>0.83333333333333337</v>
      </c>
      <c r="J5" s="13">
        <f t="shared" si="2"/>
        <v>0</v>
      </c>
      <c r="K5" s="82"/>
    </row>
    <row r="6" spans="1:12" ht="15.75" thickBot="1" x14ac:dyDescent="0.3">
      <c r="A6" s="79" t="s">
        <v>22</v>
      </c>
      <c r="B6" s="26">
        <v>3</v>
      </c>
      <c r="C6" s="26">
        <v>24.5</v>
      </c>
      <c r="D6" s="17">
        <f>COUNTIFS(ПП5[Тип кв],$A$1,ПП5[Секция],A6,ПП5[№ на этаже],B6,ПП5[Статус],$D$2)</f>
        <v>5</v>
      </c>
      <c r="E6" s="53">
        <f t="shared" si="0"/>
        <v>0</v>
      </c>
      <c r="F6" s="18">
        <f>COUNTIFS(ПП5[Тип кв],$A$1,ПП5[Секция],A6,ПП5[№ на этаже],B6,ПП5[Статус],$F$2)</f>
        <v>0</v>
      </c>
      <c r="G6" s="37">
        <f>COUNTIFS(ПП5[Тип кв],$A$1,ПП5[Секция],A6,ПП5[№ на этаже],B6,ПП5[Статус],$G$2)</f>
        <v>19</v>
      </c>
      <c r="H6" s="10">
        <f>COUNTIFS(ПП5[Тип кв],$A$1,ПП5[Секция],A6,ПП5[№ на этаже],B6)</f>
        <v>24</v>
      </c>
      <c r="I6" s="28">
        <f t="shared" si="1"/>
        <v>0.79166666666666663</v>
      </c>
      <c r="J6" s="28">
        <f t="shared" si="2"/>
        <v>0</v>
      </c>
      <c r="K6" s="80"/>
    </row>
    <row r="7" spans="1:12" x14ac:dyDescent="0.25">
      <c r="A7" s="29" t="s">
        <v>0</v>
      </c>
      <c r="B7" s="30"/>
      <c r="C7" s="30"/>
      <c r="D7" s="30">
        <f>SUM(D3:D6)</f>
        <v>15</v>
      </c>
      <c r="E7" s="30">
        <f>SUM(E3:E6)</f>
        <v>1</v>
      </c>
      <c r="F7" s="30">
        <f>SUM(F3:F6)</f>
        <v>1</v>
      </c>
      <c r="G7" s="30">
        <f>SUM(G3:G6)</f>
        <v>71</v>
      </c>
      <c r="H7" s="30">
        <f>SUM(H3:H6)</f>
        <v>88</v>
      </c>
      <c r="I7" s="31">
        <f t="shared" si="1"/>
        <v>0.80681818181818177</v>
      </c>
      <c r="J7" s="31">
        <f t="shared" si="2"/>
        <v>1.1363636363636364E-2</v>
      </c>
      <c r="K7" s="32"/>
    </row>
    <row r="8" spans="1:12" ht="15.75" thickBot="1" x14ac:dyDescent="0.3">
      <c r="A8" s="35" t="s">
        <v>129</v>
      </c>
      <c r="B8" s="33"/>
      <c r="C8" s="33"/>
      <c r="D8" s="36">
        <f>D7/$H$7</f>
        <v>0.17045454545454544</v>
      </c>
      <c r="E8" s="36">
        <f t="shared" ref="E8:G8" si="3">E7/$H$7</f>
        <v>1.1363636363636364E-2</v>
      </c>
      <c r="F8" s="36">
        <f t="shared" si="3"/>
        <v>1.1363636363636364E-2</v>
      </c>
      <c r="G8" s="36">
        <f t="shared" si="3"/>
        <v>0.80681818181818177</v>
      </c>
      <c r="H8" s="36">
        <f>H7/$H$7</f>
        <v>1</v>
      </c>
      <c r="I8" s="33"/>
      <c r="J8" s="33"/>
      <c r="K8" s="34"/>
    </row>
    <row r="9" spans="1:12" x14ac:dyDescent="0.25">
      <c r="E9" s="24"/>
    </row>
    <row r="10" spans="1:12" ht="15.75" thickBot="1" x14ac:dyDescent="0.3">
      <c r="A10" s="24">
        <v>1</v>
      </c>
      <c r="B10"/>
      <c r="C10"/>
      <c r="D10" s="22"/>
      <c r="E10" s="22"/>
      <c r="F10" s="22"/>
      <c r="G10" s="22"/>
      <c r="H10" s="22">
        <f>H29/580</f>
        <v>0.34482758620689657</v>
      </c>
      <c r="I10"/>
    </row>
    <row r="11" spans="1:12" ht="60.75" thickBot="1" x14ac:dyDescent="0.3">
      <c r="A11" s="43" t="s">
        <v>11</v>
      </c>
      <c r="B11" s="49" t="s">
        <v>26</v>
      </c>
      <c r="C11" s="49" t="s">
        <v>1439</v>
      </c>
      <c r="D11" s="44" t="s">
        <v>2</v>
      </c>
      <c r="E11" s="46" t="s">
        <v>127</v>
      </c>
      <c r="F11" s="44" t="s">
        <v>19</v>
      </c>
      <c r="G11" s="44" t="s">
        <v>1</v>
      </c>
      <c r="H11" s="44" t="s">
        <v>109</v>
      </c>
      <c r="I11" s="44" t="s">
        <v>115</v>
      </c>
      <c r="J11" s="44" t="s">
        <v>116</v>
      </c>
      <c r="K11" s="45" t="s">
        <v>1440</v>
      </c>
    </row>
    <row r="12" spans="1:12" ht="15.75" customHeight="1" x14ac:dyDescent="0.25">
      <c r="A12" s="65" t="s">
        <v>3</v>
      </c>
      <c r="B12" s="26">
        <v>1</v>
      </c>
      <c r="C12" s="26">
        <v>34.39</v>
      </c>
      <c r="D12" s="17">
        <f>COUNTIFS(ПП5[Тип кв],$A$10,ПП5[Секция],A12,ПП5[№ на этаже],B12,ПП5[Статус],$D$11)</f>
        <v>2</v>
      </c>
      <c r="E12" s="53">
        <f t="shared" ref="E12:E28" si="4">H12-D12-G12-F12</f>
        <v>0</v>
      </c>
      <c r="F12" s="18">
        <f>COUNTIFS(ПП5[Тип кв],$A$10,ПП5[Секция],A12,ПП5[№ на этаже],B12,ПП5[Статус],$F$11)</f>
        <v>0</v>
      </c>
      <c r="G12" s="37">
        <f>COUNTIFS(ПП5[Тип кв],$A$10,ПП5[Секция],A12,ПП5[№ на этаже],B12,ПП5[Статус],$G$11)</f>
        <v>14</v>
      </c>
      <c r="H12" s="55">
        <f>COUNTIFS(ПП5[Тип кв],$A$10,ПП5[Секция],A12,ПП5[№ на этаже],B12)</f>
        <v>16</v>
      </c>
      <c r="I12" s="70">
        <f>G12/H12</f>
        <v>0.875</v>
      </c>
      <c r="J12" s="13">
        <f>F12/H12</f>
        <v>0</v>
      </c>
      <c r="K12" s="74"/>
    </row>
    <row r="13" spans="1:12" x14ac:dyDescent="0.25">
      <c r="A13" s="138" t="s">
        <v>3</v>
      </c>
      <c r="B13" s="139">
        <v>3</v>
      </c>
      <c r="C13" s="26">
        <v>37.729999999999997</v>
      </c>
      <c r="D13" s="17">
        <f>COUNTIFS(ПП5[Тип кв],$A$10,ПП5[Секция],A13,ПП5[№ на этаже],B13,ПП5[Статус],$D$11)</f>
        <v>3</v>
      </c>
      <c r="E13" s="53">
        <f t="shared" si="4"/>
        <v>0</v>
      </c>
      <c r="F13" s="18">
        <f>COUNTIFS(ПП5[Тип кв],$A$10,ПП5[Секция],A13,ПП5[№ на этаже],B13,ПП5[Статус],$F$11)</f>
        <v>0</v>
      </c>
      <c r="G13" s="37">
        <f>COUNTIFS(ПП5[Тип кв],$A$10,ПП5[Секция],A13,ПП5[№ на этаже],B13,ПП5[Статус],$G$11)</f>
        <v>13</v>
      </c>
      <c r="H13" s="55">
        <f>COUNTIFS(ПП5[Тип кв],$A$10,ПП5[Секция],A13,ПП5[№ на этаже],B13)</f>
        <v>16</v>
      </c>
      <c r="I13" s="71">
        <f t="shared" ref="I13:I15" si="5">G13/H13</f>
        <v>0.8125</v>
      </c>
      <c r="J13" s="13">
        <f t="shared" ref="J13:J28" si="6">F13/H13</f>
        <v>0</v>
      </c>
      <c r="K13" s="140"/>
    </row>
    <row r="14" spans="1:12" hidden="1" x14ac:dyDescent="0.25">
      <c r="A14" s="66" t="s">
        <v>3</v>
      </c>
      <c r="B14" s="26">
        <v>4</v>
      </c>
      <c r="C14" s="26">
        <v>58.39</v>
      </c>
      <c r="D14" s="17">
        <f>COUNTIFS(ПП5[Тип кв],$A$10,ПП5[Секция],A14,ПП5[№ на этаже],B14,ПП5[Статус],$D$11)</f>
        <v>0</v>
      </c>
      <c r="E14" s="53">
        <f t="shared" si="4"/>
        <v>0</v>
      </c>
      <c r="F14" s="18">
        <f>COUNTIFS(ПП5[Тип кв],$A$10,ПП5[Секция],A14,ПП5[№ на этаже],B14,ПП5[Статус],$F$11)</f>
        <v>0</v>
      </c>
      <c r="G14" s="37">
        <f>COUNTIFS(ПП5[Тип кв],$A$10,ПП5[Секция],A14,ПП5[№ на этаже],B14,ПП5[Статус],$G$11)</f>
        <v>1</v>
      </c>
      <c r="H14" s="55">
        <f>COUNTIFS(ПП5[Тип кв],$A$10,ПП5[Секция],A14,ПП5[№ на этаже],B14)</f>
        <v>1</v>
      </c>
      <c r="I14" s="71">
        <f t="shared" si="5"/>
        <v>1</v>
      </c>
      <c r="J14" s="13">
        <f t="shared" si="6"/>
        <v>0</v>
      </c>
      <c r="K14" s="56"/>
      <c r="L14" s="24" t="s">
        <v>1452</v>
      </c>
    </row>
    <row r="15" spans="1:12" ht="16.5" hidden="1" customHeight="1" x14ac:dyDescent="0.25">
      <c r="A15" s="66" t="s">
        <v>3</v>
      </c>
      <c r="B15" s="26">
        <v>6</v>
      </c>
      <c r="C15" s="26">
        <v>42.75</v>
      </c>
      <c r="D15" s="17">
        <f>COUNTIFS(ПП5[Тип кв],$A$10,ПП5[Секция],A15,ПП5[№ на этаже],B15,ПП5[Статус],$D$11)</f>
        <v>0</v>
      </c>
      <c r="E15" s="53">
        <f t="shared" si="4"/>
        <v>0</v>
      </c>
      <c r="F15" s="18">
        <f>COUNTIFS(ПП5[Тип кв],$A$10,ПП5[Секция],A15,ПП5[№ на этаже],B15,ПП5[Статус],$F$11)</f>
        <v>0</v>
      </c>
      <c r="G15" s="37">
        <f>COUNTIFS(ПП5[Тип кв],$A$10,ПП5[Секция],A15,ПП5[№ на этаже],B15,ПП5[Статус],$G$11)</f>
        <v>1</v>
      </c>
      <c r="H15" s="55">
        <f>COUNTIFS(ПП5[Тип кв],$A$10,ПП5[Секция],A15,ПП5[№ на этаже],B15)</f>
        <v>1</v>
      </c>
      <c r="I15" s="71">
        <f t="shared" si="5"/>
        <v>1</v>
      </c>
      <c r="J15" s="13">
        <f t="shared" si="6"/>
        <v>0</v>
      </c>
      <c r="K15" s="56"/>
    </row>
    <row r="16" spans="1:12" hidden="1" x14ac:dyDescent="0.25">
      <c r="A16" s="66" t="s">
        <v>3</v>
      </c>
      <c r="B16" s="26">
        <v>7</v>
      </c>
      <c r="C16" s="26">
        <v>42.75</v>
      </c>
      <c r="D16" s="17">
        <f>COUNTIFS(ПП5[Тип кв],$A$10,ПП5[Секция],A16,ПП5[№ на этаже],B16,ПП5[Статус],$D$11)</f>
        <v>0</v>
      </c>
      <c r="E16" s="53">
        <f t="shared" si="4"/>
        <v>0</v>
      </c>
      <c r="F16" s="18">
        <f>COUNTIFS(ПП5[Тип кв],$A$10,ПП5[Секция],A16,ПП5[№ на этаже],B16,ПП5[Статус],$F$11)</f>
        <v>0</v>
      </c>
      <c r="G16" s="37">
        <f>COUNTIFS(ПП5[Тип кв],$A$10,ПП5[Секция],A16,ПП5[№ на этаже],B16,ПП5[Статус],$G$11)</f>
        <v>15</v>
      </c>
      <c r="H16" s="55">
        <f>COUNTIFS(ПП5[Тип кв],$A$10,ПП5[Секция],A16,ПП5[№ на этаже],B16)</f>
        <v>15</v>
      </c>
      <c r="I16" s="71">
        <f t="shared" ref="I16:I29" si="7">G16/H16</f>
        <v>1</v>
      </c>
      <c r="J16" s="13">
        <f t="shared" si="6"/>
        <v>0</v>
      </c>
      <c r="K16" s="56"/>
    </row>
    <row r="17" spans="1:12" x14ac:dyDescent="0.25">
      <c r="A17" s="66" t="s">
        <v>4</v>
      </c>
      <c r="B17" s="26">
        <v>4</v>
      </c>
      <c r="C17" s="26">
        <v>37.86</v>
      </c>
      <c r="D17" s="17">
        <f>COUNTIFS(ПП5[Тип кв],$A$10,ПП5[Секция],A17,ПП5[№ на этаже],B17,ПП5[Статус],$D$11)</f>
        <v>1</v>
      </c>
      <c r="E17" s="53">
        <f t="shared" si="4"/>
        <v>0</v>
      </c>
      <c r="F17" s="18">
        <f>COUNTIFS(ПП5[Тип кв],$A$10,ПП5[Секция],A17,ПП5[№ на этаже],B17,ПП5[Статус],$F$11)</f>
        <v>0</v>
      </c>
      <c r="G17" s="37">
        <f>COUNTIFS(ПП5[Тип кв],$A$10,ПП5[Секция],A17,ПП5[№ на этаже],B17,ПП5[Статус],$G$11)</f>
        <v>0</v>
      </c>
      <c r="H17" s="55">
        <f>COUNTIFS(ПП5[Тип кв],$A$10,ПП5[Секция],A17,ПП5[№ на этаже],B17)</f>
        <v>1</v>
      </c>
      <c r="I17" s="71">
        <f t="shared" si="7"/>
        <v>0</v>
      </c>
      <c r="J17" s="13">
        <f t="shared" si="6"/>
        <v>0</v>
      </c>
      <c r="K17" s="56"/>
      <c r="L17" s="24" t="s">
        <v>1453</v>
      </c>
    </row>
    <row r="18" spans="1:12" x14ac:dyDescent="0.25">
      <c r="A18" s="66" t="s">
        <v>4</v>
      </c>
      <c r="B18" s="26">
        <v>5</v>
      </c>
      <c r="C18" s="26">
        <v>37.86</v>
      </c>
      <c r="D18" s="17">
        <f>COUNTIFS(ПП5[Тип кв],$A$10,ПП5[Секция],A18,ПП5[№ на этаже],B18,ПП5[Статус],$D$11)</f>
        <v>4</v>
      </c>
      <c r="E18" s="53">
        <f t="shared" si="4"/>
        <v>0</v>
      </c>
      <c r="F18" s="18">
        <f>COUNTIFS(ПП5[Тип кв],$A$10,ПП5[Секция],A18,ПП5[№ на этаже],B18,ПП5[Статус],$F$11)</f>
        <v>0</v>
      </c>
      <c r="G18" s="37">
        <f>COUNTIFS(ПП5[Тип кв],$A$10,ПП5[Секция],A18,ПП5[№ на этаже],B18,ПП5[Статус],$G$11)</f>
        <v>11</v>
      </c>
      <c r="H18" s="55">
        <f>COUNTIFS(ПП5[Тип кв],$A$10,ПП5[Секция],A18,ПП5[№ на этаже],B18)</f>
        <v>15</v>
      </c>
      <c r="I18" s="71">
        <f t="shared" si="7"/>
        <v>0.73333333333333328</v>
      </c>
      <c r="J18" s="13">
        <f t="shared" si="6"/>
        <v>0</v>
      </c>
      <c r="K18" s="68"/>
    </row>
    <row r="19" spans="1:12" x14ac:dyDescent="0.25">
      <c r="A19" s="66" t="s">
        <v>4</v>
      </c>
      <c r="B19" s="26">
        <v>7</v>
      </c>
      <c r="C19" s="26">
        <v>42.28</v>
      </c>
      <c r="D19" s="17">
        <f>COUNTIFS(ПП5[Тип кв],$A$10,ПП5[Секция],A19,ПП5[№ на этаже],B19,ПП5[Статус],$D$11)</f>
        <v>1</v>
      </c>
      <c r="E19" s="53">
        <f t="shared" si="4"/>
        <v>1</v>
      </c>
      <c r="F19" s="18">
        <f>COUNTIFS(ПП5[Тип кв],$A$10,ПП5[Секция],A19,ПП5[№ на этаже],B19,ПП5[Статус],$F$11)</f>
        <v>0</v>
      </c>
      <c r="G19" s="37">
        <f>COUNTIFS(ПП5[Тип кв],$A$10,ПП5[Секция],A19,ПП5[№ на этаже],B19,ПП5[Статус],$G$11)</f>
        <v>13</v>
      </c>
      <c r="H19" s="55">
        <f>COUNTIFS(ПП5[Тип кв],$A$10,ПП5[Секция],A19,ПП5[№ на этаже],B19)</f>
        <v>15</v>
      </c>
      <c r="I19" s="71">
        <f t="shared" si="7"/>
        <v>0.8666666666666667</v>
      </c>
      <c r="J19" s="13">
        <f t="shared" si="6"/>
        <v>0</v>
      </c>
      <c r="K19" s="75"/>
    </row>
    <row r="20" spans="1:12" hidden="1" x14ac:dyDescent="0.25">
      <c r="A20" s="66" t="s">
        <v>21</v>
      </c>
      <c r="B20" s="26">
        <v>4</v>
      </c>
      <c r="C20" s="26">
        <v>59.68</v>
      </c>
      <c r="D20" s="17">
        <f>COUNTIFS(ПП5[Тип кв],$A$10,ПП5[Секция],A20,ПП5[№ на этаже],B20,ПП5[Статус],$D$11)</f>
        <v>0</v>
      </c>
      <c r="E20" s="53">
        <f t="shared" si="4"/>
        <v>0</v>
      </c>
      <c r="F20" s="18">
        <f>COUNTIFS(ПП5[Тип кв],$A$10,ПП5[Секция],A20,ПП5[№ на этаже],B20,ПП5[Статус],$F$11)</f>
        <v>0</v>
      </c>
      <c r="G20" s="37">
        <f>COUNTIFS(ПП5[Тип кв],$A$10,ПП5[Секция],A20,ПП5[№ на этаже],B20,ПП5[Статус],$G$11)</f>
        <v>1</v>
      </c>
      <c r="H20" s="55">
        <f>COUNTIFS(ПП5[Тип кв],$A$10,ПП5[Секция],A20,ПП5[№ на этаже],B20)</f>
        <v>1</v>
      </c>
      <c r="I20" s="71">
        <f t="shared" si="7"/>
        <v>1</v>
      </c>
      <c r="J20" s="13">
        <f t="shared" si="6"/>
        <v>0</v>
      </c>
      <c r="K20" s="56"/>
    </row>
    <row r="21" spans="1:12" x14ac:dyDescent="0.25">
      <c r="A21" s="66" t="s">
        <v>21</v>
      </c>
      <c r="B21" s="26">
        <v>5</v>
      </c>
      <c r="C21" s="26">
        <v>37.81</v>
      </c>
      <c r="D21" s="17">
        <f>COUNTIFS(ПП5[Тип кв],$A$10,ПП5[Секция],A21,ПП5[№ на этаже],B21,ПП5[Статус],$D$11)</f>
        <v>7</v>
      </c>
      <c r="E21" s="53">
        <f t="shared" si="4"/>
        <v>0</v>
      </c>
      <c r="F21" s="18">
        <f>COUNTIFS(ПП5[Тип кв],$A$10,ПП5[Секция],A21,ПП5[№ на этаже],B21,ПП5[Статус],$F$11)</f>
        <v>0</v>
      </c>
      <c r="G21" s="37">
        <f>COUNTIFS(ПП5[Тип кв],$A$10,ПП5[Секция],A21,ПП5[№ на этаже],B21,ПП5[Статус],$G$11)</f>
        <v>16</v>
      </c>
      <c r="H21" s="55">
        <f>COUNTIFS(ПП5[Тип кв],$A$10,ПП5[Секция],A21,ПП5[№ на этаже],B21)</f>
        <v>23</v>
      </c>
      <c r="I21" s="71">
        <f t="shared" si="7"/>
        <v>0.69565217391304346</v>
      </c>
      <c r="J21" s="13">
        <f t="shared" si="6"/>
        <v>0</v>
      </c>
      <c r="K21" s="68"/>
    </row>
    <row r="22" spans="1:12" hidden="1" x14ac:dyDescent="0.25">
      <c r="A22" s="66" t="s">
        <v>21</v>
      </c>
      <c r="B22" s="26">
        <v>6</v>
      </c>
      <c r="C22" s="26">
        <v>34.76</v>
      </c>
      <c r="D22" s="17">
        <f>COUNTIFS(ПП5[Тип кв],$A$10,ПП5[Секция],A22,ПП5[№ на этаже],B22,ПП5[Статус],$D$11)</f>
        <v>0</v>
      </c>
      <c r="E22" s="53">
        <f t="shared" si="4"/>
        <v>0</v>
      </c>
      <c r="F22" s="18">
        <f>COUNTIFS(ПП5[Тип кв],$A$10,ПП5[Секция],A22,ПП5[№ на этаже],B22,ПП5[Статус],$F$11)</f>
        <v>0</v>
      </c>
      <c r="G22" s="37">
        <f>COUNTIFS(ПП5[Тип кв],$A$10,ПП5[Секция],A22,ПП5[№ на этаже],B22,ПП5[Статус],$G$11)</f>
        <v>1</v>
      </c>
      <c r="H22" s="55">
        <f>COUNTIFS(ПП5[Тип кв],$A$10,ПП5[Секция],A22,ПП5[№ на этаже],B22)</f>
        <v>1</v>
      </c>
      <c r="I22" s="71">
        <f t="shared" si="7"/>
        <v>1</v>
      </c>
      <c r="J22" s="13">
        <f t="shared" si="6"/>
        <v>0</v>
      </c>
      <c r="K22" s="56"/>
    </row>
    <row r="23" spans="1:12" x14ac:dyDescent="0.25">
      <c r="A23" s="66" t="s">
        <v>21</v>
      </c>
      <c r="B23" s="26">
        <v>7</v>
      </c>
      <c r="C23" s="26">
        <v>34.81</v>
      </c>
      <c r="D23" s="17">
        <f>COUNTIFS(ПП5[Тип кв],$A$10,ПП5[Секция],A23,ПП5[№ на этаже],B23,ПП5[Статус],$D$11)</f>
        <v>6</v>
      </c>
      <c r="E23" s="53">
        <f t="shared" si="4"/>
        <v>1</v>
      </c>
      <c r="F23" s="18">
        <f>COUNTIFS(ПП5[Тип кв],$A$10,ПП5[Секция],A23,ПП5[№ на этаже],B23,ПП5[Статус],$F$11)</f>
        <v>0</v>
      </c>
      <c r="G23" s="37">
        <f>COUNTIFS(ПП5[Тип кв],$A$10,ПП5[Секция],A23,ПП5[№ на этаже],B23,ПП5[Статус],$G$11)</f>
        <v>16</v>
      </c>
      <c r="H23" s="55">
        <f>COUNTIFS(ПП5[Тип кв],$A$10,ПП5[Секция],A23,ПП5[№ на этаже],B23)</f>
        <v>23</v>
      </c>
      <c r="I23" s="71">
        <f t="shared" si="7"/>
        <v>0.69565217391304346</v>
      </c>
      <c r="J23" s="13">
        <f t="shared" si="6"/>
        <v>0</v>
      </c>
      <c r="K23" s="68"/>
    </row>
    <row r="24" spans="1:12" x14ac:dyDescent="0.25">
      <c r="A24" s="66" t="s">
        <v>22</v>
      </c>
      <c r="B24" s="26">
        <v>2</v>
      </c>
      <c r="C24" s="26">
        <v>43.21</v>
      </c>
      <c r="D24" s="17">
        <f>COUNTIFS(ПП5[Тип кв],$A$10,ПП5[Секция],A24,ПП5[№ на этаже],B24,ПП5[Статус],$D$11)</f>
        <v>4</v>
      </c>
      <c r="E24" s="53">
        <f t="shared" si="4"/>
        <v>0</v>
      </c>
      <c r="F24" s="18">
        <f>COUNTIFS(ПП5[Тип кв],$A$10,ПП5[Секция],A24,ПП5[№ на этаже],B24,ПП5[Статус],$F$11)</f>
        <v>0</v>
      </c>
      <c r="G24" s="37">
        <f>COUNTIFS(ПП5[Тип кв],$A$10,ПП5[Секция],A24,ПП5[№ на этаже],B24,ПП5[Статус],$G$11)</f>
        <v>20</v>
      </c>
      <c r="H24" s="55">
        <f>COUNTIFS(ПП5[Тип кв],$A$10,ПП5[Секция],A24,ПП5[№ на этаже],B24)</f>
        <v>24</v>
      </c>
      <c r="I24" s="71">
        <f t="shared" si="7"/>
        <v>0.83333333333333337</v>
      </c>
      <c r="J24" s="13">
        <f t="shared" si="6"/>
        <v>0</v>
      </c>
      <c r="K24" s="68"/>
    </row>
    <row r="25" spans="1:12" hidden="1" x14ac:dyDescent="0.25">
      <c r="A25" s="66" t="s">
        <v>22</v>
      </c>
      <c r="B25" s="26">
        <v>5</v>
      </c>
      <c r="C25" s="26">
        <v>51.71</v>
      </c>
      <c r="D25" s="17">
        <f>COUNTIFS(ПП5[Тип кв],$A$10,ПП5[Секция],A25,ПП5[№ на этаже],B25,ПП5[Статус],$D$11)</f>
        <v>0</v>
      </c>
      <c r="E25" s="53">
        <f t="shared" si="4"/>
        <v>0</v>
      </c>
      <c r="F25" s="18">
        <f>COUNTIFS(ПП5[Тип кв],$A$10,ПП5[Секция],A25,ПП5[№ на этаже],B25,ПП5[Статус],$F$11)</f>
        <v>0</v>
      </c>
      <c r="G25" s="37">
        <f>COUNTIFS(ПП5[Тип кв],$A$10,ПП5[Секция],A25,ПП5[№ на этаже],B25,ПП5[Статус],$G$11)</f>
        <v>1</v>
      </c>
      <c r="H25" s="55">
        <f>COUNTIFS(ПП5[Тип кв],$A$10,ПП5[Секция],A25,ПП5[№ на этаже],B25)</f>
        <v>1</v>
      </c>
      <c r="I25" s="71">
        <f t="shared" si="7"/>
        <v>1</v>
      </c>
      <c r="J25" s="13">
        <f t="shared" si="6"/>
        <v>0</v>
      </c>
      <c r="K25" s="56"/>
    </row>
    <row r="26" spans="1:12" x14ac:dyDescent="0.25">
      <c r="A26" s="66" t="s">
        <v>22</v>
      </c>
      <c r="B26" s="26">
        <v>6</v>
      </c>
      <c r="C26" s="26">
        <v>38.299999999999997</v>
      </c>
      <c r="D26" s="17">
        <f>COUNTIFS(ПП5[Тип кв],$A$10,ПП5[Секция],A26,ПП5[№ на этаже],B26,ПП5[Статус],$D$11)</f>
        <v>6</v>
      </c>
      <c r="E26" s="53">
        <f t="shared" si="4"/>
        <v>0</v>
      </c>
      <c r="F26" s="18">
        <f>COUNTIFS(ПП5[Тип кв],$A$10,ПП5[Секция],A26,ПП5[№ на этаже],B26,ПП5[Статус],$F$11)</f>
        <v>0</v>
      </c>
      <c r="G26" s="37">
        <f>COUNTIFS(ПП5[Тип кв],$A$10,ПП5[Секция],A26,ПП5[№ на этаже],B26,ПП5[Статус],$G$11)</f>
        <v>17</v>
      </c>
      <c r="H26" s="55">
        <f>COUNTIFS(ПП5[Тип кв],$A$10,ПП5[Секция],A26,ПП5[№ на этаже],B26)</f>
        <v>23</v>
      </c>
      <c r="I26" s="71">
        <f t="shared" si="7"/>
        <v>0.73913043478260865</v>
      </c>
      <c r="J26" s="13">
        <f t="shared" si="6"/>
        <v>0</v>
      </c>
      <c r="K26" s="68"/>
    </row>
    <row r="27" spans="1:12" x14ac:dyDescent="0.25">
      <c r="A27" s="66" t="s">
        <v>22</v>
      </c>
      <c r="B27" s="26">
        <v>7</v>
      </c>
      <c r="C27" s="26">
        <v>39.69</v>
      </c>
      <c r="D27" s="17">
        <f>COUNTIFS(ПП5[Тип кв],$A$10,ПП5[Секция],A27,ПП5[№ на этаже],B27,ПП5[Статус],$D$11)</f>
        <v>1</v>
      </c>
      <c r="E27" s="53">
        <f t="shared" si="4"/>
        <v>0</v>
      </c>
      <c r="F27" s="18">
        <f>COUNTIFS(ПП5[Тип кв],$A$10,ПП5[Секция],A27,ПП5[№ на этаже],B27,ПП5[Статус],$F$11)</f>
        <v>0</v>
      </c>
      <c r="G27" s="37">
        <f>COUNTIFS(ПП5[Тип кв],$A$10,ПП5[Секция],A27,ПП5[№ на этаже],B27,ПП5[Статус],$G$11)</f>
        <v>0</v>
      </c>
      <c r="H27" s="55">
        <f>COUNTIFS(ПП5[Тип кв],$A$10,ПП5[Секция],A27,ПП5[№ на этаже],B27)</f>
        <v>1</v>
      </c>
      <c r="I27" s="71">
        <f t="shared" si="7"/>
        <v>0</v>
      </c>
      <c r="J27" s="13">
        <f t="shared" si="6"/>
        <v>0</v>
      </c>
      <c r="K27" s="56"/>
      <c r="L27" s="24" t="s">
        <v>1453</v>
      </c>
    </row>
    <row r="28" spans="1:12" ht="15.75" thickBot="1" x14ac:dyDescent="0.3">
      <c r="A28" s="67" t="s">
        <v>22</v>
      </c>
      <c r="B28" s="26">
        <v>8</v>
      </c>
      <c r="C28" s="26">
        <v>39.69</v>
      </c>
      <c r="D28" s="17">
        <f>COUNTIFS(ПП5[Тип кв],$A$10,ПП5[Секция],A28,ПП5[№ на этаже],B28,ПП5[Статус],$D$11)</f>
        <v>4</v>
      </c>
      <c r="E28" s="53">
        <f t="shared" si="4"/>
        <v>1</v>
      </c>
      <c r="F28" s="18">
        <f>COUNTIFS(ПП5[Тип кв],$A$10,ПП5[Секция],A28,ПП5[№ на этаже],B28,ПП5[Статус],$F$11)</f>
        <v>0</v>
      </c>
      <c r="G28" s="37">
        <f>COUNTIFS(ПП5[Тип кв],$A$10,ПП5[Секция],A28,ПП5[№ на этаже],B28,ПП5[Статус],$G$11)</f>
        <v>18</v>
      </c>
      <c r="H28" s="55">
        <f>COUNTIFS(ПП5[Тип кв],$A$10,ПП5[Секция],A28,ПП5[№ на этаже],B28)</f>
        <v>23</v>
      </c>
      <c r="I28" s="72">
        <f t="shared" si="7"/>
        <v>0.78260869565217395</v>
      </c>
      <c r="J28" s="13">
        <f t="shared" si="6"/>
        <v>0</v>
      </c>
      <c r="K28" s="69"/>
    </row>
    <row r="29" spans="1:12" s="59" customFormat="1" x14ac:dyDescent="0.25">
      <c r="A29" s="29" t="s">
        <v>0</v>
      </c>
      <c r="B29" s="30"/>
      <c r="C29" s="30"/>
      <c r="D29" s="30">
        <f>SUM(D12:D28)</f>
        <v>39</v>
      </c>
      <c r="E29" s="30">
        <f>SUM(E12:E28)</f>
        <v>3</v>
      </c>
      <c r="F29" s="30">
        <f>SUM(F12:F28)</f>
        <v>0</v>
      </c>
      <c r="G29" s="30">
        <f>SUM(G12:G28)</f>
        <v>158</v>
      </c>
      <c r="H29" s="30">
        <f>SUM(H12:H28)</f>
        <v>200</v>
      </c>
      <c r="I29" s="31">
        <f t="shared" si="7"/>
        <v>0.79</v>
      </c>
      <c r="J29" s="31">
        <f t="shared" ref="J29" si="8">F29/H29</f>
        <v>0</v>
      </c>
      <c r="K29" s="57"/>
    </row>
    <row r="30" spans="1:12" ht="15.75" thickBot="1" x14ac:dyDescent="0.3">
      <c r="A30" s="35" t="s">
        <v>129</v>
      </c>
      <c r="B30" s="33"/>
      <c r="C30" s="33"/>
      <c r="D30" s="36">
        <f t="shared" ref="D30:H30" si="9">D29/$H$29</f>
        <v>0.19500000000000001</v>
      </c>
      <c r="E30" s="36">
        <f t="shared" si="9"/>
        <v>1.4999999999999999E-2</v>
      </c>
      <c r="F30" s="36">
        <f t="shared" si="9"/>
        <v>0</v>
      </c>
      <c r="G30" s="36">
        <f t="shared" si="9"/>
        <v>0.79</v>
      </c>
      <c r="H30" s="36">
        <f t="shared" si="9"/>
        <v>1</v>
      </c>
      <c r="I30" s="33"/>
      <c r="J30" s="33"/>
      <c r="K30" s="34"/>
    </row>
    <row r="31" spans="1:12" x14ac:dyDescent="0.25">
      <c r="E31" s="24"/>
    </row>
    <row r="32" spans="1:12" ht="15.75" thickBot="1" x14ac:dyDescent="0.3">
      <c r="A32" s="24">
        <v>2</v>
      </c>
      <c r="B32"/>
      <c r="C32"/>
      <c r="D32" s="22"/>
      <c r="E32" s="22"/>
      <c r="F32" s="22"/>
      <c r="G32" s="22"/>
      <c r="H32" s="22">
        <f>H48/580</f>
        <v>0.39482758620689656</v>
      </c>
      <c r="I32"/>
    </row>
    <row r="33" spans="1:13" ht="60.75" thickBot="1" x14ac:dyDescent="0.3">
      <c r="A33" s="98" t="s">
        <v>11</v>
      </c>
      <c r="B33" s="99" t="s">
        <v>26</v>
      </c>
      <c r="C33" s="99" t="s">
        <v>1439</v>
      </c>
      <c r="D33" s="92" t="s">
        <v>2</v>
      </c>
      <c r="E33" s="100" t="s">
        <v>127</v>
      </c>
      <c r="F33" s="92" t="s">
        <v>19</v>
      </c>
      <c r="G33" s="92" t="s">
        <v>1</v>
      </c>
      <c r="H33" s="92" t="s">
        <v>109</v>
      </c>
      <c r="I33" s="92" t="s">
        <v>115</v>
      </c>
      <c r="J33" s="92" t="s">
        <v>116</v>
      </c>
      <c r="K33" s="93" t="s">
        <v>1440</v>
      </c>
    </row>
    <row r="34" spans="1:13" x14ac:dyDescent="0.25">
      <c r="A34" s="104" t="s">
        <v>3</v>
      </c>
      <c r="B34" s="105">
        <v>2</v>
      </c>
      <c r="C34" s="105">
        <v>68.5</v>
      </c>
      <c r="D34" s="106">
        <f>COUNTIFS(ПП5[Тип кв],$A$32,ПП5[Секция],A34,ПП5[№ на этаже],B34,ПП5[Статус],$D$33)</f>
        <v>5</v>
      </c>
      <c r="E34" s="130">
        <f t="shared" ref="E34:E47" si="10">H34-D34-G34-F34</f>
        <v>0</v>
      </c>
      <c r="F34" s="107">
        <f>COUNTIFS(ПП5[Тип кв],$A$32,ПП5[Секция],A34,ПП5[№ на этаже],B34,ПП5[Статус],$F$33)</f>
        <v>0</v>
      </c>
      <c r="G34" s="108">
        <f>COUNTIFS(ПП5[Тип кв],$A$32,ПП5[Секция],A34,ПП5[№ на этаже],B34,ПП5[Статус],$G$33)</f>
        <v>11</v>
      </c>
      <c r="H34" s="109">
        <f>COUNTIFS(ПП5[Тип кв],$A$32,ПП5[Секция],A34,ПП5[№ на этаже],B34)</f>
        <v>16</v>
      </c>
      <c r="I34" s="96">
        <f>G34/H34</f>
        <v>0.6875</v>
      </c>
      <c r="J34" s="96">
        <f>F34/H34</f>
        <v>0</v>
      </c>
      <c r="K34" s="126"/>
    </row>
    <row r="35" spans="1:13" x14ac:dyDescent="0.25">
      <c r="A35" s="66" t="s">
        <v>3</v>
      </c>
      <c r="B35" s="26">
        <v>4</v>
      </c>
      <c r="C35" s="26">
        <v>59.09</v>
      </c>
      <c r="D35" s="17">
        <f>COUNTIFS(ПП5[Тип кв],$A$32,ПП5[Секция],A35,ПП5[№ на этаже],B35,ПП5[Статус],$D$33)</f>
        <v>1</v>
      </c>
      <c r="E35" s="53">
        <f t="shared" si="10"/>
        <v>0</v>
      </c>
      <c r="F35" s="18">
        <f>COUNTIFS(ПП5[Тип кв],$A$32,ПП5[Секция],A35,ПП5[№ на этаже],B35,ПП5[Статус],$F$33)</f>
        <v>0</v>
      </c>
      <c r="G35" s="37">
        <f>COUNTIFS(ПП5[Тип кв],$A$32,ПП5[Секция],A35,ПП5[№ на этаже],B35,ПП5[Статус],$G$33)</f>
        <v>14</v>
      </c>
      <c r="H35" s="103">
        <f>COUNTIFS(ПП5[Тип кв],$A$32,ПП5[Секция],A35,ПП5[№ на этаже],B35)</f>
        <v>15</v>
      </c>
      <c r="I35" s="13">
        <f t="shared" ref="I35:I48" si="11">G35/H35</f>
        <v>0.93333333333333335</v>
      </c>
      <c r="J35" s="13">
        <f t="shared" ref="J35:J48" si="12">F35/H35</f>
        <v>0</v>
      </c>
      <c r="K35" s="82"/>
    </row>
    <row r="36" spans="1:13" x14ac:dyDescent="0.25">
      <c r="A36" s="66" t="s">
        <v>3</v>
      </c>
      <c r="B36" s="26">
        <v>5</v>
      </c>
      <c r="C36" s="26">
        <v>62.17</v>
      </c>
      <c r="D36" s="17">
        <f>COUNTIFS(ПП5[Тип кв],$A$32,ПП5[Секция],A36,ПП5[№ на этаже],B36,ПП5[Статус],$D$33)</f>
        <v>3</v>
      </c>
      <c r="E36" s="53">
        <f t="shared" si="10"/>
        <v>0</v>
      </c>
      <c r="F36" s="18">
        <f>COUNTIFS(ПП5[Тип кв],$A$32,ПП5[Секция],A36,ПП5[№ на этаже],B36,ПП5[Статус],$F$33)</f>
        <v>0</v>
      </c>
      <c r="G36" s="37">
        <f>COUNTIFS(ПП5[Тип кв],$A$32,ПП5[Секция],A36,ПП5[№ на этаже],B36,ПП5[Статус],$G$33)</f>
        <v>13</v>
      </c>
      <c r="H36" s="103">
        <f>COUNTIFS(ПП5[Тип кв],$A$32,ПП5[Секция],A36,ПП5[№ на этаже],B36)</f>
        <v>16</v>
      </c>
      <c r="I36" s="13">
        <f t="shared" si="11"/>
        <v>0.8125</v>
      </c>
      <c r="J36" s="13">
        <f t="shared" si="12"/>
        <v>0</v>
      </c>
      <c r="K36" s="82"/>
    </row>
    <row r="37" spans="1:13" x14ac:dyDescent="0.25">
      <c r="A37" s="83" t="s">
        <v>3</v>
      </c>
      <c r="B37" s="26">
        <v>6</v>
      </c>
      <c r="C37" s="26">
        <v>58.16</v>
      </c>
      <c r="D37" s="17">
        <f>COUNTIFS(ПП5[Тип кв],$A$32,ПП5[Секция],A37,ПП5[№ на этаже],B37,ПП5[Статус],$D$33)</f>
        <v>0</v>
      </c>
      <c r="E37" s="53">
        <f t="shared" si="10"/>
        <v>1</v>
      </c>
      <c r="F37" s="18">
        <f>COUNTIFS(ПП5[Тип кв],$A$32,ПП5[Секция],A37,ПП5[№ на этаже],B37,ПП5[Статус],$F$33)</f>
        <v>0</v>
      </c>
      <c r="G37" s="37">
        <f>COUNTIFS(ПП5[Тип кв],$A$32,ПП5[Секция],A37,ПП5[№ на этаже],B37,ПП5[Статус],$G$33)</f>
        <v>14</v>
      </c>
      <c r="H37" s="103">
        <f>COUNTIFS(ПП5[Тип кв],$A$32,ПП5[Секция],A37,ПП5[№ на этаже],B37)</f>
        <v>15</v>
      </c>
      <c r="I37" s="13">
        <f t="shared" si="11"/>
        <v>0.93333333333333335</v>
      </c>
      <c r="J37" s="13">
        <f t="shared" si="12"/>
        <v>0</v>
      </c>
      <c r="K37" s="82"/>
      <c r="L37" s="59"/>
    </row>
    <row r="38" spans="1:13" x14ac:dyDescent="0.25">
      <c r="A38" s="83" t="s">
        <v>4</v>
      </c>
      <c r="B38" s="26">
        <v>1</v>
      </c>
      <c r="C38" s="26">
        <v>60.22</v>
      </c>
      <c r="D38" s="17">
        <f>COUNTIFS(ПП5[Тип кв],$A$32,ПП5[Секция],A38,ПП5[№ на этаже],B38,ПП5[Статус],$D$33)</f>
        <v>3</v>
      </c>
      <c r="E38" s="53">
        <f t="shared" si="10"/>
        <v>2</v>
      </c>
      <c r="F38" s="18">
        <f>COUNTIFS(ПП5[Тип кв],$A$32,ПП5[Секция],A38,ПП5[№ на этаже],B38,ПП5[Статус],$F$33)</f>
        <v>0</v>
      </c>
      <c r="G38" s="37">
        <f>COUNTIFS(ПП5[Тип кв],$A$32,ПП5[Секция],A38,ПП5[№ на этаже],B38,ПП5[Статус],$G$33)</f>
        <v>11</v>
      </c>
      <c r="H38" s="103">
        <f>COUNTIFS(ПП5[Тип кв],$A$32,ПП5[Секция],A38,ПП5[№ на этаже],B38)</f>
        <v>16</v>
      </c>
      <c r="I38" s="13">
        <f t="shared" si="11"/>
        <v>0.6875</v>
      </c>
      <c r="J38" s="13">
        <f t="shared" si="12"/>
        <v>0</v>
      </c>
      <c r="K38" s="82"/>
    </row>
    <row r="39" spans="1:13" x14ac:dyDescent="0.25">
      <c r="A39" s="138" t="s">
        <v>4</v>
      </c>
      <c r="B39" s="139">
        <v>3</v>
      </c>
      <c r="C39" s="26">
        <v>57.6</v>
      </c>
      <c r="D39" s="17">
        <f>COUNTIFS(ПП5[Тип кв],$A$32,ПП5[Секция],A39,ПП5[№ на этаже],B39,ПП5[Статус],$D$33)</f>
        <v>1</v>
      </c>
      <c r="E39" s="53">
        <f t="shared" si="10"/>
        <v>1</v>
      </c>
      <c r="F39" s="18">
        <f>COUNTIFS(ПП5[Тип кв],$A$32,ПП5[Секция],A39,ПП5[№ на этаже],B39,ПП5[Статус],$F$33)</f>
        <v>0</v>
      </c>
      <c r="G39" s="37">
        <f>COUNTIFS(ПП5[Тип кв],$A$32,ПП5[Секция],A39,ПП5[№ на этаже],B39,ПП5[Статус],$G$33)</f>
        <v>14</v>
      </c>
      <c r="H39" s="103">
        <f>COUNTIFS(ПП5[Тип кв],$A$32,ПП5[Секция],A39,ПП5[№ на этаже],B39)</f>
        <v>16</v>
      </c>
      <c r="I39" s="13">
        <f t="shared" si="11"/>
        <v>0.875</v>
      </c>
      <c r="J39" s="13">
        <f t="shared" si="12"/>
        <v>0</v>
      </c>
      <c r="K39" s="141"/>
    </row>
    <row r="40" spans="1:13" x14ac:dyDescent="0.25">
      <c r="A40" s="66" t="s">
        <v>4</v>
      </c>
      <c r="B40" s="26">
        <v>4</v>
      </c>
      <c r="C40" s="26">
        <v>58.31</v>
      </c>
      <c r="D40" s="17">
        <f>COUNTIFS(ПП5[Тип кв],$A$32,ПП5[Секция],A40,ПП5[№ на этаже],B40,ПП5[Статус],$D$33)</f>
        <v>4</v>
      </c>
      <c r="E40" s="53">
        <f t="shared" si="10"/>
        <v>0</v>
      </c>
      <c r="F40" s="18">
        <f>COUNTIFS(ПП5[Тип кв],$A$32,ПП5[Секция],A40,ПП5[№ на этаже],B40,ПП5[Статус],$F$33)</f>
        <v>0</v>
      </c>
      <c r="G40" s="37">
        <f>COUNTIFS(ПП5[Тип кв],$A$32,ПП5[Секция],A40,ПП5[№ на этаже],B40,ПП5[Статус],$G$33)</f>
        <v>11</v>
      </c>
      <c r="H40" s="103">
        <f>COUNTIFS(ПП5[Тип кв],$A$32,ПП5[Секция],A40,ПП5[№ на этаже],B40)</f>
        <v>15</v>
      </c>
      <c r="I40" s="13">
        <f t="shared" si="11"/>
        <v>0.73333333333333328</v>
      </c>
      <c r="J40" s="13">
        <f t="shared" si="12"/>
        <v>0</v>
      </c>
      <c r="K40" s="82"/>
    </row>
    <row r="41" spans="1:13" hidden="1" x14ac:dyDescent="0.25">
      <c r="A41" s="66" t="s">
        <v>4</v>
      </c>
      <c r="B41" s="26">
        <v>5</v>
      </c>
      <c r="C41" s="26">
        <v>65.05</v>
      </c>
      <c r="D41" s="17">
        <f>COUNTIFS(ПП5[Тип кв],$A$32,ПП5[Секция],A41,ПП5[№ на этаже],B41,ПП5[Статус],$D$33)</f>
        <v>0</v>
      </c>
      <c r="E41" s="53">
        <f t="shared" si="10"/>
        <v>0</v>
      </c>
      <c r="F41" s="18">
        <f>COUNTIFS(ПП5[Тип кв],$A$32,ПП5[Секция],A41,ПП5[№ на этаже],B41,ПП5[Статус],$F$33)</f>
        <v>0</v>
      </c>
      <c r="G41" s="37">
        <f>COUNTIFS(ПП5[Тип кв],$A$32,ПП5[Секция],A41,ПП5[№ на этаже],B41,ПП5[Статус],$G$33)</f>
        <v>1</v>
      </c>
      <c r="H41" s="103">
        <f>COUNTIFS(ПП5[Тип кв],$A$32,ПП5[Секция],A41,ПП5[№ на этаже],B41)</f>
        <v>1</v>
      </c>
      <c r="I41" s="58">
        <f t="shared" si="11"/>
        <v>1</v>
      </c>
      <c r="J41" s="116">
        <f t="shared" si="12"/>
        <v>0</v>
      </c>
      <c r="K41" s="82"/>
    </row>
    <row r="42" spans="1:13" x14ac:dyDescent="0.25">
      <c r="A42" s="83" t="s">
        <v>4</v>
      </c>
      <c r="B42" s="4">
        <v>6</v>
      </c>
      <c r="C42" s="4">
        <v>62.17</v>
      </c>
      <c r="D42" s="17">
        <f>COUNTIFS(ПП5[Тип кв],$A$32,ПП5[Секция],A42,ПП5[№ на этаже],B42,ПП5[Статус],$D$33)</f>
        <v>1</v>
      </c>
      <c r="E42" s="53">
        <f t="shared" si="10"/>
        <v>0</v>
      </c>
      <c r="F42" s="18">
        <f>COUNTIFS(ПП5[Тип кв],$A$32,ПП5[Секция],A42,ПП5[№ на этаже],B42,ПП5[Статус],$F$33)</f>
        <v>0</v>
      </c>
      <c r="G42" s="37">
        <f>COUNTIFS(ПП5[Тип кв],$A$32,ПП5[Секция],A42,ПП5[№ на этаже],B42,ПП5[Статус],$G$33)</f>
        <v>0</v>
      </c>
      <c r="H42" s="103">
        <f>COUNTIFS(ПП5[Тип кв],$A$32,ПП5[Секция],A42,ПП5[№ на этаже],B42)</f>
        <v>1</v>
      </c>
      <c r="I42" s="13">
        <f t="shared" ref="I42" si="13">G42/H42</f>
        <v>0</v>
      </c>
      <c r="J42" s="13">
        <f t="shared" ref="J42" si="14">F42/H42</f>
        <v>0</v>
      </c>
      <c r="K42" s="82"/>
      <c r="L42" s="24" t="s">
        <v>1453</v>
      </c>
    </row>
    <row r="43" spans="1:13" x14ac:dyDescent="0.25">
      <c r="A43" s="83" t="s">
        <v>21</v>
      </c>
      <c r="B43" s="4">
        <v>1</v>
      </c>
      <c r="C43" s="4">
        <v>73.7</v>
      </c>
      <c r="D43" s="17">
        <f>COUNTIFS(ПП5[Тип кв],$A$32,ПП5[Секция],A43,ПП5[№ на этаже],B43,ПП5[Статус],$D$33)</f>
        <v>13</v>
      </c>
      <c r="E43" s="53">
        <f t="shared" si="10"/>
        <v>0</v>
      </c>
      <c r="F43" s="18">
        <f>COUNTIFS(ПП5[Тип кв],$A$32,ПП5[Секция],A43,ПП5[№ на этаже],B43,ПП5[Статус],$F$33)</f>
        <v>0</v>
      </c>
      <c r="G43" s="37">
        <f>COUNTIFS(ПП5[Тип кв],$A$32,ПП5[Секция],A43,ПП5[№ на этаже],B43,ПП5[Статус],$G$33)</f>
        <v>11</v>
      </c>
      <c r="H43" s="103">
        <f>COUNTIFS(ПП5[Тип кв],$A$32,ПП5[Секция],A43,ПП5[№ на этаже],B43)</f>
        <v>24</v>
      </c>
      <c r="I43" s="13">
        <f t="shared" si="11"/>
        <v>0.45833333333333331</v>
      </c>
      <c r="J43" s="13">
        <f t="shared" si="12"/>
        <v>0</v>
      </c>
      <c r="K43" s="82"/>
    </row>
    <row r="44" spans="1:13" x14ac:dyDescent="0.25">
      <c r="A44" s="138" t="s">
        <v>21</v>
      </c>
      <c r="B44" s="139">
        <v>3</v>
      </c>
      <c r="C44" s="26">
        <v>56.58</v>
      </c>
      <c r="D44" s="17">
        <f>COUNTIFS(ПП5[Тип кв],$A$32,ПП5[Секция],A44,ПП5[№ на этаже],B44,ПП5[Статус],$D$33)</f>
        <v>4</v>
      </c>
      <c r="E44" s="53">
        <f t="shared" si="10"/>
        <v>1</v>
      </c>
      <c r="F44" s="18">
        <f>COUNTIFS(ПП5[Тип кв],$A$32,ПП5[Секция],A44,ПП5[№ на этаже],B44,ПП5[Статус],$F$33)</f>
        <v>0</v>
      </c>
      <c r="G44" s="37">
        <f>COUNTIFS(ПП5[Тип кв],$A$32,ПП5[Секция],A44,ПП5[№ на этаже],B44,ПП5[Статус],$G$33)</f>
        <v>19</v>
      </c>
      <c r="H44" s="103">
        <f>COUNTIFS(ПП5[Тип кв],$A$32,ПП5[Секция],A44,ПП5[№ на этаже],B44)</f>
        <v>24</v>
      </c>
      <c r="I44" s="13">
        <f t="shared" si="11"/>
        <v>0.79166666666666663</v>
      </c>
      <c r="J44" s="13">
        <f t="shared" si="12"/>
        <v>0</v>
      </c>
      <c r="K44" s="141"/>
    </row>
    <row r="45" spans="1:13" s="125" customFormat="1" x14ac:dyDescent="0.25">
      <c r="A45" s="118" t="s">
        <v>21</v>
      </c>
      <c r="B45" s="119">
        <v>4</v>
      </c>
      <c r="C45" s="119">
        <v>60.24</v>
      </c>
      <c r="D45" s="120">
        <f>COUNTIFS(ПП5[Тип кв],$A$32,ПП5[Секция],A45,ПП5[№ на этаже],B45,ПП5[Статус],$D$33)</f>
        <v>7</v>
      </c>
      <c r="E45" s="131">
        <f t="shared" si="10"/>
        <v>0</v>
      </c>
      <c r="F45" s="121">
        <f>COUNTIFS(ПП5[Тип кв],$A$32,ПП5[Секция],A45,ПП5[№ на этаже],B45,ПП5[Статус],$F$33)</f>
        <v>0</v>
      </c>
      <c r="G45" s="122">
        <f>COUNTIFS(ПП5[Тип кв],$A$32,ПП5[Секция],A45,ПП5[№ на этаже],B45,ПП5[Статус],$G$33)</f>
        <v>16</v>
      </c>
      <c r="H45" s="123">
        <f>COUNTIFS(ПП5[Тип кв],$A$32,ПП5[Секция],A45,ПП5[№ на этаже],B45)</f>
        <v>23</v>
      </c>
      <c r="I45" s="124">
        <f t="shared" si="11"/>
        <v>0.69565217391304346</v>
      </c>
      <c r="J45" s="124">
        <f t="shared" si="12"/>
        <v>0</v>
      </c>
      <c r="K45" s="127"/>
      <c r="M45" s="24"/>
    </row>
    <row r="46" spans="1:13" ht="15.75" customHeight="1" x14ac:dyDescent="0.25">
      <c r="A46" s="83" t="s">
        <v>22</v>
      </c>
      <c r="B46" s="4">
        <v>4</v>
      </c>
      <c r="C46" s="4">
        <v>58.24</v>
      </c>
      <c r="D46" s="17">
        <f>COUNTIFS(ПП5[Тип кв],$A$32,ПП5[Секция],A46,ПП5[№ на этаже],B46,ПП5[Статус],$D$33)</f>
        <v>5</v>
      </c>
      <c r="E46" s="53">
        <f t="shared" si="10"/>
        <v>1</v>
      </c>
      <c r="F46" s="18">
        <f>COUNTIFS(ПП5[Тип кв],$A$32,ПП5[Секция],A46,ПП5[№ на этаже],B46,ПП5[Статус],$F$33)</f>
        <v>0</v>
      </c>
      <c r="G46" s="37">
        <f>COUNTIFS(ПП5[Тип кв],$A$32,ПП5[Секция],A46,ПП5[№ на этаже],B46,ПП5[Статус],$G$33)</f>
        <v>18</v>
      </c>
      <c r="H46" s="103">
        <f>COUNTIFS(ПП5[Тип кв],$A$32,ПП5[Секция],A46,ПП5[№ на этаже],B46)</f>
        <v>24</v>
      </c>
      <c r="I46" s="13">
        <f t="shared" si="11"/>
        <v>0.75</v>
      </c>
      <c r="J46" s="13">
        <f t="shared" si="12"/>
        <v>0</v>
      </c>
      <c r="K46" s="82"/>
    </row>
    <row r="47" spans="1:13" ht="15.75" thickBot="1" x14ac:dyDescent="0.3">
      <c r="A47" s="110" t="s">
        <v>22</v>
      </c>
      <c r="B47" s="111">
        <v>5</v>
      </c>
      <c r="C47" s="111">
        <v>57.8</v>
      </c>
      <c r="D47" s="112">
        <f>COUNTIFS(ПП5[Тип кв],$A$32,ПП5[Секция],A47,ПП5[№ на этаже],B47,ПП5[Статус],$D$33)</f>
        <v>6</v>
      </c>
      <c r="E47" s="132">
        <f t="shared" si="10"/>
        <v>0</v>
      </c>
      <c r="F47" s="113">
        <f>COUNTIFS(ПП5[Тип кв],$A$32,ПП5[Секция],A47,ПП5[№ на этаже],B47,ПП5[Статус],$F$33)</f>
        <v>0</v>
      </c>
      <c r="G47" s="114">
        <f>COUNTIFS(ПП5[Тип кв],$A$32,ПП5[Секция],A47,ПП5[№ на этаже],B47,ПП5[Статус],$G$33)</f>
        <v>17</v>
      </c>
      <c r="H47" s="115">
        <f>COUNTIFS(ПП5[Тип кв],$A$32,ПП5[Секция],A47,ПП5[№ на этаже],B47)</f>
        <v>23</v>
      </c>
      <c r="I47" s="28">
        <f t="shared" si="11"/>
        <v>0.73913043478260865</v>
      </c>
      <c r="J47" s="28">
        <f t="shared" si="12"/>
        <v>0</v>
      </c>
      <c r="K47" s="82"/>
    </row>
    <row r="48" spans="1:13" s="59" customFormat="1" x14ac:dyDescent="0.25">
      <c r="A48" s="101" t="s">
        <v>0</v>
      </c>
      <c r="B48" s="102"/>
      <c r="C48" s="102"/>
      <c r="D48" s="102">
        <f>SUM(D34:D47)</f>
        <v>53</v>
      </c>
      <c r="E48" s="102">
        <f>SUM(E34:E47)</f>
        <v>6</v>
      </c>
      <c r="F48" s="102">
        <f>SUM(F34:F47)</f>
        <v>0</v>
      </c>
      <c r="G48" s="102">
        <f>SUM(G34:G47)</f>
        <v>170</v>
      </c>
      <c r="H48" s="102">
        <f>SUM(H34:H47)</f>
        <v>229</v>
      </c>
      <c r="I48" s="94">
        <f t="shared" si="11"/>
        <v>0.74235807860262004</v>
      </c>
      <c r="J48" s="94">
        <f t="shared" si="12"/>
        <v>0</v>
      </c>
      <c r="K48" s="102">
        <f>SUM(K34:K47)</f>
        <v>0</v>
      </c>
      <c r="L48" s="24"/>
      <c r="M48" s="24"/>
    </row>
    <row r="49" spans="1:13" ht="15.75" thickBot="1" x14ac:dyDescent="0.3">
      <c r="A49" s="35" t="s">
        <v>129</v>
      </c>
      <c r="B49" s="33"/>
      <c r="C49" s="33"/>
      <c r="D49" s="36">
        <f>D48/$H$48</f>
        <v>0.23144104803493451</v>
      </c>
      <c r="E49" s="36">
        <f t="shared" ref="E49:H49" si="15">E48/$H$48</f>
        <v>2.6200873362445413E-2</v>
      </c>
      <c r="F49" s="36">
        <f t="shared" si="15"/>
        <v>0</v>
      </c>
      <c r="G49" s="36">
        <f t="shared" si="15"/>
        <v>0.74235807860262004</v>
      </c>
      <c r="H49" s="36">
        <f t="shared" si="15"/>
        <v>1</v>
      </c>
      <c r="I49" s="33"/>
      <c r="J49" s="33"/>
      <c r="K49" s="34"/>
    </row>
    <row r="50" spans="1:13" x14ac:dyDescent="0.25">
      <c r="E50" s="24"/>
    </row>
    <row r="51" spans="1:13" ht="15.75" thickBot="1" x14ac:dyDescent="0.3">
      <c r="A51" s="52">
        <v>3</v>
      </c>
      <c r="B51"/>
      <c r="C51"/>
      <c r="D51" s="22"/>
      <c r="E51" s="22"/>
      <c r="F51" s="22"/>
      <c r="G51" s="22"/>
      <c r="H51" s="22">
        <f>H58/580</f>
        <v>0.10862068965517241</v>
      </c>
      <c r="I51"/>
    </row>
    <row r="52" spans="1:13" ht="60.75" thickBot="1" x14ac:dyDescent="0.3">
      <c r="A52" s="43" t="s">
        <v>11</v>
      </c>
      <c r="B52" s="49" t="s">
        <v>26</v>
      </c>
      <c r="C52" s="49" t="s">
        <v>1439</v>
      </c>
      <c r="D52" s="44" t="s">
        <v>2</v>
      </c>
      <c r="E52" s="46" t="s">
        <v>127</v>
      </c>
      <c r="F52" s="44" t="s">
        <v>19</v>
      </c>
      <c r="G52" s="44" t="s">
        <v>1</v>
      </c>
      <c r="H52" s="44" t="s">
        <v>109</v>
      </c>
      <c r="I52" s="44" t="s">
        <v>115</v>
      </c>
      <c r="J52" s="44" t="s">
        <v>116</v>
      </c>
      <c r="K52" s="45" t="s">
        <v>1440</v>
      </c>
    </row>
    <row r="53" spans="1:13" x14ac:dyDescent="0.25">
      <c r="A53" s="65" t="s">
        <v>4</v>
      </c>
      <c r="B53" s="62">
        <v>6</v>
      </c>
      <c r="C53" s="61">
        <v>84.99</v>
      </c>
      <c r="D53" s="17">
        <f>COUNTIFS(ПП5[Тип кв],$A$51,ПП5[Секция],A53,ПП5[№ на этаже],B53,ПП5[Статус],$D$52)</f>
        <v>4</v>
      </c>
      <c r="E53" s="53">
        <f t="shared" ref="E53:E57" si="16">H53-D53-G53-F53</f>
        <v>0</v>
      </c>
      <c r="F53" s="18">
        <f>COUNTIFS(ПП5[Тип кв],$A$51,ПП5[Секция],A53,ПП5[№ на этаже],B53,ПП5[Статус],$F$52)</f>
        <v>0</v>
      </c>
      <c r="G53" s="37">
        <f>COUNTIFS(ПП5[Тип кв],$A$51,ПП5[Секция],A53,ПП5[№ на этаже],B53,ПП5[Статус],$G$52)</f>
        <v>11</v>
      </c>
      <c r="H53" s="10">
        <f>COUNTIFS(ПП5[Тип кв],$A$51,ПП5[Секция],A53,ПП5[№ на этаже],B53)</f>
        <v>15</v>
      </c>
      <c r="I53" s="42">
        <f t="shared" ref="I53:I58" si="17">G53/H53</f>
        <v>0.73333333333333328</v>
      </c>
      <c r="J53" s="42">
        <f t="shared" ref="J53:J58" si="18">F53/H53</f>
        <v>0</v>
      </c>
      <c r="K53" s="128"/>
    </row>
    <row r="54" spans="1:13" hidden="1" x14ac:dyDescent="0.25">
      <c r="A54" s="83" t="s">
        <v>21</v>
      </c>
      <c r="B54" s="4">
        <v>5</v>
      </c>
      <c r="C54" s="4">
        <v>80.97</v>
      </c>
      <c r="D54" s="17">
        <f>COUNTIFS(ПП5[Тип кв],$A$51,ПП5[Секция],A54,ПП5[№ на этаже],B54,ПП5[Статус],$D$52)</f>
        <v>0</v>
      </c>
      <c r="E54" s="53">
        <f t="shared" si="16"/>
        <v>0</v>
      </c>
      <c r="F54" s="18">
        <f>COUNTIFS(ПП5[Тип кв],$A$51,ПП5[Секция],A54,ПП5[№ на этаже],B54,ПП5[Статус],$F$52)</f>
        <v>0</v>
      </c>
      <c r="G54" s="37">
        <f>COUNTIFS(ПП5[Тип кв],$A$51,ПП5[Секция],A54,ПП5[№ на этаже],B54,ПП5[Статус],$G$52)</f>
        <v>1</v>
      </c>
      <c r="H54" s="10">
        <f>COUNTIFS(ПП5[Тип кв],$A$51,ПП5[Секция],A54,ПП5[№ на этаже],B54)</f>
        <v>1</v>
      </c>
      <c r="I54" s="13">
        <f t="shared" si="17"/>
        <v>1</v>
      </c>
      <c r="J54" s="13">
        <f t="shared" si="18"/>
        <v>0</v>
      </c>
      <c r="K54" s="82"/>
    </row>
    <row r="55" spans="1:13" x14ac:dyDescent="0.25">
      <c r="A55" s="83" t="s">
        <v>21</v>
      </c>
      <c r="B55" s="61">
        <v>6</v>
      </c>
      <c r="C55" s="61">
        <v>80.97</v>
      </c>
      <c r="D55" s="17">
        <f>COUNTIFS(ПП5[Тип кв],$A$51,ПП5[Секция],A55,ПП5[№ на этаже],B55,ПП5[Статус],$D$52)</f>
        <v>4</v>
      </c>
      <c r="E55" s="53">
        <f t="shared" si="16"/>
        <v>0</v>
      </c>
      <c r="F55" s="18">
        <f>COUNTIFS(ПП5[Тип кв],$A$51,ПП5[Секция],A55,ПП5[№ на этаже],B55,ПП5[Статус],$F$52)</f>
        <v>0</v>
      </c>
      <c r="G55" s="37">
        <f>COUNTIFS(ПП5[Тип кв],$A$51,ПП5[Секция],A55,ПП5[№ на этаже],B55,ПП5[Статус],$G$52)</f>
        <v>19</v>
      </c>
      <c r="H55" s="10">
        <f>COUNTIFS(ПП5[Тип кв],$A$51,ПП5[Секция],A55,ПП5[№ на этаже],B55)</f>
        <v>23</v>
      </c>
      <c r="I55" s="13">
        <f t="shared" si="17"/>
        <v>0.82608695652173914</v>
      </c>
      <c r="J55" s="13">
        <f t="shared" si="18"/>
        <v>0</v>
      </c>
      <c r="K55" s="82"/>
    </row>
    <row r="56" spans="1:13" hidden="1" x14ac:dyDescent="0.25">
      <c r="A56" s="83" t="s">
        <v>22</v>
      </c>
      <c r="B56" s="4">
        <v>6</v>
      </c>
      <c r="C56" s="4">
        <v>79.44</v>
      </c>
      <c r="D56" s="17">
        <f>COUNTIFS(ПП5[Тип кв],$A$51,ПП5[Секция],A56,ПП5[№ на этаже],B56,ПП5[Статус],$D$52)</f>
        <v>0</v>
      </c>
      <c r="E56" s="53">
        <f t="shared" si="16"/>
        <v>0</v>
      </c>
      <c r="F56" s="18">
        <f>COUNTIFS(ПП5[Тип кв],$A$51,ПП5[Секция],A56,ПП5[№ на этаже],B56,ПП5[Статус],$F$52)</f>
        <v>0</v>
      </c>
      <c r="G56" s="37">
        <f>COUNTIFS(ПП5[Тип кв],$A$51,ПП5[Секция],A56,ПП5[№ на этаже],B56,ПП5[Статус],$G$52)</f>
        <v>1</v>
      </c>
      <c r="H56" s="10">
        <f>COUNTIFS(ПП5[Тип кв],$A$51,ПП5[Секция],A56,ПП5[№ на этаже],B56)</f>
        <v>1</v>
      </c>
      <c r="I56" s="13">
        <f t="shared" si="17"/>
        <v>1</v>
      </c>
      <c r="J56" s="13">
        <f t="shared" si="18"/>
        <v>0</v>
      </c>
      <c r="K56" s="82"/>
    </row>
    <row r="57" spans="1:13" ht="15.75" thickBot="1" x14ac:dyDescent="0.3">
      <c r="A57" s="84" t="s">
        <v>22</v>
      </c>
      <c r="B57" s="4">
        <v>7</v>
      </c>
      <c r="C57" s="4">
        <v>79.44</v>
      </c>
      <c r="D57" s="17">
        <f>COUNTIFS(ПП5[Тип кв],$A$51,ПП5[Секция],A57,ПП5[№ на этаже],B57,ПП5[Статус],$D$52)</f>
        <v>6</v>
      </c>
      <c r="E57" s="53">
        <f t="shared" si="16"/>
        <v>0</v>
      </c>
      <c r="F57" s="18">
        <f>COUNTIFS(ПП5[Тип кв],$A$51,ПП5[Секция],A57,ПП5[№ на этаже],B57,ПП5[Статус],$F$52)</f>
        <v>0</v>
      </c>
      <c r="G57" s="37">
        <f>COUNTIFS(ПП5[Тип кв],$A$51,ПП5[Секция],A57,ПП5[№ на этаже],B57,ПП5[Статус],$G$52)</f>
        <v>17</v>
      </c>
      <c r="H57" s="10">
        <f>COUNTIFS(ПП5[Тип кв],$A$51,ПП5[Секция],A57,ПП5[№ на этаже],B57)</f>
        <v>23</v>
      </c>
      <c r="I57" s="27">
        <f t="shared" si="17"/>
        <v>0.73913043478260865</v>
      </c>
      <c r="J57" s="27">
        <f t="shared" si="18"/>
        <v>0</v>
      </c>
      <c r="K57" s="85"/>
    </row>
    <row r="58" spans="1:13" s="59" customFormat="1" x14ac:dyDescent="0.25">
      <c r="A58" s="29" t="s">
        <v>0</v>
      </c>
      <c r="B58" s="30"/>
      <c r="C58" s="30"/>
      <c r="D58" s="30">
        <f>SUM(D53:D57)</f>
        <v>14</v>
      </c>
      <c r="E58" s="30">
        <f>SUM(E53:E57)</f>
        <v>0</v>
      </c>
      <c r="F58" s="30">
        <f>SUM(F53:F57)</f>
        <v>0</v>
      </c>
      <c r="G58" s="30">
        <f>SUM(G53:G57)</f>
        <v>49</v>
      </c>
      <c r="H58" s="30">
        <f>SUM(H53:H57)</f>
        <v>63</v>
      </c>
      <c r="I58" s="31">
        <f t="shared" si="17"/>
        <v>0.77777777777777779</v>
      </c>
      <c r="J58" s="31">
        <f t="shared" si="18"/>
        <v>0</v>
      </c>
      <c r="K58" s="32"/>
      <c r="L58" s="24"/>
      <c r="M58" s="24"/>
    </row>
    <row r="59" spans="1:13" ht="15.75" thickBot="1" x14ac:dyDescent="0.3">
      <c r="A59" s="35" t="s">
        <v>129</v>
      </c>
      <c r="B59" s="33"/>
      <c r="C59" s="33"/>
      <c r="D59" s="36">
        <f>D58/$H$58</f>
        <v>0.22222222222222221</v>
      </c>
      <c r="E59" s="36">
        <f t="shared" ref="E59:H59" si="19">E58/$H$58</f>
        <v>0</v>
      </c>
      <c r="F59" s="36">
        <f t="shared" si="19"/>
        <v>0</v>
      </c>
      <c r="G59" s="36">
        <f t="shared" si="19"/>
        <v>0.77777777777777779</v>
      </c>
      <c r="H59" s="36">
        <f t="shared" si="19"/>
        <v>1</v>
      </c>
      <c r="I59" s="33"/>
      <c r="J59" s="33"/>
      <c r="K59" s="34"/>
    </row>
  </sheetData>
  <conditionalFormatting sqref="J3:J6">
    <cfRule type="colorScale" priority="42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12:I13 I28 I18:I26 I15:I16">
    <cfRule type="colorScale" priority="18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12:J13 J28 J18:J26 J15:J16">
    <cfRule type="colorScale" priority="13">
      <colorScale>
        <cfvo type="num" val="0"/>
        <cfvo type="percentile" val="50"/>
        <cfvo type="num" val="0.9"/>
        <color rgb="FF92D050"/>
        <color rgb="FFFFEB84"/>
        <color rgb="FFFF0000"/>
      </colorScale>
    </cfRule>
  </conditionalFormatting>
  <conditionalFormatting sqref="I3:I6">
    <cfRule type="colorScale" priority="12">
      <colorScale>
        <cfvo type="num" val="0"/>
        <cfvo type="percentile" val="50"/>
        <cfvo type="num" val="1"/>
        <color rgb="FFFF0000"/>
        <color rgb="FFFFEB84"/>
        <color rgb="FF63BE7B"/>
      </colorScale>
    </cfRule>
  </conditionalFormatting>
  <conditionalFormatting sqref="I34:I40 I43:I47">
    <cfRule type="colorScale" priority="11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34:J40 J43:J47">
    <cfRule type="colorScale" priority="10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I53:I57">
    <cfRule type="colorScale" priority="9">
      <colorScale>
        <cfvo type="num" val="0"/>
        <cfvo type="percentile" val="50"/>
        <cfvo type="num" val="1"/>
        <color rgb="FFF8696B"/>
        <color rgb="FFFFEB84"/>
        <color rgb="FF63BE7B"/>
      </colorScale>
    </cfRule>
  </conditionalFormatting>
  <conditionalFormatting sqref="J53:J57">
    <cfRule type="colorScale" priority="8">
      <colorScale>
        <cfvo type="num" val="0"/>
        <cfvo type="percentile" val="50"/>
        <cfvo type="num" val="1"/>
        <color rgb="FF92D050"/>
        <color rgb="FFFFEB84"/>
        <color rgb="FFFF0000"/>
      </colorScale>
    </cfRule>
  </conditionalFormatting>
  <conditionalFormatting sqref="C34:C41 C43:C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13 C26 C21:C24 C15:C16 C28 C18:C1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:D47 D53:D57 D3:D6">
    <cfRule type="cellIs" dxfId="115" priority="4" operator="equal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BA9D-CD3A-46A6-B496-0DD2E0307820}">
  <sheetPr>
    <pageSetUpPr fitToPage="1"/>
  </sheetPr>
  <dimension ref="A1:J46"/>
  <sheetViews>
    <sheetView zoomScale="85" zoomScaleNormal="85" workbookViewId="0">
      <selection activeCell="H56" sqref="H56"/>
    </sheetView>
  </sheetViews>
  <sheetFormatPr defaultRowHeight="15" x14ac:dyDescent="0.25"/>
  <cols>
    <col min="1" max="1" width="23.42578125" bestFit="1" customWidth="1"/>
    <col min="2" max="2" width="16.42578125" bestFit="1" customWidth="1"/>
    <col min="3" max="3" width="16.42578125" customWidth="1"/>
    <col min="4" max="6" width="13" bestFit="1" customWidth="1"/>
    <col min="7" max="7" width="13" customWidth="1"/>
    <col min="8" max="8" width="13" bestFit="1" customWidth="1"/>
    <col min="9" max="9" width="20" customWidth="1"/>
    <col min="10" max="10" width="17.140625" style="20" customWidth="1"/>
    <col min="11" max="11" width="19.140625" bestFit="1" customWidth="1"/>
  </cols>
  <sheetData>
    <row r="1" spans="1:10" ht="15.75" thickBot="1" x14ac:dyDescent="0.3">
      <c r="A1" s="12">
        <v>1</v>
      </c>
      <c r="B1" s="9"/>
      <c r="C1" s="9"/>
      <c r="D1" s="9"/>
      <c r="E1" s="9"/>
      <c r="F1" s="9"/>
      <c r="G1" s="9"/>
      <c r="H1" s="9"/>
      <c r="I1" s="9"/>
      <c r="J1"/>
    </row>
    <row r="2" spans="1:10" s="25" customFormat="1" ht="45.75" thickBot="1" x14ac:dyDescent="0.3">
      <c r="A2" s="43" t="s">
        <v>11</v>
      </c>
      <c r="B2" s="44" t="s">
        <v>26</v>
      </c>
      <c r="C2" s="44" t="s">
        <v>1439</v>
      </c>
      <c r="D2" s="44" t="s">
        <v>2</v>
      </c>
      <c r="E2" s="44" t="s">
        <v>127</v>
      </c>
      <c r="F2" s="44" t="s">
        <v>1</v>
      </c>
      <c r="G2" s="44" t="s">
        <v>1334</v>
      </c>
      <c r="H2" s="44" t="s">
        <v>109</v>
      </c>
      <c r="I2" s="45" t="s">
        <v>115</v>
      </c>
    </row>
    <row r="3" spans="1:10" hidden="1" x14ac:dyDescent="0.25">
      <c r="A3" s="40" t="s">
        <v>3</v>
      </c>
      <c r="B3" s="2">
        <v>1</v>
      </c>
      <c r="C3" s="2">
        <v>33.53</v>
      </c>
      <c r="D3" s="51">
        <f>COUNTIFS(ПП4[Тип кв],$A$1,ПП4[Секция],A3,ПП4[№ на этаже],B3,ПП4[Статус],$D$2)</f>
        <v>0</v>
      </c>
      <c r="E3" s="54">
        <f>H3-D3-F3-G3</f>
        <v>0</v>
      </c>
      <c r="F3" s="50">
        <f>COUNTIFS(ПП4[Тип кв],$A$1,ПП4[Секция],A3,ПП4[№ на этаже],B3,ПП4[Статус],$F$2)</f>
        <v>15</v>
      </c>
      <c r="G3" s="86">
        <f>COUNTIFS(ПП4[Тип кв],$A$1,ПП4[Секция],A3,ПП4[№ на этаже],B3,ПП4[Статус],$G$2)</f>
        <v>0</v>
      </c>
      <c r="H3" s="2">
        <f>COUNTIFS(ПП4[Тип кв],$A$1,ПП4[Секция],A3,ПП4[№ на этаже],B3)</f>
        <v>15</v>
      </c>
      <c r="I3" s="87">
        <f t="shared" ref="I3" si="0">F3/H3</f>
        <v>1</v>
      </c>
      <c r="J3" s="60"/>
    </row>
    <row r="4" spans="1:10" hidden="1" x14ac:dyDescent="0.25">
      <c r="A4" s="40" t="s">
        <v>3</v>
      </c>
      <c r="B4" s="2">
        <v>3</v>
      </c>
      <c r="C4" s="2">
        <v>35.54</v>
      </c>
      <c r="D4" s="51">
        <f>COUNTIFS(ПП4[Тип кв],$A$1,ПП4[Секция],A4,ПП4[№ на этаже],B4,ПП4[Статус],$D$2)</f>
        <v>0</v>
      </c>
      <c r="E4" s="54">
        <f t="shared" ref="E4:E15" si="1">H4-D4-F4-G4</f>
        <v>0</v>
      </c>
      <c r="F4" s="50">
        <f>COUNTIFS(ПП4[Тип кв],$A$1,ПП4[Секция],A4,ПП4[№ на этаже],B4,ПП4[Статус],$F$2)</f>
        <v>15</v>
      </c>
      <c r="G4" s="86">
        <f>COUNTIFS(ПП4[Тип кв],$A$1,ПП4[Секция],A4,ПП4[№ на этаже],B4,ПП4[Статус],$G$2)</f>
        <v>0</v>
      </c>
      <c r="H4" s="2">
        <f>COUNTIFS(ПП4[Тип кв],$A$1,ПП4[Секция],A4,ПП4[№ на этаже],B4)</f>
        <v>15</v>
      </c>
      <c r="I4" s="87">
        <f t="shared" ref="I4:I15" si="2">F4/H4</f>
        <v>1</v>
      </c>
      <c r="J4" s="60"/>
    </row>
    <row r="5" spans="1:10" hidden="1" x14ac:dyDescent="0.25">
      <c r="A5" s="40" t="s">
        <v>4</v>
      </c>
      <c r="B5" s="2">
        <v>3</v>
      </c>
      <c r="C5" s="2">
        <v>35.380000000000003</v>
      </c>
      <c r="D5" s="51">
        <f>COUNTIFS(ПП4[Тип кв],$A$1,ПП4[Секция],A5,ПП4[№ на этаже],B5,ПП4[Статус],$D$2)</f>
        <v>0</v>
      </c>
      <c r="E5" s="54">
        <f t="shared" si="1"/>
        <v>0</v>
      </c>
      <c r="F5" s="50">
        <f>COUNTIFS(ПП4[Тип кв],$A$1,ПП4[Секция],A5,ПП4[№ на этаже],B5,ПП4[Статус],$F$2)</f>
        <v>15</v>
      </c>
      <c r="G5" s="86">
        <f>COUNTIFS(ПП4[Тип кв],$A$1,ПП4[Секция],A5,ПП4[№ на этаже],B5,ПП4[Статус],$G$2)</f>
        <v>0</v>
      </c>
      <c r="H5" s="2">
        <f>COUNTIFS(ПП4[Тип кв],$A$1,ПП4[Секция],A5,ПП4[№ на этаже],B5)</f>
        <v>15</v>
      </c>
      <c r="I5" s="87">
        <f t="shared" si="2"/>
        <v>1</v>
      </c>
      <c r="J5" s="60"/>
    </row>
    <row r="6" spans="1:10" hidden="1" x14ac:dyDescent="0.25">
      <c r="A6" s="40" t="s">
        <v>4</v>
      </c>
      <c r="B6" s="2">
        <v>4</v>
      </c>
      <c r="C6" s="2">
        <v>37.81</v>
      </c>
      <c r="D6" s="51">
        <f>COUNTIFS(ПП4[Тип кв],$A$1,ПП4[Секция],A6,ПП4[№ на этаже],B6,ПП4[Статус],$D$2)</f>
        <v>0</v>
      </c>
      <c r="E6" s="54">
        <f t="shared" si="1"/>
        <v>0</v>
      </c>
      <c r="F6" s="50">
        <f>COUNTIFS(ПП4[Тип кв],$A$1,ПП4[Секция],A6,ПП4[№ на этаже],B6,ПП4[Статус],$F$2)</f>
        <v>15</v>
      </c>
      <c r="G6" s="86">
        <f>COUNTIFS(ПП4[Тип кв],$A$1,ПП4[Секция],A6,ПП4[№ на этаже],B6,ПП4[Статус],$G$2)</f>
        <v>0</v>
      </c>
      <c r="H6" s="2">
        <f>COUNTIFS(ПП4[Тип кв],$A$1,ПП4[Секция],A6,ПП4[№ на этаже],B6)</f>
        <v>15</v>
      </c>
      <c r="I6" s="87">
        <f t="shared" si="2"/>
        <v>1</v>
      </c>
      <c r="J6" s="60"/>
    </row>
    <row r="7" spans="1:10" hidden="1" x14ac:dyDescent="0.25">
      <c r="A7" s="40" t="s">
        <v>4</v>
      </c>
      <c r="B7" s="2">
        <v>5</v>
      </c>
      <c r="C7" s="2">
        <v>36.700000000000003</v>
      </c>
      <c r="D7" s="51">
        <f>COUNTIFS(ПП4[Тип кв],$A$1,ПП4[Секция],A7,ПП4[№ на этаже],B7,ПП4[Статус],$D$2)</f>
        <v>0</v>
      </c>
      <c r="E7" s="54">
        <f t="shared" si="1"/>
        <v>0</v>
      </c>
      <c r="F7" s="50">
        <f>COUNTIFS(ПП4[Тип кв],$A$1,ПП4[Секция],A7,ПП4[№ на этаже],B7,ПП4[Статус],$F$2)</f>
        <v>15</v>
      </c>
      <c r="G7" s="86">
        <f>COUNTIFS(ПП4[Тип кв],$A$1,ПП4[Секция],A7,ПП4[№ на этаже],B7,ПП4[Статус],$G$2)</f>
        <v>0</v>
      </c>
      <c r="H7" s="2">
        <f>COUNTIFS(ПП4[Тип кв],$A$1,ПП4[Секция],A7,ПП4[№ на этаже],B7)</f>
        <v>15</v>
      </c>
      <c r="I7" s="87">
        <f t="shared" si="2"/>
        <v>1</v>
      </c>
      <c r="J7" s="60"/>
    </row>
    <row r="8" spans="1:10" hidden="1" x14ac:dyDescent="0.25">
      <c r="A8" s="40" t="s">
        <v>4</v>
      </c>
      <c r="B8" s="2">
        <v>6</v>
      </c>
      <c r="C8" s="2">
        <v>36.659999999999997</v>
      </c>
      <c r="D8" s="51">
        <f>COUNTIFS(ПП4[Тип кв],$A$1,ПП4[Секция],A8,ПП4[№ на этаже],B8,ПП4[Статус],$D$2)</f>
        <v>0</v>
      </c>
      <c r="E8" s="54">
        <f t="shared" si="1"/>
        <v>0</v>
      </c>
      <c r="F8" s="50">
        <f>COUNTIFS(ПП4[Тип кв],$A$1,ПП4[Секция],A8,ПП4[№ на этаже],B8,ПП4[Статус],$F$2)</f>
        <v>15</v>
      </c>
      <c r="G8" s="86">
        <f>COUNTIFS(ПП4[Тип кв],$A$1,ПП4[Секция],A8,ПП4[№ на этаже],B8,ПП4[Статус],$G$2)</f>
        <v>0</v>
      </c>
      <c r="H8" s="2">
        <f>COUNTIFS(ПП4[Тип кв],$A$1,ПП4[Секция],A8,ПП4[№ на этаже],B8)</f>
        <v>15</v>
      </c>
      <c r="I8" s="87">
        <f t="shared" si="2"/>
        <v>1</v>
      </c>
      <c r="J8" s="60"/>
    </row>
    <row r="9" spans="1:10" hidden="1" x14ac:dyDescent="0.25">
      <c r="A9" s="40" t="s">
        <v>4</v>
      </c>
      <c r="B9" s="2">
        <v>8</v>
      </c>
      <c r="C9" s="2">
        <v>33.79</v>
      </c>
      <c r="D9" s="51">
        <f>COUNTIFS(ПП4[Тип кв],$A$1,ПП4[Секция],A9,ПП4[№ на этаже],B9,ПП4[Статус],$D$2)</f>
        <v>0</v>
      </c>
      <c r="E9" s="54">
        <f t="shared" si="1"/>
        <v>0</v>
      </c>
      <c r="F9" s="50">
        <f>COUNTIFS(ПП4[Тип кв],$A$1,ПП4[Секция],A9,ПП4[№ на этаже],B9,ПП4[Статус],$F$2)</f>
        <v>15</v>
      </c>
      <c r="G9" s="86">
        <f>COUNTIFS(ПП4[Тип кв],$A$1,ПП4[Секция],A9,ПП4[№ на этаже],B9,ПП4[Статус],$G$2)</f>
        <v>0</v>
      </c>
      <c r="H9" s="2">
        <f>COUNTIFS(ПП4[Тип кв],$A$1,ПП4[Секция],A9,ПП4[№ на этаже],B9)</f>
        <v>15</v>
      </c>
      <c r="I9" s="87">
        <f t="shared" si="2"/>
        <v>1</v>
      </c>
      <c r="J9" s="60"/>
    </row>
    <row r="10" spans="1:10" hidden="1" x14ac:dyDescent="0.25">
      <c r="A10" s="40" t="s">
        <v>21</v>
      </c>
      <c r="B10" s="8">
        <v>7</v>
      </c>
      <c r="C10" s="8">
        <v>33.840000000000003</v>
      </c>
      <c r="D10" s="51">
        <f>COUNTIFS(ПП4[Тип кв],$A$1,ПП4[Секция],A10,ПП4[№ на этаже],B10,ПП4[Статус],$D$2)</f>
        <v>0</v>
      </c>
      <c r="E10" s="54">
        <f t="shared" si="1"/>
        <v>0</v>
      </c>
      <c r="F10" s="50">
        <f>COUNTIFS(ПП4[Тип кв],$A$1,ПП4[Секция],A10,ПП4[№ на этаже],B10,ПП4[Статус],$F$2)</f>
        <v>23</v>
      </c>
      <c r="G10" s="86">
        <f>COUNTIFS(ПП4[Тип кв],$A$1,ПП4[Секция],A10,ПП4[№ на этаже],B10,ПП4[Статус],$G$2)</f>
        <v>0</v>
      </c>
      <c r="H10" s="2">
        <f>COUNTIFS(ПП4[Тип кв],$A$1,ПП4[Секция],A10,ПП4[№ на этаже],B10)</f>
        <v>23</v>
      </c>
      <c r="I10" s="87">
        <f t="shared" si="2"/>
        <v>1</v>
      </c>
      <c r="J10" s="60"/>
    </row>
    <row r="11" spans="1:10" s="11" customFormat="1" x14ac:dyDescent="0.25">
      <c r="A11" s="40" t="s">
        <v>22</v>
      </c>
      <c r="B11" s="1">
        <v>1</v>
      </c>
      <c r="C11" s="1">
        <v>39.74</v>
      </c>
      <c r="D11" s="51">
        <f>COUNTIFS(ПП4[Тип кв],$A$1,ПП4[Секция],A11,ПП4[№ на этаже],B11,ПП4[Статус],$D$2)</f>
        <v>1</v>
      </c>
      <c r="E11" s="54">
        <f t="shared" si="1"/>
        <v>0</v>
      </c>
      <c r="F11" s="50">
        <f>COUNTIFS(ПП4[Тип кв],$A$1,ПП4[Секция],A11,ПП4[№ на этаже],B11,ПП4[Статус],$F$2)</f>
        <v>14</v>
      </c>
      <c r="G11" s="86">
        <f>COUNTIFS(ПП4[Тип кв],$A$1,ПП4[Секция],A11,ПП4[№ на этаже],B11,ПП4[Статус],$G$2)</f>
        <v>0</v>
      </c>
      <c r="H11" s="2">
        <f>COUNTIFS(ПП4[Тип кв],$A$1,ПП4[Секция],A11,ПП4[№ на этаже],B11)</f>
        <v>15</v>
      </c>
      <c r="I11" s="87">
        <f t="shared" si="2"/>
        <v>0.93333333333333335</v>
      </c>
      <c r="J11" s="73"/>
    </row>
    <row r="12" spans="1:10" hidden="1" x14ac:dyDescent="0.25">
      <c r="A12" s="40" t="s">
        <v>22</v>
      </c>
      <c r="B12" s="2">
        <v>2</v>
      </c>
      <c r="C12" s="2">
        <v>38.6</v>
      </c>
      <c r="D12" s="51">
        <f>COUNTIFS(ПП4[Тип кв],$A$1,ПП4[Секция],A12,ПП4[№ на этаже],B12,ПП4[Статус],$D$2)</f>
        <v>0</v>
      </c>
      <c r="E12" s="54">
        <f t="shared" si="1"/>
        <v>0</v>
      </c>
      <c r="F12" s="50">
        <f>COUNTIFS(ПП4[Тип кв],$A$1,ПП4[Секция],A12,ПП4[№ на этаже],B12,ПП4[Статус],$F$2)</f>
        <v>15</v>
      </c>
      <c r="G12" s="86">
        <f>COUNTIFS(ПП4[Тип кв],$A$1,ПП4[Секция],A12,ПП4[№ на этаже],B12,ПП4[Статус],$G$2)</f>
        <v>0</v>
      </c>
      <c r="H12" s="2">
        <f>COUNTIFS(ПП4[Тип кв],$A$1,ПП4[Секция],A12,ПП4[№ на этаже],B12)</f>
        <v>15</v>
      </c>
      <c r="I12" s="87">
        <f t="shared" si="2"/>
        <v>1</v>
      </c>
      <c r="J12" s="60"/>
    </row>
    <row r="13" spans="1:10" hidden="1" x14ac:dyDescent="0.25">
      <c r="A13" s="40" t="s">
        <v>22</v>
      </c>
      <c r="B13" s="1">
        <v>4</v>
      </c>
      <c r="C13" s="1">
        <v>36.5</v>
      </c>
      <c r="D13" s="51">
        <f>COUNTIFS(ПП4[Тип кв],$A$1,ПП4[Секция],A13,ПП4[№ на этаже],B13,ПП4[Статус],$D$2)</f>
        <v>0</v>
      </c>
      <c r="E13" s="54">
        <f t="shared" si="1"/>
        <v>0</v>
      </c>
      <c r="F13" s="50">
        <f>COUNTIFS(ПП4[Тип кв],$A$1,ПП4[Секция],A13,ПП4[№ на этаже],B13,ПП4[Статус],$F$2)</f>
        <v>15</v>
      </c>
      <c r="G13" s="86">
        <f>COUNTIFS(ПП4[Тип кв],$A$1,ПП4[Секция],A13,ПП4[№ на этаже],B13,ПП4[Статус],$G$2)</f>
        <v>0</v>
      </c>
      <c r="H13" s="2">
        <f>COUNTIFS(ПП4[Тип кв],$A$1,ПП4[Секция],A13,ПП4[№ на этаже],B13)</f>
        <v>15</v>
      </c>
      <c r="I13" s="87">
        <f t="shared" si="2"/>
        <v>1</v>
      </c>
      <c r="J13" s="60"/>
    </row>
    <row r="14" spans="1:10" ht="15.75" thickBot="1" x14ac:dyDescent="0.3">
      <c r="A14" s="40" t="s">
        <v>22</v>
      </c>
      <c r="B14" s="3">
        <v>7</v>
      </c>
      <c r="C14" s="3">
        <v>66.849999999999994</v>
      </c>
      <c r="D14" s="51">
        <f>COUNTIFS(ПП4[Тип кв],$A$1,ПП4[Секция],A14,ПП4[№ на этаже],B14,ПП4[Статус],$D$2)</f>
        <v>1</v>
      </c>
      <c r="E14" s="54">
        <f t="shared" si="1"/>
        <v>0</v>
      </c>
      <c r="F14" s="50">
        <f>COUNTIFS(ПП4[Тип кв],$A$1,ПП4[Секция],A14,ПП4[№ на этаже],B14,ПП4[Статус],$F$2)</f>
        <v>0</v>
      </c>
      <c r="G14" s="86">
        <f>COUNTIFS(ПП4[Тип кв],$A$1,ПП4[Секция],A14,ПП4[№ на этаже],B14,ПП4[Статус],$G$2)</f>
        <v>0</v>
      </c>
      <c r="H14" s="2">
        <f>COUNTIFS(ПП4[Тип кв],$A$1,ПП4[Секция],A14,ПП4[№ на этаже],B14)</f>
        <v>1</v>
      </c>
      <c r="I14" s="87">
        <f t="shared" si="2"/>
        <v>0</v>
      </c>
      <c r="J14" s="20" t="s">
        <v>103</v>
      </c>
    </row>
    <row r="15" spans="1:10" ht="15.75" hidden="1" thickBot="1" x14ac:dyDescent="0.3">
      <c r="A15" s="41" t="s">
        <v>22</v>
      </c>
      <c r="B15" s="1">
        <v>9</v>
      </c>
      <c r="C15" s="1">
        <v>44.37</v>
      </c>
      <c r="D15" s="51">
        <f>COUNTIFS(ПП4[Тип кв],$A$1,ПП4[Секция],A15,ПП4[№ на этаже],B15,ПП4[Статус],$D$2)</f>
        <v>0</v>
      </c>
      <c r="E15" s="54">
        <f t="shared" si="1"/>
        <v>0</v>
      </c>
      <c r="F15" s="50">
        <f>COUNTIFS(ПП4[Тип кв],$A$1,ПП4[Секция],A15,ПП4[№ на этаже],B15,ПП4[Статус],$F$2)</f>
        <v>15</v>
      </c>
      <c r="G15" s="86">
        <f>COUNTIFS(ПП4[Тип кв],$A$1,ПП4[Секция],A15,ПП4[№ на этаже],B15,ПП4[Статус],$G$2)</f>
        <v>0</v>
      </c>
      <c r="H15" s="2">
        <f>COUNTIFS(ПП4[Тип кв],$A$1,ПП4[Секция],A15,ПП4[№ на этаже],B15)</f>
        <v>15</v>
      </c>
      <c r="I15" s="88">
        <f t="shared" si="2"/>
        <v>1</v>
      </c>
      <c r="J15" s="60"/>
    </row>
    <row r="16" spans="1:10" x14ac:dyDescent="0.25">
      <c r="A16" s="29" t="s">
        <v>0</v>
      </c>
      <c r="B16" s="30"/>
      <c r="C16" s="30"/>
      <c r="D16" s="30">
        <f>SUM(D3:D15)</f>
        <v>2</v>
      </c>
      <c r="E16" s="30">
        <f>SUM(E3:E15)</f>
        <v>0</v>
      </c>
      <c r="F16" s="30">
        <f>SUM(F3:F15)</f>
        <v>187</v>
      </c>
      <c r="G16" s="30">
        <f>SUM(G3:G15)</f>
        <v>0</v>
      </c>
      <c r="H16" s="30">
        <f>SUM(H3:H15)</f>
        <v>189</v>
      </c>
      <c r="I16" s="64">
        <f>F16/H16</f>
        <v>0.98941798941798942</v>
      </c>
      <c r="J16" s="60"/>
    </row>
    <row r="17" spans="1:10" ht="15.75" thickBot="1" x14ac:dyDescent="0.3">
      <c r="A17" s="35" t="s">
        <v>129</v>
      </c>
      <c r="B17" s="33"/>
      <c r="C17" s="33"/>
      <c r="D17" s="36">
        <f>D16/$H$16</f>
        <v>1.0582010582010581E-2</v>
      </c>
      <c r="E17" s="36">
        <f>E16/$H$16</f>
        <v>0</v>
      </c>
      <c r="F17" s="36">
        <f>F16/$H$16</f>
        <v>0.98941798941798942</v>
      </c>
      <c r="G17" s="36"/>
      <c r="H17" s="36">
        <f>H16/$H$16</f>
        <v>1</v>
      </c>
      <c r="I17" s="34"/>
      <c r="J17"/>
    </row>
    <row r="18" spans="1:10" x14ac:dyDescent="0.25">
      <c r="A18" s="20"/>
      <c r="B18" s="20"/>
      <c r="C18" s="20"/>
      <c r="D18" s="20"/>
      <c r="E18" s="20"/>
      <c r="F18" s="20"/>
      <c r="G18" s="20"/>
      <c r="H18" s="20"/>
      <c r="I18" s="20"/>
      <c r="J18"/>
    </row>
    <row r="19" spans="1:10" ht="15.75" thickBot="1" x14ac:dyDescent="0.3">
      <c r="A19" s="21">
        <v>2</v>
      </c>
      <c r="B19" s="20"/>
      <c r="C19" s="20"/>
      <c r="D19" s="20"/>
      <c r="E19" s="20"/>
      <c r="F19" s="20"/>
      <c r="G19" s="20"/>
      <c r="H19" s="20"/>
      <c r="I19" s="20"/>
      <c r="J19"/>
    </row>
    <row r="20" spans="1:10" s="19" customFormat="1" ht="45.75" thickBot="1" x14ac:dyDescent="0.3">
      <c r="A20" s="38" t="s">
        <v>11</v>
      </c>
      <c r="B20" s="39" t="s">
        <v>26</v>
      </c>
      <c r="C20" s="44" t="s">
        <v>1439</v>
      </c>
      <c r="D20" s="44" t="s">
        <v>2</v>
      </c>
      <c r="E20" s="44" t="s">
        <v>127</v>
      </c>
      <c r="F20" s="39" t="s">
        <v>1</v>
      </c>
      <c r="G20" s="44" t="s">
        <v>1334</v>
      </c>
      <c r="H20" s="39" t="s">
        <v>109</v>
      </c>
      <c r="I20" s="45" t="s">
        <v>115</v>
      </c>
    </row>
    <row r="21" spans="1:10" hidden="1" x14ac:dyDescent="0.25">
      <c r="A21" s="81" t="s">
        <v>3</v>
      </c>
      <c r="B21" s="1">
        <v>2</v>
      </c>
      <c r="C21" s="1">
        <v>61.76</v>
      </c>
      <c r="D21" s="51">
        <f>COUNTIFS(ПП4[Тип кв],$A$19,ПП4[Секция],A21,ПП4[№ на этаже],B21,ПП4[Статус],$D$20)</f>
        <v>0</v>
      </c>
      <c r="E21" s="54">
        <f>H21-D21-G21-F21</f>
        <v>0</v>
      </c>
      <c r="F21" s="50">
        <f>COUNTIFS(ПП4[Тип кв],$A$19,ПП4[Секция],A21,ПП4[№ на этаже],B21,ПП4[Статус],$F$20)</f>
        <v>15</v>
      </c>
      <c r="G21" s="86">
        <f>COUNTIFS(ПП4[Тип кв],$A$19,ПП4[Секция],A21,ПП4[№ на этаже],B21,ПП4[Статус],$G$20)</f>
        <v>0</v>
      </c>
      <c r="H21" s="2">
        <v>15</v>
      </c>
      <c r="I21" s="89">
        <f t="shared" ref="I21:I33" si="3">F21/H21</f>
        <v>1</v>
      </c>
      <c r="J21"/>
    </row>
    <row r="22" spans="1:10" hidden="1" x14ac:dyDescent="0.25">
      <c r="A22" s="83" t="s">
        <v>3</v>
      </c>
      <c r="B22" s="3">
        <v>4</v>
      </c>
      <c r="C22" s="3">
        <v>56.03</v>
      </c>
      <c r="D22" s="51">
        <f>COUNTIFS(ПП4[Тип кв],$A$19,ПП4[Секция],A22,ПП4[№ на этаже],B22,ПП4[Статус],$D$20)</f>
        <v>0</v>
      </c>
      <c r="E22" s="54">
        <f t="shared" ref="E22:E33" si="4">H22-D22-G22-F22</f>
        <v>0</v>
      </c>
      <c r="F22" s="50">
        <f>COUNTIFS(ПП4[Тип кв],$A$19,ПП4[Секция],A22,ПП4[№ на этаже],B22,ПП4[Статус],$F$20)</f>
        <v>15</v>
      </c>
      <c r="G22" s="86">
        <f>COUNTIFS(ПП4[Тип кв],$A$19,ПП4[Секция],A22,ПП4[№ на этаже],B22,ПП4[Статус],$G$20)</f>
        <v>0</v>
      </c>
      <c r="H22" s="2">
        <v>15</v>
      </c>
      <c r="I22" s="90">
        <f t="shared" si="3"/>
        <v>1</v>
      </c>
      <c r="J22"/>
    </row>
    <row r="23" spans="1:10" hidden="1" x14ac:dyDescent="0.25">
      <c r="A23" s="83" t="s">
        <v>3</v>
      </c>
      <c r="B23" s="2">
        <v>5</v>
      </c>
      <c r="C23" s="2">
        <v>54.66</v>
      </c>
      <c r="D23" s="51">
        <f>COUNTIFS(ПП4[Тип кв],$A$19,ПП4[Секция],A23,ПП4[№ на этаже],B23,ПП4[Статус],$D$20)</f>
        <v>0</v>
      </c>
      <c r="E23" s="54">
        <f t="shared" si="4"/>
        <v>0</v>
      </c>
      <c r="F23" s="50">
        <f>COUNTIFS(ПП4[Тип кв],$A$19,ПП4[Секция],A23,ПП4[№ на этаже],B23,ПП4[Статус],$F$20)</f>
        <v>15</v>
      </c>
      <c r="G23" s="86">
        <f>COUNTIFS(ПП4[Тип кв],$A$19,ПП4[Секция],A23,ПП4[№ на этаже],B23,ПП4[Статус],$G$20)</f>
        <v>0</v>
      </c>
      <c r="H23" s="2">
        <v>15</v>
      </c>
      <c r="I23" s="90">
        <f t="shared" si="3"/>
        <v>1</v>
      </c>
      <c r="J23"/>
    </row>
    <row r="24" spans="1:10" hidden="1" x14ac:dyDescent="0.25">
      <c r="A24" s="83" t="s">
        <v>3</v>
      </c>
      <c r="B24" s="3">
        <v>6</v>
      </c>
      <c r="C24" s="3">
        <v>59.87</v>
      </c>
      <c r="D24" s="51">
        <f>COUNTIFS(ПП4[Тип кв],$A$19,ПП4[Секция],A24,ПП4[№ на этаже],B24,ПП4[Статус],$D$20)</f>
        <v>0</v>
      </c>
      <c r="E24" s="54">
        <f t="shared" si="4"/>
        <v>0</v>
      </c>
      <c r="F24" s="50">
        <f>COUNTIFS(ПП4[Тип кв],$A$19,ПП4[Секция],A24,ПП4[№ на этаже],B24,ПП4[Статус],$F$20)</f>
        <v>15</v>
      </c>
      <c r="G24" s="86">
        <f>COUNTIFS(ПП4[Тип кв],$A$19,ПП4[Секция],A24,ПП4[№ на этаже],B24,ПП4[Статус],$G$20)</f>
        <v>0</v>
      </c>
      <c r="H24" s="2">
        <v>15</v>
      </c>
      <c r="I24" s="90">
        <f t="shared" si="3"/>
        <v>1</v>
      </c>
      <c r="J24"/>
    </row>
    <row r="25" spans="1:10" hidden="1" x14ac:dyDescent="0.25">
      <c r="A25" s="83" t="s">
        <v>4</v>
      </c>
      <c r="B25" s="2">
        <v>2</v>
      </c>
      <c r="C25" s="2">
        <v>68.75</v>
      </c>
      <c r="D25" s="51">
        <f>COUNTIFS(ПП4[Тип кв],$A$19,ПП4[Секция],A25,ПП4[№ на этаже],B25,ПП4[Статус],$D$20)</f>
        <v>0</v>
      </c>
      <c r="E25" s="54">
        <f t="shared" si="4"/>
        <v>0</v>
      </c>
      <c r="F25" s="50">
        <f>COUNTIFS(ПП4[Тип кв],$A$19,ПП4[Секция],A25,ПП4[№ на этаже],B25,ПП4[Статус],$F$20)</f>
        <v>15</v>
      </c>
      <c r="G25" s="86">
        <f>COUNTIFS(ПП4[Тип кв],$A$19,ПП4[Секция],A25,ПП4[№ на этаже],B25,ПП4[Статус],$G$20)</f>
        <v>0</v>
      </c>
      <c r="H25" s="2">
        <v>15</v>
      </c>
      <c r="I25" s="90">
        <f t="shared" si="3"/>
        <v>1</v>
      </c>
      <c r="J25"/>
    </row>
    <row r="26" spans="1:10" hidden="1" x14ac:dyDescent="0.25">
      <c r="A26" s="83" t="s">
        <v>21</v>
      </c>
      <c r="B26" s="2">
        <v>2</v>
      </c>
      <c r="C26" s="2">
        <v>67.95</v>
      </c>
      <c r="D26" s="51">
        <f>COUNTIFS(ПП4[Тип кв],$A$19,ПП4[Секция],A26,ПП4[№ на этаже],B26,ПП4[Статус],$D$20)</f>
        <v>0</v>
      </c>
      <c r="E26" s="54">
        <f t="shared" si="4"/>
        <v>0</v>
      </c>
      <c r="F26" s="50">
        <f>COUNTIFS(ПП4[Тип кв],$A$19,ПП4[Секция],A26,ПП4[№ на этаже],B26,ПП4[Статус],$F$20)</f>
        <v>23</v>
      </c>
      <c r="G26" s="86">
        <f>COUNTIFS(ПП4[Тип кв],$A$19,ПП4[Секция],A26,ПП4[№ на этаже],B26,ПП4[Статус],$G$20)</f>
        <v>0</v>
      </c>
      <c r="H26" s="2">
        <v>23</v>
      </c>
      <c r="I26" s="90">
        <f t="shared" si="3"/>
        <v>1</v>
      </c>
      <c r="J26"/>
    </row>
    <row r="27" spans="1:10" x14ac:dyDescent="0.25">
      <c r="A27" s="83" t="s">
        <v>21</v>
      </c>
      <c r="B27" s="2">
        <v>4</v>
      </c>
      <c r="C27" s="2">
        <v>58.55</v>
      </c>
      <c r="D27" s="51">
        <f>COUNTIFS(ПП4[Тип кв],$A$19,ПП4[Секция],A27,ПП4[№ на этаже],B27,ПП4[Статус],$D$20)</f>
        <v>2</v>
      </c>
      <c r="E27" s="54">
        <f t="shared" si="4"/>
        <v>0</v>
      </c>
      <c r="F27" s="50">
        <f>COUNTIFS(ПП4[Тип кв],$A$19,ПП4[Секция],A27,ПП4[№ на этаже],B27,ПП4[Статус],$F$20)</f>
        <v>21</v>
      </c>
      <c r="G27" s="86">
        <f>COUNTIFS(ПП4[Тип кв],$A$19,ПП4[Секция],A27,ПП4[№ на этаже],B27,ПП4[Статус],$G$20)</f>
        <v>0</v>
      </c>
      <c r="H27" s="2">
        <v>23</v>
      </c>
      <c r="I27" s="90">
        <f t="shared" si="3"/>
        <v>0.91304347826086951</v>
      </c>
      <c r="J27"/>
    </row>
    <row r="28" spans="1:10" hidden="1" x14ac:dyDescent="0.25">
      <c r="A28" s="83" t="s">
        <v>21</v>
      </c>
      <c r="B28" s="8">
        <v>5</v>
      </c>
      <c r="C28" s="8">
        <v>56.7</v>
      </c>
      <c r="D28" s="51">
        <f>COUNTIFS(ПП4[Тип кв],$A$19,ПП4[Секция],A28,ПП4[№ на этаже],B28,ПП4[Статус],$D$20)</f>
        <v>0</v>
      </c>
      <c r="E28" s="54">
        <f t="shared" si="4"/>
        <v>0</v>
      </c>
      <c r="F28" s="50">
        <f>COUNTIFS(ПП4[Тип кв],$A$19,ПП4[Секция],A28,ПП4[№ на этаже],B28,ПП4[Статус],$F$20)</f>
        <v>23</v>
      </c>
      <c r="G28" s="86">
        <f>COUNTIFS(ПП4[Тип кв],$A$19,ПП4[Секция],A28,ПП4[№ на этаже],B28,ПП4[Статус],$G$20)</f>
        <v>0</v>
      </c>
      <c r="H28" s="2">
        <v>23</v>
      </c>
      <c r="I28" s="90">
        <f t="shared" si="3"/>
        <v>1</v>
      </c>
      <c r="J28"/>
    </row>
    <row r="29" spans="1:10" hidden="1" x14ac:dyDescent="0.25">
      <c r="A29" s="83" t="s">
        <v>21</v>
      </c>
      <c r="B29" s="2">
        <v>6</v>
      </c>
      <c r="C29" s="2">
        <v>71.91</v>
      </c>
      <c r="D29" s="51">
        <f>COUNTIFS(ПП4[Тип кв],$A$19,ПП4[Секция],A29,ПП4[№ на этаже],B29,ПП4[Статус],$D$20)</f>
        <v>0</v>
      </c>
      <c r="E29" s="54">
        <f t="shared" si="4"/>
        <v>0</v>
      </c>
      <c r="F29" s="50">
        <f>COUNTIFS(ПП4[Тип кв],$A$19,ПП4[Секция],A29,ПП4[№ на этаже],B29,ПП4[Статус],$F$20)</f>
        <v>1</v>
      </c>
      <c r="G29" s="86">
        <f>COUNTIFS(ПП4[Тип кв],$A$19,ПП4[Секция],A29,ПП4[№ на этаже],B29,ПП4[Статус],$G$20)</f>
        <v>0</v>
      </c>
      <c r="H29" s="2">
        <v>1</v>
      </c>
      <c r="I29" s="90">
        <f t="shared" si="3"/>
        <v>1</v>
      </c>
      <c r="J29" s="20" t="s">
        <v>103</v>
      </c>
    </row>
    <row r="30" spans="1:10" hidden="1" x14ac:dyDescent="0.25">
      <c r="A30" s="83" t="s">
        <v>22</v>
      </c>
      <c r="B30" s="3">
        <v>5</v>
      </c>
      <c r="C30" s="3">
        <v>56.04</v>
      </c>
      <c r="D30" s="51">
        <f>COUNTIFS(ПП4[Тип кв],$A$19,ПП4[Секция],A30,ПП4[№ на этаже],B30,ПП4[Статус],$D$20)</f>
        <v>0</v>
      </c>
      <c r="E30" s="54">
        <f t="shared" si="4"/>
        <v>0</v>
      </c>
      <c r="F30" s="50">
        <f>COUNTIFS(ПП4[Тип кв],$A$19,ПП4[Секция],A30,ПП4[№ на этаже],B30,ПП4[Статус],$F$20)</f>
        <v>15</v>
      </c>
      <c r="G30" s="86">
        <f>COUNTIFS(ПП4[Тип кв],$A$19,ПП4[Секция],A30,ПП4[№ на этаже],B30,ПП4[Статус],$G$20)</f>
        <v>0</v>
      </c>
      <c r="H30" s="2">
        <v>15</v>
      </c>
      <c r="I30" s="90">
        <f t="shared" si="3"/>
        <v>1</v>
      </c>
      <c r="J30"/>
    </row>
    <row r="31" spans="1:10" hidden="1" x14ac:dyDescent="0.25">
      <c r="A31" s="83" t="s">
        <v>22</v>
      </c>
      <c r="B31" s="2">
        <v>6</v>
      </c>
      <c r="C31" s="2">
        <v>58.62</v>
      </c>
      <c r="D31" s="51">
        <f>COUNTIFS(ПП4[Тип кв],$A$19,ПП4[Секция],A31,ПП4[№ на этаже],B31,ПП4[Статус],$D$20)</f>
        <v>0</v>
      </c>
      <c r="E31" s="54">
        <f t="shared" si="4"/>
        <v>0</v>
      </c>
      <c r="F31" s="50">
        <f>COUNTIFS(ПП4[Тип кв],$A$19,ПП4[Секция],A31,ПП4[№ на этаже],B31,ПП4[Статус],$F$20)</f>
        <v>15</v>
      </c>
      <c r="G31" s="86">
        <f>COUNTIFS(ПП4[Тип кв],$A$19,ПП4[Секция],A31,ПП4[№ на этаже],B31,ПП4[Статус],$G$20)</f>
        <v>0</v>
      </c>
      <c r="H31" s="2">
        <v>15</v>
      </c>
      <c r="I31" s="90">
        <f t="shared" si="3"/>
        <v>1</v>
      </c>
      <c r="J31"/>
    </row>
    <row r="32" spans="1:10" ht="15.75" thickBot="1" x14ac:dyDescent="0.3">
      <c r="A32" s="83" t="s">
        <v>22</v>
      </c>
      <c r="B32" s="3">
        <v>7</v>
      </c>
      <c r="C32" s="3">
        <v>67.489999999999995</v>
      </c>
      <c r="D32" s="51">
        <f>COUNTIFS(ПП4[Тип кв],$A$19,ПП4[Секция],A32,ПП4[№ на этаже],B32,ПП4[Статус],$D$20)</f>
        <v>1</v>
      </c>
      <c r="E32" s="54">
        <f t="shared" si="4"/>
        <v>0</v>
      </c>
      <c r="F32" s="50">
        <f>COUNTIFS(ПП4[Тип кв],$A$19,ПП4[Секция],A32,ПП4[№ на этаже],B32,ПП4[Статус],$F$20)</f>
        <v>13</v>
      </c>
      <c r="G32" s="86">
        <f>COUNTIFS(ПП4[Тип кв],$A$19,ПП4[Секция],A32,ПП4[№ на этаже],B32,ПП4[Статус],$G$20)</f>
        <v>0</v>
      </c>
      <c r="H32" s="2">
        <v>14</v>
      </c>
      <c r="I32" s="90">
        <f t="shared" si="3"/>
        <v>0.9285714285714286</v>
      </c>
      <c r="J32"/>
    </row>
    <row r="33" spans="1:10" ht="15.75" hidden="1" thickBot="1" x14ac:dyDescent="0.3">
      <c r="A33" s="84" t="s">
        <v>22</v>
      </c>
      <c r="B33" s="3">
        <v>8</v>
      </c>
      <c r="C33" s="3">
        <v>63.74</v>
      </c>
      <c r="D33" s="51">
        <f>COUNTIFS(ПП4[Тип кв],$A$19,ПП4[Секция],A33,ПП4[№ на этаже],B33,ПП4[Статус],$D$20)</f>
        <v>0</v>
      </c>
      <c r="E33" s="54">
        <f t="shared" si="4"/>
        <v>0</v>
      </c>
      <c r="F33" s="50">
        <f>COUNTIFS(ПП4[Тип кв],$A$19,ПП4[Секция],A33,ПП4[№ на этаже],B33,ПП4[Статус],$F$20)</f>
        <v>15</v>
      </c>
      <c r="G33" s="86">
        <f>COUNTIFS(ПП4[Тип кв],$A$19,ПП4[Секция],A33,ПП4[№ на этаже],B33,ПП4[Статус],$G$20)</f>
        <v>0</v>
      </c>
      <c r="H33" s="2">
        <v>15</v>
      </c>
      <c r="I33" s="91">
        <f t="shared" si="3"/>
        <v>1</v>
      </c>
      <c r="J33"/>
    </row>
    <row r="34" spans="1:10" x14ac:dyDescent="0.25">
      <c r="A34" s="29" t="s">
        <v>0</v>
      </c>
      <c r="B34" s="30"/>
      <c r="C34" s="30"/>
      <c r="D34" s="30">
        <f>SUM(D21:D33)</f>
        <v>3</v>
      </c>
      <c r="E34" s="30">
        <f>SUM(E21:E33)</f>
        <v>0</v>
      </c>
      <c r="F34" s="30">
        <f>SUM(F21:F33)</f>
        <v>201</v>
      </c>
      <c r="G34" s="30">
        <f>SUM(G21:G33)</f>
        <v>0</v>
      </c>
      <c r="H34" s="30">
        <f>SUM(H21:H33)</f>
        <v>204</v>
      </c>
      <c r="I34" s="64">
        <f>F34/H34</f>
        <v>0.98529411764705888</v>
      </c>
      <c r="J34"/>
    </row>
    <row r="35" spans="1:10" ht="15.75" thickBot="1" x14ac:dyDescent="0.3">
      <c r="A35" s="35" t="s">
        <v>129</v>
      </c>
      <c r="B35" s="33"/>
      <c r="C35" s="33"/>
      <c r="D35" s="36">
        <f>D34/$H$34</f>
        <v>1.4705882352941176E-2</v>
      </c>
      <c r="E35" s="36">
        <f>E34/$H$34</f>
        <v>0</v>
      </c>
      <c r="F35" s="36">
        <f>F34/$H$34</f>
        <v>0.98529411764705888</v>
      </c>
      <c r="G35" s="36"/>
      <c r="H35" s="36">
        <f>H34/$H$34</f>
        <v>1</v>
      </c>
      <c r="I35" s="34"/>
      <c r="J35"/>
    </row>
    <row r="36" spans="1:10" s="7" customFormat="1" x14ac:dyDescent="0.25">
      <c r="A36" s="14"/>
      <c r="B36" s="14"/>
      <c r="C36" s="14"/>
      <c r="D36" s="6"/>
      <c r="E36" s="6"/>
      <c r="F36" s="15"/>
      <c r="G36" s="6"/>
      <c r="H36" s="6"/>
      <c r="I36" s="16"/>
    </row>
    <row r="37" spans="1:10" ht="15.75" hidden="1" thickBot="1" x14ac:dyDescent="0.3">
      <c r="A37" s="12">
        <v>3</v>
      </c>
      <c r="J37"/>
    </row>
    <row r="38" spans="1:10" s="19" customFormat="1" ht="45.75" hidden="1" thickBot="1" x14ac:dyDescent="0.3">
      <c r="A38" s="38" t="s">
        <v>11</v>
      </c>
      <c r="B38" s="39" t="s">
        <v>26</v>
      </c>
      <c r="C38" s="44" t="s">
        <v>1439</v>
      </c>
      <c r="D38" s="44" t="s">
        <v>2</v>
      </c>
      <c r="E38" s="44" t="s">
        <v>127</v>
      </c>
      <c r="F38" s="39" t="s">
        <v>1</v>
      </c>
      <c r="G38" s="44" t="s">
        <v>1334</v>
      </c>
      <c r="H38" s="39" t="s">
        <v>109</v>
      </c>
      <c r="I38" s="45" t="s">
        <v>115</v>
      </c>
    </row>
    <row r="39" spans="1:10" hidden="1" x14ac:dyDescent="0.25">
      <c r="A39" s="83" t="s">
        <v>4</v>
      </c>
      <c r="B39" s="2">
        <v>7</v>
      </c>
      <c r="C39" s="2">
        <v>78.73</v>
      </c>
      <c r="D39" s="51">
        <f>COUNTIFS(ПП4[Тип кв],$A$37,ПП4[Секция],A39,ПП4[№ на этаже],B39,ПП4[Статус],$D$38)</f>
        <v>0</v>
      </c>
      <c r="E39" s="54">
        <f>H39-D39-F39</f>
        <v>0</v>
      </c>
      <c r="F39" s="50">
        <f>COUNTIFS(ПП4[Тип кв],$A$37,ПП4[Секция],A39,ПП4[№ на этаже],B39,ПП4[Статус],$F$38)</f>
        <v>15</v>
      </c>
      <c r="G39" s="86">
        <f>COUNTIFS(ПП4[Тип кв],$A$37,ПП4[Секция],A39,ПП4[№ на этаже],B39,ПП4[Статус],$G$38)</f>
        <v>0</v>
      </c>
      <c r="H39" s="2">
        <v>15</v>
      </c>
      <c r="I39" s="90">
        <f t="shared" ref="I39:I41" si="5">F39/H39</f>
        <v>1</v>
      </c>
      <c r="J39"/>
    </row>
    <row r="40" spans="1:10" hidden="1" x14ac:dyDescent="0.25">
      <c r="A40" s="83" t="s">
        <v>21</v>
      </c>
      <c r="B40" s="2">
        <v>6</v>
      </c>
      <c r="C40" s="2">
        <v>72.510000000000005</v>
      </c>
      <c r="D40" s="51">
        <f>COUNTIFS(ПП4[Тип кв],$A$37,ПП4[Секция],A40,ПП4[№ на этаже],B40,ПП4[Статус],$D$38)</f>
        <v>0</v>
      </c>
      <c r="E40" s="54">
        <f>H40-F40-D40</f>
        <v>0</v>
      </c>
      <c r="F40" s="50">
        <f>COUNTIFS(ПП4[Тип кв],$A$37,ПП4[Секция],A40,ПП4[№ на этаже],B40,ПП4[Статус],$F$38)</f>
        <v>22</v>
      </c>
      <c r="G40" s="86">
        <f>COUNTIFS(ПП4[Тип кв],$A$37,ПП4[Секция],A40,ПП4[№ на этаже],B40,ПП4[Статус],$G$38)</f>
        <v>0</v>
      </c>
      <c r="H40" s="2">
        <v>22</v>
      </c>
      <c r="I40" s="90">
        <f t="shared" si="5"/>
        <v>1</v>
      </c>
      <c r="J40"/>
    </row>
    <row r="41" spans="1:10" ht="15.75" hidden="1" thickBot="1" x14ac:dyDescent="0.3">
      <c r="A41" s="84" t="s">
        <v>22</v>
      </c>
      <c r="B41" s="1">
        <v>3</v>
      </c>
      <c r="C41" s="1">
        <v>74.28</v>
      </c>
      <c r="D41" s="51">
        <f>COUNTIFS(ПП4[Тип кв],$A$37,ПП4[Секция],A41,ПП4[№ на этаже],B41,ПП4[Статус],$D$38)</f>
        <v>0</v>
      </c>
      <c r="E41" s="54">
        <f>H41-F41-D41</f>
        <v>0</v>
      </c>
      <c r="F41" s="50">
        <f>COUNTIFS(ПП4[Тип кв],$A$37,ПП4[Секция],A41,ПП4[№ на этаже],B41,ПП4[Статус],$F$38)</f>
        <v>15</v>
      </c>
      <c r="G41" s="86">
        <f>COUNTIFS(ПП4[Тип кв],$A$37,ПП4[Секция],A41,ПП4[№ на этаже],B41,ПП4[Статус],$G$38)</f>
        <v>0</v>
      </c>
      <c r="H41" s="2">
        <v>15</v>
      </c>
      <c r="I41" s="91">
        <f t="shared" si="5"/>
        <v>1</v>
      </c>
      <c r="J41"/>
    </row>
    <row r="42" spans="1:10" hidden="1" x14ac:dyDescent="0.25">
      <c r="A42" s="29" t="s">
        <v>0</v>
      </c>
      <c r="B42" s="30"/>
      <c r="C42" s="30"/>
      <c r="D42" s="30">
        <f>SUM(D39:D41)</f>
        <v>0</v>
      </c>
      <c r="E42" s="30">
        <f>SUM(E39:E41)</f>
        <v>0</v>
      </c>
      <c r="F42" s="30">
        <f>SUM(F39:F41)</f>
        <v>52</v>
      </c>
      <c r="G42" s="30">
        <f>SUM(G39:G41)</f>
        <v>0</v>
      </c>
      <c r="H42" s="30">
        <f>SUM(H39:H41)</f>
        <v>52</v>
      </c>
      <c r="I42" s="64">
        <f>F42/H42</f>
        <v>1</v>
      </c>
      <c r="J42"/>
    </row>
    <row r="43" spans="1:10" ht="15.75" hidden="1" thickBot="1" x14ac:dyDescent="0.3">
      <c r="A43" s="35" t="s">
        <v>129</v>
      </c>
      <c r="B43" s="33"/>
      <c r="C43" s="33"/>
      <c r="D43" s="36">
        <f>D42/$H$42</f>
        <v>0</v>
      </c>
      <c r="E43" s="36">
        <f>E42/$H$42</f>
        <v>0</v>
      </c>
      <c r="F43" s="36">
        <f>F42/$H$42</f>
        <v>1</v>
      </c>
      <c r="G43" s="36"/>
      <c r="H43" s="36">
        <f>H42/$H$42</f>
        <v>1</v>
      </c>
      <c r="I43" s="34"/>
      <c r="J43"/>
    </row>
    <row r="44" spans="1:10" x14ac:dyDescent="0.25">
      <c r="A44" s="7"/>
      <c r="J44"/>
    </row>
    <row r="45" spans="1:10" x14ac:dyDescent="0.25">
      <c r="J45"/>
    </row>
    <row r="46" spans="1:10" x14ac:dyDescent="0.25">
      <c r="J46" s="63"/>
    </row>
  </sheetData>
  <conditionalFormatting sqref="J46">
    <cfRule type="cellIs" dxfId="114" priority="5" operator="equal">
      <formula>"Распродано"</formula>
    </cfRule>
  </conditionalFormatting>
  <conditionalFormatting sqref="I3:I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1:I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9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3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DD5C-9883-4EC0-A5C7-66E2BE93B972}">
  <dimension ref="A1:BK182"/>
  <sheetViews>
    <sheetView topLeftCell="A2" workbookViewId="0">
      <selection activeCell="H6" sqref="H6"/>
    </sheetView>
  </sheetViews>
  <sheetFormatPr defaultRowHeight="15" x14ac:dyDescent="0.25"/>
  <cols>
    <col min="1" max="1" width="5.5703125" bestFit="1" customWidth="1"/>
    <col min="2" max="2" width="11.4257812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2.5703125" bestFit="1" customWidth="1"/>
    <col min="14" max="14" width="11.42578125" bestFit="1" customWidth="1"/>
    <col min="15" max="15" width="15.42578125" bestFit="1" customWidth="1"/>
    <col min="16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29.5703125" bestFit="1" customWidth="1"/>
    <col min="24" max="24" width="17.5703125" bestFit="1" customWidth="1"/>
    <col min="25" max="25" width="15" bestFit="1" customWidth="1"/>
    <col min="26" max="26" width="15.5703125" bestFit="1" customWidth="1"/>
    <col min="27" max="27" width="15" bestFit="1" customWidth="1"/>
    <col min="28" max="28" width="15.5703125" bestFit="1" customWidth="1"/>
    <col min="29" max="29" width="12" bestFit="1" customWidth="1"/>
    <col min="30" max="30" width="15.5703125" bestFit="1" customWidth="1"/>
    <col min="31" max="31" width="27.85546875" bestFit="1" customWidth="1"/>
    <col min="32" max="32" width="15.5703125" bestFit="1" customWidth="1"/>
    <col min="33" max="33" width="15" bestFit="1" customWidth="1"/>
    <col min="34" max="34" width="15.5703125" bestFit="1" customWidth="1"/>
    <col min="35" max="35" width="15" bestFit="1" customWidth="1"/>
    <col min="36" max="36" width="15.5703125" bestFit="1" customWidth="1"/>
    <col min="37" max="37" width="31.5703125" bestFit="1" customWidth="1"/>
    <col min="38" max="38" width="15.5703125" bestFit="1" customWidth="1"/>
    <col min="39" max="39" width="14" bestFit="1" customWidth="1"/>
    <col min="40" max="40" width="23" bestFit="1" customWidth="1"/>
    <col min="41" max="41" width="24.85546875" bestFit="1" customWidth="1"/>
    <col min="42" max="42" width="11.85546875" bestFit="1" customWidth="1"/>
    <col min="43" max="43" width="25.28515625" bestFit="1" customWidth="1"/>
    <col min="44" max="44" width="33.85546875" bestFit="1" customWidth="1"/>
    <col min="45" max="45" width="39.140625" bestFit="1" customWidth="1"/>
    <col min="46" max="46" width="11.140625" bestFit="1" customWidth="1"/>
    <col min="47" max="47" width="21.42578125" bestFit="1" customWidth="1"/>
    <col min="48" max="48" width="22.85546875" bestFit="1" customWidth="1"/>
    <col min="49" max="49" width="17.85546875" bestFit="1" customWidth="1"/>
    <col min="50" max="50" width="33.5703125" bestFit="1" customWidth="1"/>
    <col min="51" max="51" width="20.5703125" bestFit="1" customWidth="1"/>
    <col min="52" max="53" width="23.140625" bestFit="1" customWidth="1"/>
    <col min="54" max="54" width="14.42578125" bestFit="1" customWidth="1"/>
    <col min="55" max="55" width="16.85546875" bestFit="1" customWidth="1"/>
    <col min="56" max="56" width="19" bestFit="1" customWidth="1"/>
    <col min="57" max="57" width="40.7109375" bestFit="1" customWidth="1"/>
    <col min="58" max="58" width="15.7109375" bestFit="1" customWidth="1"/>
    <col min="59" max="59" width="17.7109375" bestFit="1" customWidth="1"/>
    <col min="60" max="62" width="8" bestFit="1" customWidth="1"/>
    <col min="63" max="64" width="22.28515625" customWidth="1"/>
    <col min="65" max="65" width="17.7109375" bestFit="1" customWidth="1"/>
    <col min="66" max="66" width="22.28515625" bestFit="1" customWidth="1"/>
    <col min="67" max="67" width="15.85546875" customWidth="1"/>
    <col min="68" max="69" width="20.5703125" bestFit="1" customWidth="1"/>
    <col min="70" max="70" width="5.7109375" bestFit="1" customWidth="1"/>
    <col min="71" max="71" width="18.28515625" bestFit="1" customWidth="1"/>
  </cols>
  <sheetData>
    <row r="1" spans="1:63" x14ac:dyDescent="0.25">
      <c r="A1" t="s">
        <v>5</v>
      </c>
      <c r="B1" t="s">
        <v>1335</v>
      </c>
      <c r="C1" t="s">
        <v>12</v>
      </c>
      <c r="D1" t="s">
        <v>26</v>
      </c>
      <c r="E1" t="s">
        <v>13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1879</v>
      </c>
      <c r="N1" t="s">
        <v>92</v>
      </c>
      <c r="O1" t="s">
        <v>91</v>
      </c>
      <c r="P1" t="s">
        <v>93</v>
      </c>
      <c r="Q1" t="s">
        <v>94</v>
      </c>
      <c r="R1" t="s">
        <v>38</v>
      </c>
      <c r="S1" t="s">
        <v>96</v>
      </c>
      <c r="T1" t="s">
        <v>97</v>
      </c>
      <c r="U1" t="s">
        <v>23</v>
      </c>
      <c r="V1" t="s">
        <v>98</v>
      </c>
      <c r="W1" t="s">
        <v>1836</v>
      </c>
      <c r="X1" t="s">
        <v>1837</v>
      </c>
      <c r="Y1" t="s">
        <v>1838</v>
      </c>
      <c r="Z1" t="s">
        <v>1839</v>
      </c>
      <c r="AA1" t="s">
        <v>1880</v>
      </c>
      <c r="AB1" t="s">
        <v>1881</v>
      </c>
      <c r="AC1" t="s">
        <v>1882</v>
      </c>
      <c r="AD1" t="s">
        <v>1883</v>
      </c>
      <c r="AE1" t="s">
        <v>1884</v>
      </c>
      <c r="AF1" t="s">
        <v>1885</v>
      </c>
      <c r="AG1" t="s">
        <v>1902</v>
      </c>
      <c r="AH1" t="s">
        <v>1903</v>
      </c>
      <c r="AI1" t="s">
        <v>1908</v>
      </c>
      <c r="AJ1" t="s">
        <v>1909</v>
      </c>
      <c r="AK1" t="s">
        <v>1910</v>
      </c>
      <c r="AL1" t="s">
        <v>1911</v>
      </c>
      <c r="AM1" t="s">
        <v>99</v>
      </c>
      <c r="AN1" t="s">
        <v>100</v>
      </c>
      <c r="AO1" t="s">
        <v>41</v>
      </c>
      <c r="AP1" t="s">
        <v>42</v>
      </c>
      <c r="AQ1" t="s">
        <v>25</v>
      </c>
      <c r="AR1" t="s">
        <v>43</v>
      </c>
      <c r="AS1" t="s">
        <v>44</v>
      </c>
      <c r="AT1" t="s">
        <v>14</v>
      </c>
      <c r="AU1" t="s">
        <v>15</v>
      </c>
      <c r="AV1" t="s">
        <v>1336</v>
      </c>
      <c r="AW1" t="s">
        <v>46</v>
      </c>
      <c r="AX1" t="s">
        <v>6</v>
      </c>
      <c r="AY1" t="s">
        <v>16</v>
      </c>
      <c r="AZ1" t="s">
        <v>7</v>
      </c>
      <c r="BA1" t="s">
        <v>17</v>
      </c>
      <c r="BB1" t="s">
        <v>1814</v>
      </c>
      <c r="BC1" t="s">
        <v>1826</v>
      </c>
      <c r="BD1" t="s">
        <v>101</v>
      </c>
      <c r="BE1" t="s">
        <v>1853</v>
      </c>
      <c r="BF1" t="s">
        <v>1854</v>
      </c>
      <c r="BG1" t="s">
        <v>1294</v>
      </c>
      <c r="BH1" t="s">
        <v>1886</v>
      </c>
      <c r="BI1" t="s">
        <v>1887</v>
      </c>
      <c r="BJ1" t="s">
        <v>1888</v>
      </c>
      <c r="BK1" t="s">
        <v>1468</v>
      </c>
    </row>
    <row r="2" spans="1:63" x14ac:dyDescent="0.25">
      <c r="A2" s="5">
        <v>1</v>
      </c>
      <c r="B2" s="5">
        <v>1</v>
      </c>
      <c r="C2" s="5">
        <v>1</v>
      </c>
      <c r="D2" s="5">
        <v>1</v>
      </c>
      <c r="E2" s="5">
        <v>1</v>
      </c>
      <c r="F2" s="5">
        <v>12.41</v>
      </c>
      <c r="G2" s="5"/>
      <c r="H2" s="5"/>
      <c r="I2" s="5">
        <v>12.41</v>
      </c>
      <c r="J2" s="5">
        <v>14.8</v>
      </c>
      <c r="K2" s="5">
        <v>4.97</v>
      </c>
      <c r="L2" s="5"/>
      <c r="M2">
        <v>3.88</v>
      </c>
      <c r="N2" s="5"/>
      <c r="O2" s="5"/>
      <c r="P2" s="5">
        <v>3.11</v>
      </c>
      <c r="Q2" s="5"/>
      <c r="R2" s="5">
        <v>3.11</v>
      </c>
      <c r="S2" s="5">
        <v>39.17</v>
      </c>
      <c r="T2" s="5">
        <v>36.06</v>
      </c>
      <c r="U2" s="5">
        <v>37.619999999999997</v>
      </c>
      <c r="V2" s="5">
        <v>121521.92</v>
      </c>
      <c r="X2">
        <v>121521.92</v>
      </c>
      <c r="Y2">
        <v>0.46805970149580389</v>
      </c>
      <c r="Z2">
        <v>121522.38805970148</v>
      </c>
      <c r="AA2">
        <v>0</v>
      </c>
      <c r="AB2">
        <v>121522.38805970148</v>
      </c>
      <c r="AC2">
        <v>3645.264586160105</v>
      </c>
      <c r="AD2">
        <v>125167.6526458616</v>
      </c>
      <c r="AE2">
        <v>2.4696295238391031</v>
      </c>
      <c r="AF2">
        <v>125170.12227538544</v>
      </c>
      <c r="AG2">
        <v>499.86709197235177</v>
      </c>
      <c r="AH2">
        <v>125669.9893673578</v>
      </c>
      <c r="AI2">
        <v>0</v>
      </c>
      <c r="AJ2">
        <v>125669.9893673578</v>
      </c>
      <c r="AK2">
        <v>0</v>
      </c>
      <c r="AL2">
        <v>125669.9893673578</v>
      </c>
      <c r="AM2" s="5">
        <v>125669.9893673578</v>
      </c>
      <c r="AN2" s="5">
        <v>4727705</v>
      </c>
      <c r="AQ2" s="5">
        <v>0</v>
      </c>
      <c r="AR2" s="5">
        <v>125669.9893673578</v>
      </c>
      <c r="AS2" s="5">
        <v>4727705</v>
      </c>
      <c r="AT2" s="5" t="s">
        <v>8</v>
      </c>
      <c r="AV2" s="5">
        <v>125669.9893673578</v>
      </c>
      <c r="AW2" s="5">
        <v>0</v>
      </c>
      <c r="AX2" s="5">
        <v>4727705</v>
      </c>
      <c r="AZ2" s="5" t="s">
        <v>19</v>
      </c>
      <c r="BA2" t="s">
        <v>19</v>
      </c>
      <c r="BB2" t="s">
        <v>1827</v>
      </c>
      <c r="BC2" t="s">
        <v>1828</v>
      </c>
      <c r="BD2" s="5" t="b">
        <v>1</v>
      </c>
      <c r="BE2" t="s">
        <v>1855</v>
      </c>
      <c r="BF2" t="s">
        <v>1856</v>
      </c>
      <c r="BG2">
        <v>4727705</v>
      </c>
      <c r="BH2">
        <v>4727705</v>
      </c>
      <c r="BI2">
        <v>0</v>
      </c>
      <c r="BJ2">
        <v>0</v>
      </c>
      <c r="BK2" s="5">
        <v>0</v>
      </c>
    </row>
    <row r="3" spans="1:63" x14ac:dyDescent="0.25">
      <c r="A3" s="5">
        <v>2</v>
      </c>
      <c r="B3" s="5">
        <v>1</v>
      </c>
      <c r="C3" s="5">
        <v>1</v>
      </c>
      <c r="D3" s="5">
        <v>2</v>
      </c>
      <c r="E3" s="5">
        <v>2</v>
      </c>
      <c r="F3" s="5">
        <v>14.66</v>
      </c>
      <c r="G3" s="5">
        <v>10.58</v>
      </c>
      <c r="H3" s="5"/>
      <c r="I3" s="5">
        <v>25.24</v>
      </c>
      <c r="J3" s="5">
        <v>17.63</v>
      </c>
      <c r="K3" s="5">
        <v>4.37</v>
      </c>
      <c r="L3" s="5">
        <v>3.38</v>
      </c>
      <c r="M3">
        <v>3.48</v>
      </c>
      <c r="N3" s="5">
        <v>3.77</v>
      </c>
      <c r="O3" s="5"/>
      <c r="P3" s="5">
        <v>3.11</v>
      </c>
      <c r="Q3" s="5"/>
      <c r="R3" s="5">
        <v>3.11</v>
      </c>
      <c r="S3" s="5">
        <v>60.98</v>
      </c>
      <c r="T3" s="5">
        <v>57.87</v>
      </c>
      <c r="U3" s="5">
        <v>59.43</v>
      </c>
      <c r="V3" s="5">
        <v>120710.96</v>
      </c>
      <c r="X3">
        <v>120710.96</v>
      </c>
      <c r="Y3">
        <v>1.7233477135450812</v>
      </c>
      <c r="Z3">
        <v>120712.68334771354</v>
      </c>
      <c r="AA3">
        <v>0</v>
      </c>
      <c r="AB3">
        <v>120712.68334771354</v>
      </c>
      <c r="AC3">
        <v>3621.7083692838642</v>
      </c>
      <c r="AD3">
        <v>124334.3917169974</v>
      </c>
      <c r="AE3">
        <v>0.1194726374669699</v>
      </c>
      <c r="AF3">
        <v>124334.51118963488</v>
      </c>
      <c r="AG3">
        <v>0</v>
      </c>
      <c r="AH3">
        <v>124334.51118963488</v>
      </c>
      <c r="AI3">
        <v>0</v>
      </c>
      <c r="AJ3">
        <v>124334.51118963488</v>
      </c>
      <c r="AK3">
        <v>1243.8330809355541</v>
      </c>
      <c r="AL3">
        <v>125578.34427057042</v>
      </c>
      <c r="AM3" s="5">
        <v>125578.34427057042</v>
      </c>
      <c r="AN3" s="5">
        <v>7463121</v>
      </c>
      <c r="AQ3" s="5">
        <v>0</v>
      </c>
      <c r="AR3" s="5">
        <v>125578.34427057042</v>
      </c>
      <c r="AS3" s="5">
        <v>7463121</v>
      </c>
      <c r="AT3" s="5" t="s">
        <v>8</v>
      </c>
      <c r="AV3" s="5">
        <v>125578.34427057042</v>
      </c>
      <c r="AW3" s="5">
        <v>0</v>
      </c>
      <c r="AX3" s="5">
        <v>7463121</v>
      </c>
      <c r="AZ3" s="5" t="s">
        <v>19</v>
      </c>
      <c r="BA3" t="s">
        <v>19</v>
      </c>
      <c r="BB3" t="s">
        <v>1827</v>
      </c>
      <c r="BC3" t="s">
        <v>1828</v>
      </c>
      <c r="BD3" s="5" t="b">
        <v>1</v>
      </c>
      <c r="BE3" t="s">
        <v>1855</v>
      </c>
      <c r="BF3" t="s">
        <v>1857</v>
      </c>
      <c r="BG3">
        <v>7463121</v>
      </c>
      <c r="BH3">
        <v>7463121</v>
      </c>
      <c r="BI3">
        <v>0</v>
      </c>
      <c r="BJ3">
        <v>0</v>
      </c>
      <c r="BK3" s="5">
        <v>0</v>
      </c>
    </row>
    <row r="4" spans="1:63" x14ac:dyDescent="0.25">
      <c r="A4" s="5">
        <v>3</v>
      </c>
      <c r="B4" s="5">
        <v>1</v>
      </c>
      <c r="C4" s="5">
        <v>1</v>
      </c>
      <c r="D4" s="5">
        <v>3</v>
      </c>
      <c r="E4" s="5">
        <v>2</v>
      </c>
      <c r="F4" s="5">
        <v>11.63</v>
      </c>
      <c r="G4" s="5">
        <v>10.93</v>
      </c>
      <c r="H4" s="5"/>
      <c r="I4" s="5">
        <v>22.56</v>
      </c>
      <c r="J4" s="5">
        <v>16.28</v>
      </c>
      <c r="K4" s="5">
        <v>5.09</v>
      </c>
      <c r="L4" s="5"/>
      <c r="M4">
        <v>3.77</v>
      </c>
      <c r="N4" s="5">
        <v>1.81</v>
      </c>
      <c r="O4" s="5"/>
      <c r="P4" s="5"/>
      <c r="Q4" s="5"/>
      <c r="R4" s="5">
        <v>0</v>
      </c>
      <c r="S4" s="5">
        <v>49.51</v>
      </c>
      <c r="T4" s="5">
        <v>49.51</v>
      </c>
      <c r="U4" s="5">
        <v>49.51</v>
      </c>
      <c r="V4" s="5">
        <v>115173.75999999999</v>
      </c>
      <c r="X4">
        <v>115173.75999999999</v>
      </c>
      <c r="Y4">
        <v>500.24809716599702</v>
      </c>
      <c r="Z4">
        <v>115674.00809716601</v>
      </c>
      <c r="AA4">
        <v>0</v>
      </c>
      <c r="AB4">
        <v>115674.00809716601</v>
      </c>
      <c r="AC4">
        <v>3470.2024291497946</v>
      </c>
      <c r="AD4">
        <v>119144.2105263158</v>
      </c>
      <c r="AE4">
        <v>1.4166197153244866</v>
      </c>
      <c r="AF4">
        <v>119145.62714603113</v>
      </c>
      <c r="AG4">
        <v>0</v>
      </c>
      <c r="AH4">
        <v>119145.62714603113</v>
      </c>
      <c r="AI4">
        <v>0</v>
      </c>
      <c r="AJ4">
        <v>119145.62714603113</v>
      </c>
      <c r="AK4">
        <v>1191.8400323167009</v>
      </c>
      <c r="AL4">
        <v>120337.4671783478</v>
      </c>
      <c r="AM4" s="5">
        <v>120337.4671783478</v>
      </c>
      <c r="AN4" s="5">
        <v>5957908</v>
      </c>
      <c r="AQ4" s="5">
        <v>0</v>
      </c>
      <c r="AR4" s="5">
        <v>120337.4671783478</v>
      </c>
      <c r="AS4" s="5">
        <v>5957908</v>
      </c>
      <c r="AT4" s="5" t="s">
        <v>8</v>
      </c>
      <c r="AV4" s="5">
        <v>120337.4671783478</v>
      </c>
      <c r="AW4" s="5">
        <v>0</v>
      </c>
      <c r="AX4" s="5">
        <v>5957908</v>
      </c>
      <c r="AZ4" s="5" t="s">
        <v>19</v>
      </c>
      <c r="BA4" t="s">
        <v>19</v>
      </c>
      <c r="BB4" t="s">
        <v>1827</v>
      </c>
      <c r="BC4" t="s">
        <v>1828</v>
      </c>
      <c r="BD4" s="5" t="b">
        <v>1</v>
      </c>
      <c r="BE4" t="s">
        <v>1855</v>
      </c>
      <c r="BF4" t="s">
        <v>1857</v>
      </c>
      <c r="BG4">
        <v>5957908</v>
      </c>
      <c r="BH4">
        <v>5957908</v>
      </c>
      <c r="BI4">
        <v>0</v>
      </c>
      <c r="BJ4">
        <v>0</v>
      </c>
      <c r="BK4" s="5">
        <v>0</v>
      </c>
    </row>
    <row r="5" spans="1:63" x14ac:dyDescent="0.25">
      <c r="A5" s="5">
        <v>4</v>
      </c>
      <c r="B5" s="5">
        <v>1</v>
      </c>
      <c r="C5" s="5">
        <v>1</v>
      </c>
      <c r="D5" s="5">
        <v>4</v>
      </c>
      <c r="E5" s="5">
        <v>2</v>
      </c>
      <c r="F5" s="5">
        <v>9.9700000000000006</v>
      </c>
      <c r="G5" s="5">
        <v>16.350000000000001</v>
      </c>
      <c r="H5" s="5"/>
      <c r="I5" s="5">
        <v>26.32</v>
      </c>
      <c r="J5" s="5">
        <v>19.39</v>
      </c>
      <c r="K5" s="5">
        <v>6.55</v>
      </c>
      <c r="L5" s="5"/>
      <c r="M5">
        <v>7.66</v>
      </c>
      <c r="N5" s="5"/>
      <c r="O5" s="5"/>
      <c r="P5" s="5"/>
      <c r="Q5" s="5"/>
      <c r="R5" s="5">
        <v>0</v>
      </c>
      <c r="S5" s="5">
        <v>59.92</v>
      </c>
      <c r="T5" s="5">
        <v>59.92</v>
      </c>
      <c r="U5" s="5">
        <v>59.92</v>
      </c>
      <c r="V5" s="5">
        <v>115173.75999999999</v>
      </c>
      <c r="X5">
        <v>115173.75999999999</v>
      </c>
      <c r="Y5">
        <v>0.81627118644246366</v>
      </c>
      <c r="Z5">
        <v>115174.57627118644</v>
      </c>
      <c r="AA5">
        <v>0</v>
      </c>
      <c r="AB5">
        <v>115174.57627118644</v>
      </c>
      <c r="AC5">
        <v>3455.6779661016917</v>
      </c>
      <c r="AD5">
        <v>118630.25423728811</v>
      </c>
      <c r="AE5">
        <v>1.2544409495167199</v>
      </c>
      <c r="AF5">
        <v>118631.50867823765</v>
      </c>
      <c r="AG5">
        <v>0</v>
      </c>
      <c r="AH5">
        <v>118631.50867823765</v>
      </c>
      <c r="AI5">
        <v>0</v>
      </c>
      <c r="AJ5">
        <v>118631.50867823765</v>
      </c>
      <c r="AK5">
        <v>1186.8157543391137</v>
      </c>
      <c r="AL5">
        <v>119818.32443257676</v>
      </c>
      <c r="AM5" s="5">
        <v>119818.32443257676</v>
      </c>
      <c r="AN5" s="5">
        <v>7179514</v>
      </c>
      <c r="AQ5" s="5">
        <v>0</v>
      </c>
      <c r="AR5" s="5">
        <v>119818.32443257676</v>
      </c>
      <c r="AS5" s="5">
        <v>7179514</v>
      </c>
      <c r="AT5" s="5" t="s">
        <v>8</v>
      </c>
      <c r="AV5" s="5">
        <v>119818.32443257676</v>
      </c>
      <c r="AW5" s="5">
        <v>0</v>
      </c>
      <c r="AX5" s="5">
        <v>7179514</v>
      </c>
      <c r="AZ5" s="5" t="s">
        <v>19</v>
      </c>
      <c r="BA5" t="s">
        <v>19</v>
      </c>
      <c r="BB5" t="s">
        <v>1827</v>
      </c>
      <c r="BC5" t="s">
        <v>1828</v>
      </c>
      <c r="BD5" s="5" t="b">
        <v>1</v>
      </c>
      <c r="BE5" t="s">
        <v>1855</v>
      </c>
      <c r="BF5" t="s">
        <v>1857</v>
      </c>
      <c r="BG5">
        <v>7179514</v>
      </c>
      <c r="BH5">
        <v>7179514</v>
      </c>
      <c r="BI5">
        <v>0</v>
      </c>
      <c r="BJ5">
        <v>0</v>
      </c>
      <c r="BK5" s="5">
        <v>0</v>
      </c>
    </row>
    <row r="6" spans="1:63" x14ac:dyDescent="0.25">
      <c r="A6" s="5">
        <v>5</v>
      </c>
      <c r="B6" s="5">
        <v>1</v>
      </c>
      <c r="C6" s="5">
        <v>1</v>
      </c>
      <c r="D6" s="5">
        <v>5</v>
      </c>
      <c r="E6" s="5">
        <v>1</v>
      </c>
      <c r="F6" s="5">
        <v>14.95</v>
      </c>
      <c r="G6" s="5"/>
      <c r="H6" s="5"/>
      <c r="I6" s="5">
        <v>14.95</v>
      </c>
      <c r="J6" s="5">
        <v>17.670000000000002</v>
      </c>
      <c r="K6" s="5">
        <v>5.16</v>
      </c>
      <c r="L6" s="5"/>
      <c r="M6">
        <v>4</v>
      </c>
      <c r="N6" s="5"/>
      <c r="O6" s="5"/>
      <c r="P6" s="5">
        <v>3.36</v>
      </c>
      <c r="Q6" s="5"/>
      <c r="R6" s="5">
        <v>3.36</v>
      </c>
      <c r="S6" s="5">
        <v>45.14</v>
      </c>
      <c r="T6" s="5">
        <v>41.78</v>
      </c>
      <c r="U6" s="5">
        <v>43.46</v>
      </c>
      <c r="V6" s="5">
        <v>120353.44</v>
      </c>
      <c r="X6">
        <v>120353.44</v>
      </c>
      <c r="Y6">
        <v>0.7768674698745599</v>
      </c>
      <c r="Z6">
        <v>120354.21686746988</v>
      </c>
      <c r="AA6">
        <v>499.78313253012311</v>
      </c>
      <c r="AB6">
        <v>120854</v>
      </c>
      <c r="AC6">
        <v>3625.6144578313247</v>
      </c>
      <c r="AD6">
        <v>124479.61445783133</v>
      </c>
      <c r="AE6">
        <v>0.36713443743065</v>
      </c>
      <c r="AF6">
        <v>124479.98159226876</v>
      </c>
      <c r="AG6">
        <v>0</v>
      </c>
      <c r="AH6">
        <v>124479.98159226876</v>
      </c>
      <c r="AI6">
        <v>0</v>
      </c>
      <c r="AJ6">
        <v>124479.98159226876</v>
      </c>
      <c r="AK6">
        <v>0</v>
      </c>
      <c r="AL6">
        <v>124479.98159226876</v>
      </c>
      <c r="AM6" s="5">
        <v>124479.98159226876</v>
      </c>
      <c r="AN6" s="5">
        <v>5409900</v>
      </c>
      <c r="AQ6" s="5">
        <v>0</v>
      </c>
      <c r="AR6" s="5">
        <v>124479.98159226876</v>
      </c>
      <c r="AS6" s="5">
        <v>5409900</v>
      </c>
      <c r="AT6" s="5" t="s">
        <v>8</v>
      </c>
      <c r="AV6" s="5">
        <v>124479.98159226876</v>
      </c>
      <c r="AW6" s="5">
        <v>0</v>
      </c>
      <c r="AX6" s="5">
        <v>5409900</v>
      </c>
      <c r="AZ6" s="5" t="s">
        <v>19</v>
      </c>
      <c r="BA6" t="s">
        <v>19</v>
      </c>
      <c r="BB6" t="s">
        <v>1827</v>
      </c>
      <c r="BC6" t="s">
        <v>1828</v>
      </c>
      <c r="BD6" s="5" t="b">
        <v>1</v>
      </c>
      <c r="BE6" t="s">
        <v>1855</v>
      </c>
      <c r="BF6" t="s">
        <v>1856</v>
      </c>
      <c r="BG6">
        <v>5409900</v>
      </c>
      <c r="BH6">
        <v>5409900</v>
      </c>
      <c r="BI6">
        <v>0</v>
      </c>
      <c r="BJ6">
        <v>0</v>
      </c>
      <c r="BK6" s="5">
        <v>0</v>
      </c>
    </row>
    <row r="7" spans="1:63" x14ac:dyDescent="0.25">
      <c r="A7" s="5">
        <v>6</v>
      </c>
      <c r="B7" s="5">
        <v>1</v>
      </c>
      <c r="C7" s="5">
        <v>2</v>
      </c>
      <c r="D7" s="5">
        <v>1</v>
      </c>
      <c r="E7" s="5">
        <v>1</v>
      </c>
      <c r="F7" s="5">
        <v>14.95</v>
      </c>
      <c r="G7" s="5"/>
      <c r="H7" s="5"/>
      <c r="I7" s="5">
        <v>14.95</v>
      </c>
      <c r="J7" s="5">
        <v>16.68</v>
      </c>
      <c r="K7" s="5">
        <v>5.19</v>
      </c>
      <c r="L7" s="5"/>
      <c r="M7">
        <v>3.96</v>
      </c>
      <c r="N7" s="5"/>
      <c r="O7" s="5"/>
      <c r="P7" s="5">
        <v>3.36</v>
      </c>
      <c r="Q7" s="5"/>
      <c r="R7" s="5">
        <v>3.36</v>
      </c>
      <c r="S7" s="5">
        <v>44.14</v>
      </c>
      <c r="T7" s="5">
        <v>40.78</v>
      </c>
      <c r="U7" s="5">
        <v>42.46</v>
      </c>
      <c r="V7" s="5">
        <v>120353.44</v>
      </c>
      <c r="X7">
        <v>120353.44</v>
      </c>
      <c r="Y7">
        <v>0.9289320388197666</v>
      </c>
      <c r="Z7">
        <v>120354.36893203882</v>
      </c>
      <c r="AA7">
        <v>0</v>
      </c>
      <c r="AB7">
        <v>120354.36893203882</v>
      </c>
      <c r="AC7">
        <v>3610.2427184466073</v>
      </c>
      <c r="AD7">
        <v>123964.61165048544</v>
      </c>
      <c r="AE7">
        <v>1.4740772583318176</v>
      </c>
      <c r="AF7">
        <v>123966.08572774376</v>
      </c>
      <c r="AG7">
        <v>0</v>
      </c>
      <c r="AH7">
        <v>123966.08572774376</v>
      </c>
      <c r="AI7">
        <v>0</v>
      </c>
      <c r="AJ7">
        <v>123966.08572774376</v>
      </c>
      <c r="AK7">
        <v>0</v>
      </c>
      <c r="AL7">
        <v>123966.08572774376</v>
      </c>
      <c r="AM7" s="5">
        <v>123966.08572774376</v>
      </c>
      <c r="AN7" s="5">
        <v>5263600</v>
      </c>
      <c r="AQ7" s="5">
        <v>0</v>
      </c>
      <c r="AR7" s="5">
        <v>123966.08572774376</v>
      </c>
      <c r="AS7" s="5">
        <v>5263600</v>
      </c>
      <c r="AT7" s="5" t="s">
        <v>8</v>
      </c>
      <c r="AV7" s="5">
        <v>123966.08572774376</v>
      </c>
      <c r="AW7" s="5">
        <v>0</v>
      </c>
      <c r="AX7" s="5">
        <v>5263600</v>
      </c>
      <c r="AZ7" s="5" t="s">
        <v>2</v>
      </c>
      <c r="BA7" t="s">
        <v>2</v>
      </c>
      <c r="BB7" t="s">
        <v>1821</v>
      </c>
      <c r="BC7" t="s">
        <v>1787</v>
      </c>
      <c r="BD7" s="5" t="b">
        <v>1</v>
      </c>
      <c r="BE7" t="s">
        <v>1855</v>
      </c>
      <c r="BF7" t="s">
        <v>1856</v>
      </c>
      <c r="BG7">
        <v>5263600</v>
      </c>
      <c r="BH7">
        <v>5263600</v>
      </c>
      <c r="BI7">
        <v>0</v>
      </c>
      <c r="BJ7">
        <v>0</v>
      </c>
      <c r="BK7" s="5">
        <v>0</v>
      </c>
    </row>
    <row r="8" spans="1:63" x14ac:dyDescent="0.25">
      <c r="A8" s="5">
        <v>7</v>
      </c>
      <c r="B8" s="5">
        <v>1</v>
      </c>
      <c r="C8" s="5">
        <v>2</v>
      </c>
      <c r="D8" s="5">
        <v>2</v>
      </c>
      <c r="E8" s="5">
        <v>3</v>
      </c>
      <c r="F8" s="5">
        <v>18.46</v>
      </c>
      <c r="G8" s="5">
        <v>10.53</v>
      </c>
      <c r="H8" s="5">
        <v>9.9700000000000006</v>
      </c>
      <c r="I8" s="5">
        <v>38.96</v>
      </c>
      <c r="J8" s="5">
        <v>17.02</v>
      </c>
      <c r="K8" s="5">
        <v>4.72</v>
      </c>
      <c r="L8" s="5">
        <v>3.58</v>
      </c>
      <c r="M8">
        <v>4.18</v>
      </c>
      <c r="N8" s="5">
        <v>6.27</v>
      </c>
      <c r="O8" s="5"/>
      <c r="P8" s="5">
        <v>3.04</v>
      </c>
      <c r="Q8" s="5">
        <v>3.41</v>
      </c>
      <c r="R8" s="5">
        <v>6.45</v>
      </c>
      <c r="S8" s="5">
        <v>81.180000000000007</v>
      </c>
      <c r="T8" s="5">
        <v>74.73</v>
      </c>
      <c r="U8" s="5">
        <v>77.959999999999994</v>
      </c>
      <c r="V8" s="5">
        <v>108232.64</v>
      </c>
      <c r="X8">
        <v>108232.64</v>
      </c>
      <c r="Y8">
        <v>0.22759813704760745</v>
      </c>
      <c r="Z8">
        <v>108232.86759813705</v>
      </c>
      <c r="AA8">
        <v>500.13306719894177</v>
      </c>
      <c r="AB8">
        <v>108733.000665336</v>
      </c>
      <c r="AC8">
        <v>3261.9827012641326</v>
      </c>
      <c r="AD8">
        <v>111994.98336660012</v>
      </c>
      <c r="AE8">
        <v>0.91196433882578276</v>
      </c>
      <c r="AF8">
        <v>111995.89533093896</v>
      </c>
      <c r="AG8">
        <v>0</v>
      </c>
      <c r="AH8">
        <v>111995.89533093896</v>
      </c>
      <c r="AI8">
        <v>0</v>
      </c>
      <c r="AJ8">
        <v>111995.89533093896</v>
      </c>
      <c r="AK8">
        <v>2251.2698819907673</v>
      </c>
      <c r="AL8">
        <v>114247.16521292971</v>
      </c>
      <c r="AM8" s="5">
        <v>114247.16521292971</v>
      </c>
      <c r="AN8" s="5">
        <v>8906709</v>
      </c>
      <c r="AQ8" s="5">
        <v>0</v>
      </c>
      <c r="AR8" s="5">
        <v>114247.16521292971</v>
      </c>
      <c r="AS8" s="5">
        <v>8906709</v>
      </c>
      <c r="AT8" s="5" t="s">
        <v>8</v>
      </c>
      <c r="AV8" s="5">
        <v>114247.16521292971</v>
      </c>
      <c r="AW8" s="5">
        <v>0</v>
      </c>
      <c r="AX8" s="5">
        <v>8906709</v>
      </c>
      <c r="AZ8" s="5" t="s">
        <v>2</v>
      </c>
      <c r="BA8" t="s">
        <v>2</v>
      </c>
      <c r="BB8" t="s">
        <v>1821</v>
      </c>
      <c r="BC8" t="s">
        <v>1787</v>
      </c>
      <c r="BD8" s="5" t="b">
        <v>1</v>
      </c>
      <c r="BE8" t="s">
        <v>1855</v>
      </c>
      <c r="BF8" t="s">
        <v>1858</v>
      </c>
      <c r="BG8">
        <v>8906709</v>
      </c>
      <c r="BH8">
        <v>8906709</v>
      </c>
      <c r="BI8">
        <v>0</v>
      </c>
      <c r="BJ8">
        <v>0</v>
      </c>
      <c r="BK8" s="5">
        <v>0</v>
      </c>
    </row>
    <row r="9" spans="1:63" x14ac:dyDescent="0.25">
      <c r="A9" s="5">
        <v>8</v>
      </c>
      <c r="B9" s="5">
        <v>1</v>
      </c>
      <c r="C9" s="5">
        <v>2</v>
      </c>
      <c r="D9" s="5">
        <v>3</v>
      </c>
      <c r="E9" s="5">
        <v>1</v>
      </c>
      <c r="F9" s="5">
        <v>12.41</v>
      </c>
      <c r="G9" s="5"/>
      <c r="H9" s="5"/>
      <c r="I9" s="5">
        <v>12.41</v>
      </c>
      <c r="J9" s="5">
        <v>14.95</v>
      </c>
      <c r="K9" s="5">
        <v>4.97</v>
      </c>
      <c r="L9" s="5"/>
      <c r="M9">
        <v>3.88</v>
      </c>
      <c r="N9" s="5"/>
      <c r="O9" s="5"/>
      <c r="P9" s="5">
        <v>2.93</v>
      </c>
      <c r="Q9" s="5"/>
      <c r="R9" s="5">
        <v>2.93</v>
      </c>
      <c r="S9" s="5">
        <v>39.14</v>
      </c>
      <c r="T9" s="5">
        <v>36.21</v>
      </c>
      <c r="U9" s="5">
        <v>37.68</v>
      </c>
      <c r="V9" s="5">
        <v>121521.92</v>
      </c>
      <c r="X9">
        <v>121521.92</v>
      </c>
      <c r="Y9">
        <v>0.30222222222073469</v>
      </c>
      <c r="Z9">
        <v>121522.22222222222</v>
      </c>
      <c r="AA9">
        <v>0</v>
      </c>
      <c r="AB9">
        <v>121522.22222222222</v>
      </c>
      <c r="AC9">
        <v>3645.444444444453</v>
      </c>
      <c r="AD9">
        <v>125167.66666666669</v>
      </c>
      <c r="AE9">
        <v>2.1847133757983106</v>
      </c>
      <c r="AF9">
        <v>125169.85138004248</v>
      </c>
      <c r="AG9">
        <v>0</v>
      </c>
      <c r="AH9">
        <v>125169.85138004248</v>
      </c>
      <c r="AI9">
        <v>500.15923566879064</v>
      </c>
      <c r="AJ9">
        <v>125670.01061571126</v>
      </c>
      <c r="AK9">
        <v>0</v>
      </c>
      <c r="AL9">
        <v>125670.01061571126</v>
      </c>
      <c r="AM9" s="5">
        <v>125670.01061571126</v>
      </c>
      <c r="AN9" s="5">
        <v>4735246</v>
      </c>
      <c r="AQ9" s="5">
        <v>0</v>
      </c>
      <c r="AR9" s="5">
        <v>125670.01061571126</v>
      </c>
      <c r="AS9" s="5">
        <v>4735246</v>
      </c>
      <c r="AT9" s="5" t="s">
        <v>8</v>
      </c>
      <c r="AV9" s="5">
        <v>125670.01061571126</v>
      </c>
      <c r="AW9" s="5">
        <v>0</v>
      </c>
      <c r="AX9" s="5">
        <v>4735246</v>
      </c>
      <c r="AZ9" s="5" t="s">
        <v>2</v>
      </c>
      <c r="BA9" t="s">
        <v>2</v>
      </c>
      <c r="BB9" t="s">
        <v>1821</v>
      </c>
      <c r="BC9" t="s">
        <v>1787</v>
      </c>
      <c r="BD9" s="5" t="b">
        <v>1</v>
      </c>
      <c r="BE9" t="s">
        <v>1855</v>
      </c>
      <c r="BF9" t="s">
        <v>1856</v>
      </c>
      <c r="BG9">
        <v>4735246</v>
      </c>
      <c r="BH9">
        <v>4735246</v>
      </c>
      <c r="BI9">
        <v>0</v>
      </c>
      <c r="BJ9">
        <v>0</v>
      </c>
      <c r="BK9" s="5">
        <v>0</v>
      </c>
    </row>
    <row r="10" spans="1:63" x14ac:dyDescent="0.25">
      <c r="A10" s="5">
        <v>9</v>
      </c>
      <c r="B10" s="5">
        <v>1</v>
      </c>
      <c r="C10" s="5">
        <v>2</v>
      </c>
      <c r="D10" s="5">
        <v>4</v>
      </c>
      <c r="E10" s="5">
        <v>1</v>
      </c>
      <c r="F10" s="5">
        <v>12.41</v>
      </c>
      <c r="G10" s="5"/>
      <c r="H10" s="5"/>
      <c r="I10" s="5">
        <v>12.41</v>
      </c>
      <c r="J10" s="5">
        <v>14.8</v>
      </c>
      <c r="K10" s="5">
        <v>4.97</v>
      </c>
      <c r="L10" s="5"/>
      <c r="M10">
        <v>3.88</v>
      </c>
      <c r="N10" s="5"/>
      <c r="O10" s="5"/>
      <c r="P10" s="5">
        <v>3.11</v>
      </c>
      <c r="Q10" s="5"/>
      <c r="R10" s="5">
        <v>3.11</v>
      </c>
      <c r="S10" s="5">
        <v>39.17</v>
      </c>
      <c r="T10" s="5">
        <v>36.06</v>
      </c>
      <c r="U10" s="5">
        <v>37.619999999999997</v>
      </c>
      <c r="V10" s="5">
        <v>121521.92</v>
      </c>
      <c r="X10">
        <v>121521.92</v>
      </c>
      <c r="Y10">
        <v>2.4193602225277573</v>
      </c>
      <c r="Z10">
        <v>121524.33936022253</v>
      </c>
      <c r="AA10">
        <v>0</v>
      </c>
      <c r="AB10">
        <v>121524.33936022253</v>
      </c>
      <c r="AC10">
        <v>3645.3685674547887</v>
      </c>
      <c r="AD10">
        <v>125169.70792767731</v>
      </c>
      <c r="AE10">
        <v>0.41434770812338689</v>
      </c>
      <c r="AF10">
        <v>125170.12227538544</v>
      </c>
      <c r="AG10">
        <v>499.86709197235177</v>
      </c>
      <c r="AH10">
        <v>125669.9893673578</v>
      </c>
      <c r="AI10">
        <v>0</v>
      </c>
      <c r="AJ10">
        <v>125669.9893673578</v>
      </c>
      <c r="AK10">
        <v>0</v>
      </c>
      <c r="AL10">
        <v>125669.9893673578</v>
      </c>
      <c r="AM10" s="5">
        <v>125669.9893673578</v>
      </c>
      <c r="AN10" s="5">
        <v>4727705</v>
      </c>
      <c r="AQ10" s="5">
        <v>0</v>
      </c>
      <c r="AR10" s="5">
        <v>125669.9893673578</v>
      </c>
      <c r="AS10" s="5">
        <v>4727705</v>
      </c>
      <c r="AT10" s="5" t="s">
        <v>8</v>
      </c>
      <c r="AV10" s="5">
        <v>125669.9893673578</v>
      </c>
      <c r="AW10" s="5">
        <v>0</v>
      </c>
      <c r="AX10" s="5">
        <v>4727705</v>
      </c>
      <c r="AZ10" s="5" t="s">
        <v>2</v>
      </c>
      <c r="BA10" t="s">
        <v>2</v>
      </c>
      <c r="BB10" t="s">
        <v>1821</v>
      </c>
      <c r="BC10" t="s">
        <v>1787</v>
      </c>
      <c r="BD10" s="5" t="b">
        <v>1</v>
      </c>
      <c r="BE10" t="s">
        <v>1855</v>
      </c>
      <c r="BF10" t="s">
        <v>1856</v>
      </c>
      <c r="BG10">
        <v>4727705</v>
      </c>
      <c r="BH10">
        <v>4727705</v>
      </c>
      <c r="BI10">
        <v>0</v>
      </c>
      <c r="BJ10">
        <v>0</v>
      </c>
      <c r="BK10" s="5">
        <v>0</v>
      </c>
    </row>
    <row r="11" spans="1:63" x14ac:dyDescent="0.25">
      <c r="A11" s="5">
        <v>10</v>
      </c>
      <c r="B11" s="5">
        <v>1</v>
      </c>
      <c r="C11" s="5">
        <v>2</v>
      </c>
      <c r="D11" s="5">
        <v>5</v>
      </c>
      <c r="E11" s="5">
        <v>2</v>
      </c>
      <c r="F11" s="5">
        <v>14.66</v>
      </c>
      <c r="G11" s="5">
        <v>10.58</v>
      </c>
      <c r="H11" s="5"/>
      <c r="I11" s="5">
        <v>25.24</v>
      </c>
      <c r="J11" s="5">
        <v>17.63</v>
      </c>
      <c r="K11" s="5">
        <v>4.37</v>
      </c>
      <c r="L11" s="5">
        <v>3.38</v>
      </c>
      <c r="M11">
        <v>3.48</v>
      </c>
      <c r="N11" s="5">
        <v>3.77</v>
      </c>
      <c r="O11" s="5"/>
      <c r="P11" s="5">
        <v>3.11</v>
      </c>
      <c r="Q11" s="5"/>
      <c r="R11" s="5">
        <v>3.11</v>
      </c>
      <c r="S11" s="5">
        <v>60.98</v>
      </c>
      <c r="T11" s="5">
        <v>57.87</v>
      </c>
      <c r="U11" s="5">
        <v>59.43</v>
      </c>
      <c r="V11" s="5">
        <v>120710.96</v>
      </c>
      <c r="X11">
        <v>120710.96</v>
      </c>
      <c r="Y11">
        <v>0.46109851787332445</v>
      </c>
      <c r="Z11">
        <v>120711.42109851788</v>
      </c>
      <c r="AA11">
        <v>0</v>
      </c>
      <c r="AB11">
        <v>120711.42109851788</v>
      </c>
      <c r="AC11">
        <v>3620.9067131647753</v>
      </c>
      <c r="AD11">
        <v>124332.32781168264</v>
      </c>
      <c r="AE11">
        <v>0.50072609289782122</v>
      </c>
      <c r="AF11">
        <v>124332.82853777554</v>
      </c>
      <c r="AG11">
        <v>0</v>
      </c>
      <c r="AH11">
        <v>124332.82853777554</v>
      </c>
      <c r="AI11">
        <v>0</v>
      </c>
      <c r="AJ11">
        <v>124332.82853777554</v>
      </c>
      <c r="AK11">
        <v>1243.4965505636792</v>
      </c>
      <c r="AL11">
        <v>125576.32508833922</v>
      </c>
      <c r="AM11" s="5">
        <v>125576.32508833922</v>
      </c>
      <c r="AN11" s="5">
        <v>7463001</v>
      </c>
      <c r="AQ11" s="5">
        <v>0</v>
      </c>
      <c r="AR11" s="5">
        <v>125576.32508833922</v>
      </c>
      <c r="AS11" s="5">
        <v>7463001</v>
      </c>
      <c r="AT11" s="5" t="s">
        <v>8</v>
      </c>
      <c r="AV11" s="5">
        <v>125576.32508833922</v>
      </c>
      <c r="AW11" s="5">
        <v>0</v>
      </c>
      <c r="AX11" s="5">
        <v>7463001</v>
      </c>
      <c r="AZ11" s="5" t="s">
        <v>2</v>
      </c>
      <c r="BA11" t="s">
        <v>2</v>
      </c>
      <c r="BB11" t="s">
        <v>1821</v>
      </c>
      <c r="BC11" t="s">
        <v>1787</v>
      </c>
      <c r="BD11" s="5" t="b">
        <v>1</v>
      </c>
      <c r="BE11" t="s">
        <v>1855</v>
      </c>
      <c r="BF11" t="s">
        <v>1857</v>
      </c>
      <c r="BG11">
        <v>7463001</v>
      </c>
      <c r="BH11">
        <v>7463001</v>
      </c>
      <c r="BI11">
        <v>0</v>
      </c>
      <c r="BJ11">
        <v>0</v>
      </c>
      <c r="BK11" s="5">
        <v>0</v>
      </c>
    </row>
    <row r="12" spans="1:63" x14ac:dyDescent="0.25">
      <c r="A12" s="5">
        <v>11</v>
      </c>
      <c r="B12" s="5">
        <v>1</v>
      </c>
      <c r="C12" s="5">
        <v>2</v>
      </c>
      <c r="D12" s="5">
        <v>6</v>
      </c>
      <c r="E12" s="5">
        <v>2</v>
      </c>
      <c r="F12" s="5">
        <v>11.63</v>
      </c>
      <c r="G12" s="5">
        <v>10.93</v>
      </c>
      <c r="H12" s="5"/>
      <c r="I12" s="5">
        <v>22.56</v>
      </c>
      <c r="J12" s="5">
        <v>16.28</v>
      </c>
      <c r="K12" s="5">
        <v>4.9000000000000004</v>
      </c>
      <c r="L12" s="5"/>
      <c r="M12">
        <v>4.3899999999999997</v>
      </c>
      <c r="N12" s="5">
        <v>1.81</v>
      </c>
      <c r="O12" s="5"/>
      <c r="P12" s="5">
        <v>4.4000000000000004</v>
      </c>
      <c r="Q12" s="5"/>
      <c r="R12" s="5">
        <v>4.4000000000000004</v>
      </c>
      <c r="S12" s="5">
        <v>54.34</v>
      </c>
      <c r="T12" s="5">
        <v>49.94</v>
      </c>
      <c r="U12" s="5">
        <v>52.14</v>
      </c>
      <c r="V12" s="5">
        <v>118496.08</v>
      </c>
      <c r="X12">
        <v>118496.08</v>
      </c>
      <c r="Y12">
        <v>500.91307616222184</v>
      </c>
      <c r="Z12">
        <v>118996.99307616222</v>
      </c>
      <c r="AA12">
        <v>0</v>
      </c>
      <c r="AB12">
        <v>118996.99307616222</v>
      </c>
      <c r="AC12">
        <v>3569.9109792284871</v>
      </c>
      <c r="AD12">
        <v>122566.90405539073</v>
      </c>
      <c r="AE12">
        <v>1.1818671255896334</v>
      </c>
      <c r="AF12">
        <v>122568.0859225163</v>
      </c>
      <c r="AG12">
        <v>0</v>
      </c>
      <c r="AH12">
        <v>122568.0859225163</v>
      </c>
      <c r="AI12">
        <v>0</v>
      </c>
      <c r="AJ12">
        <v>122568.0859225163</v>
      </c>
      <c r="AK12">
        <v>1225.5849635596533</v>
      </c>
      <c r="AL12">
        <v>123793.67088607595</v>
      </c>
      <c r="AM12" s="5">
        <v>123793.67088607595</v>
      </c>
      <c r="AN12" s="5">
        <v>6454602</v>
      </c>
      <c r="AQ12" s="5">
        <v>0</v>
      </c>
      <c r="AR12" s="5">
        <v>123793.67088607595</v>
      </c>
      <c r="AS12" s="5">
        <v>6454602</v>
      </c>
      <c r="AT12" s="5" t="s">
        <v>8</v>
      </c>
      <c r="AV12" s="5">
        <v>123793.67088607595</v>
      </c>
      <c r="AW12" s="5">
        <v>0</v>
      </c>
      <c r="AX12" s="5">
        <v>6454602</v>
      </c>
      <c r="AZ12" s="5" t="s">
        <v>2</v>
      </c>
      <c r="BA12" t="s">
        <v>2</v>
      </c>
      <c r="BB12" t="s">
        <v>1821</v>
      </c>
      <c r="BC12" t="s">
        <v>1787</v>
      </c>
      <c r="BD12" s="5" t="b">
        <v>1</v>
      </c>
      <c r="BE12" t="s">
        <v>1855</v>
      </c>
      <c r="BF12" t="s">
        <v>1857</v>
      </c>
      <c r="BG12">
        <v>6454602</v>
      </c>
      <c r="BH12">
        <v>6454602</v>
      </c>
      <c r="BI12">
        <v>0</v>
      </c>
      <c r="BJ12">
        <v>0</v>
      </c>
      <c r="BK12" s="5">
        <v>0</v>
      </c>
    </row>
    <row r="13" spans="1:63" x14ac:dyDescent="0.25">
      <c r="A13" s="5">
        <v>12</v>
      </c>
      <c r="B13" s="5">
        <v>1</v>
      </c>
      <c r="C13" s="5">
        <v>2</v>
      </c>
      <c r="D13" s="5">
        <v>7</v>
      </c>
      <c r="E13" s="5">
        <v>2</v>
      </c>
      <c r="F13" s="5">
        <v>10.86</v>
      </c>
      <c r="G13" s="5">
        <v>14.01</v>
      </c>
      <c r="H13" s="5"/>
      <c r="I13" s="5">
        <v>24.869999999999997</v>
      </c>
      <c r="J13" s="5">
        <v>19.21</v>
      </c>
      <c r="K13" s="5">
        <v>3.96</v>
      </c>
      <c r="L13" s="5"/>
      <c r="M13">
        <v>3.24</v>
      </c>
      <c r="N13" s="5">
        <v>3.83</v>
      </c>
      <c r="O13" s="5">
        <v>4.6399999999999997</v>
      </c>
      <c r="P13" s="5">
        <v>3.91</v>
      </c>
      <c r="Q13" s="5"/>
      <c r="R13" s="5">
        <v>3.91</v>
      </c>
      <c r="S13" s="5">
        <v>63.66</v>
      </c>
      <c r="T13" s="5">
        <v>59.75</v>
      </c>
      <c r="U13" s="5">
        <v>61.71</v>
      </c>
      <c r="V13" s="5">
        <v>119603.52</v>
      </c>
      <c r="X13">
        <v>119603.52</v>
      </c>
      <c r="Y13">
        <v>0.20565622353751681</v>
      </c>
      <c r="Z13">
        <v>119603.72565622354</v>
      </c>
      <c r="AA13">
        <v>0</v>
      </c>
      <c r="AB13">
        <v>119603.72565622354</v>
      </c>
      <c r="AC13">
        <v>3588.3996613039781</v>
      </c>
      <c r="AD13">
        <v>123192.12531752752</v>
      </c>
      <c r="AE13">
        <v>0.22600316604075488</v>
      </c>
      <c r="AF13">
        <v>123192.35132069356</v>
      </c>
      <c r="AG13">
        <v>0</v>
      </c>
      <c r="AH13">
        <v>123192.35132069356</v>
      </c>
      <c r="AI13">
        <v>0</v>
      </c>
      <c r="AJ13">
        <v>123192.35132069356</v>
      </c>
      <c r="AK13">
        <v>1231.5670069680782</v>
      </c>
      <c r="AL13">
        <v>124423.91832766164</v>
      </c>
      <c r="AM13" s="5">
        <v>124423.91832766164</v>
      </c>
      <c r="AN13" s="5">
        <v>7678200</v>
      </c>
      <c r="AQ13" s="5">
        <v>0</v>
      </c>
      <c r="AR13" s="5">
        <v>124423.91832766164</v>
      </c>
      <c r="AS13" s="5">
        <v>7678200</v>
      </c>
      <c r="AT13" s="5" t="s">
        <v>8</v>
      </c>
      <c r="AV13" s="5">
        <v>124423.91832766164</v>
      </c>
      <c r="AW13" s="5">
        <v>0</v>
      </c>
      <c r="AX13" s="5">
        <v>7678200</v>
      </c>
      <c r="AZ13" s="5" t="s">
        <v>2</v>
      </c>
      <c r="BA13" t="s">
        <v>2</v>
      </c>
      <c r="BB13" t="s">
        <v>1821</v>
      </c>
      <c r="BC13" t="s">
        <v>1787</v>
      </c>
      <c r="BD13" s="5" t="b">
        <v>1</v>
      </c>
      <c r="BE13" t="s">
        <v>1855</v>
      </c>
      <c r="BF13" t="s">
        <v>1857</v>
      </c>
      <c r="BG13">
        <v>7678200</v>
      </c>
      <c r="BH13">
        <v>7678200</v>
      </c>
      <c r="BI13">
        <v>0</v>
      </c>
      <c r="BJ13">
        <v>0</v>
      </c>
      <c r="BK13" s="5">
        <v>0</v>
      </c>
    </row>
    <row r="14" spans="1:63" x14ac:dyDescent="0.25">
      <c r="A14" s="5">
        <v>13</v>
      </c>
      <c r="B14" s="5">
        <v>1</v>
      </c>
      <c r="C14" s="5">
        <v>2</v>
      </c>
      <c r="D14" s="5">
        <v>8</v>
      </c>
      <c r="E14" s="5">
        <v>1</v>
      </c>
      <c r="F14" s="5">
        <v>14.95</v>
      </c>
      <c r="G14" s="5"/>
      <c r="H14" s="5"/>
      <c r="I14" s="5">
        <v>14.95</v>
      </c>
      <c r="J14" s="5">
        <v>17.670000000000002</v>
      </c>
      <c r="K14" s="5">
        <v>5.16</v>
      </c>
      <c r="L14" s="5"/>
      <c r="M14">
        <v>4</v>
      </c>
      <c r="N14" s="5"/>
      <c r="O14" s="5"/>
      <c r="P14" s="5">
        <v>3.36</v>
      </c>
      <c r="Q14" s="5"/>
      <c r="R14" s="5">
        <v>3.36</v>
      </c>
      <c r="S14" s="5">
        <v>45.14</v>
      </c>
      <c r="T14" s="5">
        <v>41.78</v>
      </c>
      <c r="U14" s="5">
        <v>43.46</v>
      </c>
      <c r="V14" s="5">
        <v>120353.44</v>
      </c>
      <c r="X14">
        <v>120353.44</v>
      </c>
      <c r="Y14">
        <v>1.3595139732642565</v>
      </c>
      <c r="Z14">
        <v>120354.79951397328</v>
      </c>
      <c r="AA14">
        <v>500.19441069259477</v>
      </c>
      <c r="AB14">
        <v>120854.99392466586</v>
      </c>
      <c r="AC14">
        <v>3625.6622114216298</v>
      </c>
      <c r="AD14">
        <v>124480.65613608748</v>
      </c>
      <c r="AE14">
        <v>1.6264225871564122</v>
      </c>
      <c r="AF14">
        <v>124482.28255867463</v>
      </c>
      <c r="AG14">
        <v>0</v>
      </c>
      <c r="AH14">
        <v>124482.28255867463</v>
      </c>
      <c r="AI14">
        <v>0</v>
      </c>
      <c r="AJ14">
        <v>124482.28255867463</v>
      </c>
      <c r="AK14">
        <v>0</v>
      </c>
      <c r="AL14">
        <v>124482.28255867463</v>
      </c>
      <c r="AM14" s="5">
        <v>124482.28255867463</v>
      </c>
      <c r="AN14" s="5">
        <v>5410000</v>
      </c>
      <c r="AQ14" s="5">
        <v>0</v>
      </c>
      <c r="AR14" s="5">
        <v>124482.28255867463</v>
      </c>
      <c r="AS14" s="5">
        <v>5410000</v>
      </c>
      <c r="AT14" s="5" t="s">
        <v>8</v>
      </c>
      <c r="AV14" s="5">
        <v>124482.28255867463</v>
      </c>
      <c r="AW14" s="5">
        <v>0</v>
      </c>
      <c r="AX14" s="5">
        <v>5410000</v>
      </c>
      <c r="AZ14" s="5" t="s">
        <v>2</v>
      </c>
      <c r="BA14" t="s">
        <v>2</v>
      </c>
      <c r="BB14" t="s">
        <v>1821</v>
      </c>
      <c r="BC14" t="s">
        <v>1787</v>
      </c>
      <c r="BD14" s="5" t="b">
        <v>1</v>
      </c>
      <c r="BE14" t="s">
        <v>1855</v>
      </c>
      <c r="BF14" t="s">
        <v>1856</v>
      </c>
      <c r="BG14">
        <v>5410000</v>
      </c>
      <c r="BH14">
        <v>5410000</v>
      </c>
      <c r="BI14">
        <v>0</v>
      </c>
      <c r="BJ14">
        <v>0</v>
      </c>
      <c r="BK14" s="5">
        <v>0</v>
      </c>
    </row>
    <row r="15" spans="1:63" x14ac:dyDescent="0.25">
      <c r="A15" s="5">
        <v>14</v>
      </c>
      <c r="B15" s="5">
        <v>1</v>
      </c>
      <c r="C15" s="5">
        <v>3</v>
      </c>
      <c r="D15" s="5">
        <v>1</v>
      </c>
      <c r="E15" s="5">
        <v>1</v>
      </c>
      <c r="F15" s="5">
        <v>14.95</v>
      </c>
      <c r="G15" s="5"/>
      <c r="H15" s="5"/>
      <c r="I15" s="5">
        <v>14.95</v>
      </c>
      <c r="J15" s="5">
        <v>16.68</v>
      </c>
      <c r="K15" s="5">
        <v>5.19</v>
      </c>
      <c r="L15" s="5"/>
      <c r="M15">
        <v>3.96</v>
      </c>
      <c r="N15" s="5"/>
      <c r="O15" s="5"/>
      <c r="P15" s="5">
        <v>3.36</v>
      </c>
      <c r="Q15" s="5"/>
      <c r="R15" s="5">
        <v>3.36</v>
      </c>
      <c r="S15" s="5">
        <v>44.14</v>
      </c>
      <c r="T15" s="5">
        <v>40.78</v>
      </c>
      <c r="U15" s="5">
        <v>42.46</v>
      </c>
      <c r="V15" s="5">
        <v>120353.44</v>
      </c>
      <c r="X15">
        <v>120353.44</v>
      </c>
      <c r="Y15">
        <v>0.9289320388197666</v>
      </c>
      <c r="Z15">
        <v>120354.36893203882</v>
      </c>
      <c r="AA15">
        <v>0</v>
      </c>
      <c r="AB15">
        <v>120354.36893203882</v>
      </c>
      <c r="AC15">
        <v>3610.2427184466073</v>
      </c>
      <c r="AD15">
        <v>123964.61165048544</v>
      </c>
      <c r="AE15">
        <v>1.4740772583318176</v>
      </c>
      <c r="AF15">
        <v>123966.08572774376</v>
      </c>
      <c r="AG15">
        <v>0</v>
      </c>
      <c r="AH15">
        <v>123966.08572774376</v>
      </c>
      <c r="AI15">
        <v>0</v>
      </c>
      <c r="AJ15">
        <v>123966.08572774376</v>
      </c>
      <c r="AK15">
        <v>0</v>
      </c>
      <c r="AL15">
        <v>123966.08572774376</v>
      </c>
      <c r="AM15" s="5">
        <v>123966.08572774376</v>
      </c>
      <c r="AN15" s="5">
        <v>5263600</v>
      </c>
      <c r="AQ15" s="5">
        <v>0</v>
      </c>
      <c r="AR15" s="5">
        <v>123966.08572774376</v>
      </c>
      <c r="AS15" s="5">
        <v>5263600</v>
      </c>
      <c r="AT15" s="5" t="s">
        <v>8</v>
      </c>
      <c r="AV15" s="5">
        <v>123966.08572774376</v>
      </c>
      <c r="AW15" s="5">
        <v>0</v>
      </c>
      <c r="AX15" s="5">
        <v>5263600</v>
      </c>
      <c r="AZ15" s="5" t="s">
        <v>2</v>
      </c>
      <c r="BA15" t="s">
        <v>2</v>
      </c>
      <c r="BB15" t="s">
        <v>1821</v>
      </c>
      <c r="BC15" t="s">
        <v>1787</v>
      </c>
      <c r="BD15" s="5" t="b">
        <v>1</v>
      </c>
      <c r="BE15" t="s">
        <v>1855</v>
      </c>
      <c r="BF15" t="s">
        <v>1856</v>
      </c>
      <c r="BG15">
        <v>5263600</v>
      </c>
      <c r="BH15">
        <v>5263600</v>
      </c>
      <c r="BI15">
        <v>0</v>
      </c>
      <c r="BJ15">
        <v>0</v>
      </c>
      <c r="BK15" s="5">
        <v>0</v>
      </c>
    </row>
    <row r="16" spans="1:63" x14ac:dyDescent="0.25">
      <c r="A16" s="5">
        <v>15</v>
      </c>
      <c r="B16" s="5">
        <v>1</v>
      </c>
      <c r="C16" s="5">
        <v>3</v>
      </c>
      <c r="D16" s="5">
        <v>2</v>
      </c>
      <c r="E16" s="5">
        <v>3</v>
      </c>
      <c r="F16" s="5">
        <v>18.46</v>
      </c>
      <c r="G16" s="5">
        <v>10.53</v>
      </c>
      <c r="H16" s="5">
        <v>9.9700000000000006</v>
      </c>
      <c r="I16" s="5">
        <v>38.96</v>
      </c>
      <c r="J16" s="5">
        <v>17.02</v>
      </c>
      <c r="K16" s="5">
        <v>4.72</v>
      </c>
      <c r="L16" s="5">
        <v>3.58</v>
      </c>
      <c r="M16">
        <v>4.18</v>
      </c>
      <c r="N16" s="5">
        <v>6.27</v>
      </c>
      <c r="O16" s="5"/>
      <c r="P16" s="5">
        <v>3.04</v>
      </c>
      <c r="Q16" s="5">
        <v>3.41</v>
      </c>
      <c r="R16" s="5">
        <v>6.45</v>
      </c>
      <c r="S16" s="5">
        <v>81.180000000000007</v>
      </c>
      <c r="T16" s="5">
        <v>74.73</v>
      </c>
      <c r="U16" s="5">
        <v>77.959999999999994</v>
      </c>
      <c r="V16" s="5">
        <v>108232.64</v>
      </c>
      <c r="X16">
        <v>108232.64</v>
      </c>
      <c r="Y16">
        <v>0.22759813704760745</v>
      </c>
      <c r="Z16">
        <v>108232.86759813705</v>
      </c>
      <c r="AA16">
        <v>500.13306719894177</v>
      </c>
      <c r="AB16">
        <v>108733.000665336</v>
      </c>
      <c r="AC16">
        <v>3261.9827012641326</v>
      </c>
      <c r="AD16">
        <v>111994.98336660012</v>
      </c>
      <c r="AE16">
        <v>0.91196433882578276</v>
      </c>
      <c r="AF16">
        <v>111995.89533093896</v>
      </c>
      <c r="AG16">
        <v>0</v>
      </c>
      <c r="AH16">
        <v>111995.89533093896</v>
      </c>
      <c r="AI16">
        <v>0</v>
      </c>
      <c r="AJ16">
        <v>111995.89533093896</v>
      </c>
      <c r="AK16">
        <v>2251.2698819907673</v>
      </c>
      <c r="AL16">
        <v>114247.16521292971</v>
      </c>
      <c r="AM16" s="5">
        <v>114247.16521292971</v>
      </c>
      <c r="AN16" s="5">
        <v>8906709</v>
      </c>
      <c r="AQ16" s="5">
        <v>0</v>
      </c>
      <c r="AR16" s="5">
        <v>114247.16521292971</v>
      </c>
      <c r="AS16" s="5">
        <v>8906709</v>
      </c>
      <c r="AT16" s="5" t="s">
        <v>8</v>
      </c>
      <c r="AV16" s="5">
        <v>114247.16521292971</v>
      </c>
      <c r="AW16" s="5">
        <v>0</v>
      </c>
      <c r="AX16" s="5">
        <v>8906709</v>
      </c>
      <c r="AZ16" s="5" t="s">
        <v>2</v>
      </c>
      <c r="BA16" t="s">
        <v>2</v>
      </c>
      <c r="BB16" t="s">
        <v>1821</v>
      </c>
      <c r="BC16" t="s">
        <v>1787</v>
      </c>
      <c r="BD16" s="5" t="b">
        <v>1</v>
      </c>
      <c r="BE16" t="s">
        <v>1855</v>
      </c>
      <c r="BF16" t="s">
        <v>1858</v>
      </c>
      <c r="BG16">
        <v>8906709</v>
      </c>
      <c r="BH16">
        <v>8906709</v>
      </c>
      <c r="BI16">
        <v>0</v>
      </c>
      <c r="BJ16">
        <v>0</v>
      </c>
      <c r="BK16" s="5">
        <v>0</v>
      </c>
    </row>
    <row r="17" spans="1:63" x14ac:dyDescent="0.25">
      <c r="A17" s="5">
        <v>16</v>
      </c>
      <c r="B17" s="5">
        <v>1</v>
      </c>
      <c r="C17" s="5">
        <v>3</v>
      </c>
      <c r="D17" s="5">
        <v>3</v>
      </c>
      <c r="E17" s="5">
        <v>1</v>
      </c>
      <c r="F17" s="5">
        <v>12.41</v>
      </c>
      <c r="G17" s="5"/>
      <c r="H17" s="5"/>
      <c r="I17" s="5">
        <v>12.41</v>
      </c>
      <c r="J17" s="5">
        <v>14.95</v>
      </c>
      <c r="K17" s="5">
        <v>4.97</v>
      </c>
      <c r="L17" s="5"/>
      <c r="M17">
        <v>3.88</v>
      </c>
      <c r="N17" s="5"/>
      <c r="O17" s="5"/>
      <c r="P17" s="5">
        <v>2.93</v>
      </c>
      <c r="Q17" s="5"/>
      <c r="R17" s="5">
        <v>2.93</v>
      </c>
      <c r="S17" s="5">
        <v>39.14</v>
      </c>
      <c r="T17" s="5">
        <v>36.21</v>
      </c>
      <c r="U17" s="5">
        <v>37.68</v>
      </c>
      <c r="V17" s="5">
        <v>121521.92</v>
      </c>
      <c r="X17">
        <v>121521.92</v>
      </c>
      <c r="Y17">
        <v>0.30222222222073469</v>
      </c>
      <c r="Z17">
        <v>121522.22222222222</v>
      </c>
      <c r="AA17">
        <v>0</v>
      </c>
      <c r="AB17">
        <v>121522.22222222222</v>
      </c>
      <c r="AC17">
        <v>3645.444444444453</v>
      </c>
      <c r="AD17">
        <v>125167.66666666669</v>
      </c>
      <c r="AE17">
        <v>2.1847133757983106</v>
      </c>
      <c r="AF17">
        <v>125169.85138004248</v>
      </c>
      <c r="AG17">
        <v>0</v>
      </c>
      <c r="AH17">
        <v>125169.85138004248</v>
      </c>
      <c r="AI17">
        <v>500.15923566879064</v>
      </c>
      <c r="AJ17">
        <v>125670.01061571126</v>
      </c>
      <c r="AK17">
        <v>0</v>
      </c>
      <c r="AL17">
        <v>125670.01061571126</v>
      </c>
      <c r="AM17" s="5">
        <v>125670.01061571126</v>
      </c>
      <c r="AN17" s="5">
        <v>4735246</v>
      </c>
      <c r="AQ17" s="5">
        <v>0</v>
      </c>
      <c r="AR17" s="5">
        <v>125670.01061571126</v>
      </c>
      <c r="AS17" s="5">
        <v>4735246</v>
      </c>
      <c r="AT17" s="5" t="s">
        <v>8</v>
      </c>
      <c r="AV17" s="5">
        <v>125670.01061571126</v>
      </c>
      <c r="AW17" s="5">
        <v>0</v>
      </c>
      <c r="AX17" s="5">
        <v>4735246</v>
      </c>
      <c r="AZ17" s="5" t="s">
        <v>2</v>
      </c>
      <c r="BA17" t="s">
        <v>2</v>
      </c>
      <c r="BB17" t="s">
        <v>1821</v>
      </c>
      <c r="BC17" t="s">
        <v>1787</v>
      </c>
      <c r="BD17" s="5" t="b">
        <v>1</v>
      </c>
      <c r="BE17" t="s">
        <v>1855</v>
      </c>
      <c r="BF17" t="s">
        <v>1856</v>
      </c>
      <c r="BG17">
        <v>4735246</v>
      </c>
      <c r="BH17">
        <v>4735246</v>
      </c>
      <c r="BI17">
        <v>0</v>
      </c>
      <c r="BJ17">
        <v>0</v>
      </c>
      <c r="BK17" s="5">
        <v>0</v>
      </c>
    </row>
    <row r="18" spans="1:63" x14ac:dyDescent="0.25">
      <c r="A18" s="5">
        <v>17</v>
      </c>
      <c r="B18" s="5">
        <v>1</v>
      </c>
      <c r="C18" s="5">
        <v>3</v>
      </c>
      <c r="D18" s="5">
        <v>4</v>
      </c>
      <c r="E18" s="5">
        <v>1</v>
      </c>
      <c r="F18" s="5">
        <v>12.41</v>
      </c>
      <c r="G18" s="5"/>
      <c r="H18" s="5"/>
      <c r="I18" s="5">
        <v>12.41</v>
      </c>
      <c r="J18" s="5">
        <v>14.8</v>
      </c>
      <c r="K18" s="5">
        <v>4.97</v>
      </c>
      <c r="L18" s="5"/>
      <c r="M18">
        <v>3.88</v>
      </c>
      <c r="N18" s="5"/>
      <c r="O18" s="5"/>
      <c r="P18" s="5">
        <v>3.11</v>
      </c>
      <c r="Q18" s="5"/>
      <c r="R18" s="5">
        <v>3.11</v>
      </c>
      <c r="S18" s="5">
        <v>39.17</v>
      </c>
      <c r="T18" s="5">
        <v>36.06</v>
      </c>
      <c r="U18" s="5">
        <v>37.619999999999997</v>
      </c>
      <c r="V18" s="5">
        <v>121521.92</v>
      </c>
      <c r="X18">
        <v>121521.92</v>
      </c>
      <c r="Y18">
        <v>2.4193602225277573</v>
      </c>
      <c r="Z18">
        <v>121524.33936022253</v>
      </c>
      <c r="AA18">
        <v>0</v>
      </c>
      <c r="AB18">
        <v>121524.33936022253</v>
      </c>
      <c r="AC18">
        <v>3645.3685674547887</v>
      </c>
      <c r="AD18">
        <v>125169.70792767731</v>
      </c>
      <c r="AE18">
        <v>0.41434770812338689</v>
      </c>
      <c r="AF18">
        <v>125170.12227538544</v>
      </c>
      <c r="AG18">
        <v>499.86709197235177</v>
      </c>
      <c r="AH18">
        <v>125669.9893673578</v>
      </c>
      <c r="AI18">
        <v>0</v>
      </c>
      <c r="AJ18">
        <v>125669.9893673578</v>
      </c>
      <c r="AK18">
        <v>0</v>
      </c>
      <c r="AL18">
        <v>125669.9893673578</v>
      </c>
      <c r="AM18" s="5">
        <v>125669.9893673578</v>
      </c>
      <c r="AN18" s="5">
        <v>4727705</v>
      </c>
      <c r="AQ18" s="5">
        <v>0</v>
      </c>
      <c r="AR18" s="5">
        <v>125669.9893673578</v>
      </c>
      <c r="AS18" s="5">
        <v>4727705</v>
      </c>
      <c r="AT18" s="5" t="s">
        <v>8</v>
      </c>
      <c r="AV18" s="5">
        <v>125669.9893673578</v>
      </c>
      <c r="AW18" s="5">
        <v>0</v>
      </c>
      <c r="AX18" s="5">
        <v>4727705</v>
      </c>
      <c r="AZ18" s="5" t="s">
        <v>2</v>
      </c>
      <c r="BA18" t="s">
        <v>2</v>
      </c>
      <c r="BB18" t="s">
        <v>1821</v>
      </c>
      <c r="BC18" t="s">
        <v>1787</v>
      </c>
      <c r="BD18" s="5" t="b">
        <v>1</v>
      </c>
      <c r="BE18" t="s">
        <v>1855</v>
      </c>
      <c r="BF18" t="s">
        <v>1856</v>
      </c>
      <c r="BG18">
        <v>4727705</v>
      </c>
      <c r="BH18">
        <v>4727705</v>
      </c>
      <c r="BI18">
        <v>0</v>
      </c>
      <c r="BJ18">
        <v>0</v>
      </c>
      <c r="BK18" s="5">
        <v>0</v>
      </c>
    </row>
    <row r="19" spans="1:63" x14ac:dyDescent="0.25">
      <c r="A19" s="5">
        <v>18</v>
      </c>
      <c r="B19" s="5">
        <v>1</v>
      </c>
      <c r="C19" s="5">
        <v>3</v>
      </c>
      <c r="D19" s="5">
        <v>5</v>
      </c>
      <c r="E19" s="5">
        <v>2</v>
      </c>
      <c r="F19" s="5">
        <v>14.66</v>
      </c>
      <c r="G19" s="5">
        <v>10.58</v>
      </c>
      <c r="H19" s="5"/>
      <c r="I19" s="5">
        <v>25.24</v>
      </c>
      <c r="J19" s="5">
        <v>17.63</v>
      </c>
      <c r="K19" s="5">
        <v>4.37</v>
      </c>
      <c r="L19" s="5">
        <v>3.38</v>
      </c>
      <c r="M19">
        <v>3.48</v>
      </c>
      <c r="N19" s="5">
        <v>3.77</v>
      </c>
      <c r="O19" s="5"/>
      <c r="P19" s="5">
        <v>3.11</v>
      </c>
      <c r="Q19" s="5"/>
      <c r="R19" s="5">
        <v>3.11</v>
      </c>
      <c r="S19" s="5">
        <v>60.98</v>
      </c>
      <c r="T19" s="5">
        <v>57.87</v>
      </c>
      <c r="U19" s="5">
        <v>59.43</v>
      </c>
      <c r="V19" s="5">
        <v>120710.96</v>
      </c>
      <c r="X19">
        <v>120710.96</v>
      </c>
      <c r="Y19">
        <v>0.46109851787332445</v>
      </c>
      <c r="Z19">
        <v>120711.42109851788</v>
      </c>
      <c r="AA19">
        <v>0</v>
      </c>
      <c r="AB19">
        <v>120711.42109851788</v>
      </c>
      <c r="AC19">
        <v>3620.9067131647753</v>
      </c>
      <c r="AD19">
        <v>124332.32781168264</v>
      </c>
      <c r="AE19">
        <v>0.50072609289782122</v>
      </c>
      <c r="AF19">
        <v>124332.82853777554</v>
      </c>
      <c r="AG19">
        <v>0</v>
      </c>
      <c r="AH19">
        <v>124332.82853777554</v>
      </c>
      <c r="AI19">
        <v>0</v>
      </c>
      <c r="AJ19">
        <v>124332.82853777554</v>
      </c>
      <c r="AK19">
        <v>1243.4965505636792</v>
      </c>
      <c r="AL19">
        <v>125576.32508833922</v>
      </c>
      <c r="AM19" s="5">
        <v>125576.32508833922</v>
      </c>
      <c r="AN19" s="5">
        <v>7463001</v>
      </c>
      <c r="AQ19" s="5">
        <v>0</v>
      </c>
      <c r="AR19" s="5">
        <v>125576.32508833922</v>
      </c>
      <c r="AS19" s="5">
        <v>7463001</v>
      </c>
      <c r="AT19" s="5" t="s">
        <v>8</v>
      </c>
      <c r="AV19" s="5">
        <v>125576.32508833922</v>
      </c>
      <c r="AW19" s="5">
        <v>0</v>
      </c>
      <c r="AX19" s="5">
        <v>7463001</v>
      </c>
      <c r="AZ19" s="5" t="s">
        <v>2</v>
      </c>
      <c r="BA19" t="s">
        <v>2</v>
      </c>
      <c r="BB19" t="s">
        <v>1821</v>
      </c>
      <c r="BC19" t="s">
        <v>1787</v>
      </c>
      <c r="BD19" s="5" t="b">
        <v>1</v>
      </c>
      <c r="BE19" t="s">
        <v>1855</v>
      </c>
      <c r="BF19" t="s">
        <v>1857</v>
      </c>
      <c r="BG19">
        <v>7463001</v>
      </c>
      <c r="BH19">
        <v>7463001</v>
      </c>
      <c r="BI19">
        <v>0</v>
      </c>
      <c r="BJ19">
        <v>0</v>
      </c>
      <c r="BK19" s="5">
        <v>0</v>
      </c>
    </row>
    <row r="20" spans="1:63" x14ac:dyDescent="0.25">
      <c r="A20" s="5">
        <v>19</v>
      </c>
      <c r="B20" s="5">
        <v>1</v>
      </c>
      <c r="C20" s="5">
        <v>3</v>
      </c>
      <c r="D20" s="5">
        <v>6</v>
      </c>
      <c r="E20" s="5">
        <v>2</v>
      </c>
      <c r="F20" s="5">
        <v>11.63</v>
      </c>
      <c r="G20" s="5">
        <v>10.93</v>
      </c>
      <c r="H20" s="5"/>
      <c r="I20" s="5">
        <v>22.56</v>
      </c>
      <c r="J20" s="5">
        <v>16.28</v>
      </c>
      <c r="K20" s="5">
        <v>4.9000000000000004</v>
      </c>
      <c r="L20" s="5"/>
      <c r="M20">
        <v>4.3899999999999997</v>
      </c>
      <c r="N20" s="5">
        <v>1.81</v>
      </c>
      <c r="O20" s="5"/>
      <c r="P20" s="5">
        <v>4.4000000000000004</v>
      </c>
      <c r="Q20" s="5"/>
      <c r="R20" s="5">
        <v>4.4000000000000004</v>
      </c>
      <c r="S20" s="5">
        <v>54.34</v>
      </c>
      <c r="T20" s="5">
        <v>49.94</v>
      </c>
      <c r="U20" s="5">
        <v>52.14</v>
      </c>
      <c r="V20" s="5">
        <v>118496.08</v>
      </c>
      <c r="X20">
        <v>118496.08</v>
      </c>
      <c r="Y20">
        <v>500.91307616222184</v>
      </c>
      <c r="Z20">
        <v>118996.99307616222</v>
      </c>
      <c r="AA20">
        <v>0</v>
      </c>
      <c r="AB20">
        <v>118996.99307616222</v>
      </c>
      <c r="AC20">
        <v>3569.9109792284871</v>
      </c>
      <c r="AD20">
        <v>122566.90405539073</v>
      </c>
      <c r="AE20">
        <v>1.1818671255896334</v>
      </c>
      <c r="AF20">
        <v>122568.0859225163</v>
      </c>
      <c r="AG20">
        <v>0</v>
      </c>
      <c r="AH20">
        <v>122568.0859225163</v>
      </c>
      <c r="AI20">
        <v>0</v>
      </c>
      <c r="AJ20">
        <v>122568.0859225163</v>
      </c>
      <c r="AK20">
        <v>1225.5849635596533</v>
      </c>
      <c r="AL20">
        <v>123793.67088607595</v>
      </c>
      <c r="AM20" s="5">
        <v>123793.67088607595</v>
      </c>
      <c r="AN20" s="5">
        <v>6454602</v>
      </c>
      <c r="AQ20" s="5">
        <v>0</v>
      </c>
      <c r="AR20" s="5">
        <v>123793.67088607595</v>
      </c>
      <c r="AS20" s="5">
        <v>6454602</v>
      </c>
      <c r="AT20" s="5" t="s">
        <v>8</v>
      </c>
      <c r="AV20" s="5">
        <v>123793.67088607595</v>
      </c>
      <c r="AW20" s="5">
        <v>0</v>
      </c>
      <c r="AX20" s="5">
        <v>6454602</v>
      </c>
      <c r="AZ20" s="5" t="s">
        <v>2</v>
      </c>
      <c r="BA20" t="s">
        <v>2</v>
      </c>
      <c r="BB20" t="s">
        <v>1821</v>
      </c>
      <c r="BC20" t="s">
        <v>1787</v>
      </c>
      <c r="BD20" s="5" t="b">
        <v>1</v>
      </c>
      <c r="BE20" t="s">
        <v>1855</v>
      </c>
      <c r="BF20" t="s">
        <v>1857</v>
      </c>
      <c r="BG20">
        <v>6454602</v>
      </c>
      <c r="BH20">
        <v>6454602</v>
      </c>
      <c r="BI20">
        <v>0</v>
      </c>
      <c r="BJ20">
        <v>0</v>
      </c>
      <c r="BK20" s="5">
        <v>0</v>
      </c>
    </row>
    <row r="21" spans="1:63" x14ac:dyDescent="0.25">
      <c r="A21" s="5">
        <v>20</v>
      </c>
      <c r="B21" s="5">
        <v>1</v>
      </c>
      <c r="C21" s="5">
        <v>3</v>
      </c>
      <c r="D21" s="5">
        <v>7</v>
      </c>
      <c r="E21" s="5">
        <v>2</v>
      </c>
      <c r="F21" s="5">
        <v>10.86</v>
      </c>
      <c r="G21" s="5">
        <v>14.01</v>
      </c>
      <c r="H21" s="5"/>
      <c r="I21" s="5">
        <v>24.869999999999997</v>
      </c>
      <c r="J21" s="5">
        <v>19.21</v>
      </c>
      <c r="K21" s="5">
        <v>3.96</v>
      </c>
      <c r="L21" s="5"/>
      <c r="M21">
        <v>3.24</v>
      </c>
      <c r="N21" s="5">
        <v>3.83</v>
      </c>
      <c r="O21" s="5">
        <v>4.6399999999999997</v>
      </c>
      <c r="P21" s="5">
        <v>3.91</v>
      </c>
      <c r="Q21" s="5"/>
      <c r="R21" s="5">
        <v>3.91</v>
      </c>
      <c r="S21" s="5">
        <v>63.66</v>
      </c>
      <c r="T21" s="5">
        <v>59.75</v>
      </c>
      <c r="U21" s="5">
        <v>61.71</v>
      </c>
      <c r="V21" s="5">
        <v>119603.52</v>
      </c>
      <c r="X21">
        <v>119603.52</v>
      </c>
      <c r="Y21">
        <v>0.20565622353751681</v>
      </c>
      <c r="Z21">
        <v>119603.72565622354</v>
      </c>
      <c r="AA21">
        <v>0</v>
      </c>
      <c r="AB21">
        <v>119603.72565622354</v>
      </c>
      <c r="AC21">
        <v>3588.3996613039781</v>
      </c>
      <c r="AD21">
        <v>123192.12531752752</v>
      </c>
      <c r="AE21">
        <v>0.22600316604075488</v>
      </c>
      <c r="AF21">
        <v>123192.35132069356</v>
      </c>
      <c r="AG21">
        <v>0</v>
      </c>
      <c r="AH21">
        <v>123192.35132069356</v>
      </c>
      <c r="AI21">
        <v>0</v>
      </c>
      <c r="AJ21">
        <v>123192.35132069356</v>
      </c>
      <c r="AK21">
        <v>1231.5670069680782</v>
      </c>
      <c r="AL21">
        <v>124423.91832766164</v>
      </c>
      <c r="AM21" s="5">
        <v>124423.91832766164</v>
      </c>
      <c r="AN21" s="5">
        <v>7678200</v>
      </c>
      <c r="AQ21" s="5">
        <v>0</v>
      </c>
      <c r="AR21" s="5">
        <v>124423.91832766164</v>
      </c>
      <c r="AS21" s="5">
        <v>7678200</v>
      </c>
      <c r="AT21" s="5" t="s">
        <v>8</v>
      </c>
      <c r="AV21" s="5">
        <v>124423.91832766164</v>
      </c>
      <c r="AW21" s="5">
        <v>0</v>
      </c>
      <c r="AX21" s="5">
        <v>7678200</v>
      </c>
      <c r="AZ21" s="5" t="s">
        <v>2</v>
      </c>
      <c r="BA21" t="s">
        <v>2</v>
      </c>
      <c r="BB21" t="s">
        <v>1821</v>
      </c>
      <c r="BC21" t="s">
        <v>1787</v>
      </c>
      <c r="BD21" s="5" t="b">
        <v>1</v>
      </c>
      <c r="BE21" t="s">
        <v>1855</v>
      </c>
      <c r="BF21" t="s">
        <v>1857</v>
      </c>
      <c r="BG21">
        <v>7678200</v>
      </c>
      <c r="BH21">
        <v>7678200</v>
      </c>
      <c r="BI21">
        <v>0</v>
      </c>
      <c r="BJ21">
        <v>0</v>
      </c>
      <c r="BK21" s="5">
        <v>0</v>
      </c>
    </row>
    <row r="22" spans="1:63" x14ac:dyDescent="0.25">
      <c r="A22" s="5">
        <v>21</v>
      </c>
      <c r="B22" s="5">
        <v>1</v>
      </c>
      <c r="C22" s="5">
        <v>3</v>
      </c>
      <c r="D22" s="5">
        <v>8</v>
      </c>
      <c r="E22" s="5">
        <v>1</v>
      </c>
      <c r="F22" s="5">
        <v>14.95</v>
      </c>
      <c r="G22" s="5"/>
      <c r="H22" s="5"/>
      <c r="I22" s="5">
        <v>14.95</v>
      </c>
      <c r="J22" s="5">
        <v>17.670000000000002</v>
      </c>
      <c r="K22" s="5">
        <v>5.16</v>
      </c>
      <c r="L22" s="5"/>
      <c r="M22">
        <v>4</v>
      </c>
      <c r="N22" s="5"/>
      <c r="O22" s="5"/>
      <c r="P22" s="5">
        <v>3.36</v>
      </c>
      <c r="Q22" s="5"/>
      <c r="R22" s="5">
        <v>3.36</v>
      </c>
      <c r="S22" s="5">
        <v>45.14</v>
      </c>
      <c r="T22" s="5">
        <v>41.78</v>
      </c>
      <c r="U22" s="5">
        <v>43.46</v>
      </c>
      <c r="V22" s="5">
        <v>120353.44</v>
      </c>
      <c r="X22">
        <v>120353.44</v>
      </c>
      <c r="Y22">
        <v>1.3595139732642565</v>
      </c>
      <c r="Z22">
        <v>120354.79951397328</v>
      </c>
      <c r="AA22">
        <v>500.19441069259477</v>
      </c>
      <c r="AB22">
        <v>120854.99392466586</v>
      </c>
      <c r="AC22">
        <v>3625.6622114216298</v>
      </c>
      <c r="AD22">
        <v>124480.65613608748</v>
      </c>
      <c r="AE22">
        <v>1.6264225871564122</v>
      </c>
      <c r="AF22">
        <v>124482.28255867463</v>
      </c>
      <c r="AG22">
        <v>0</v>
      </c>
      <c r="AH22">
        <v>124482.28255867463</v>
      </c>
      <c r="AI22">
        <v>0</v>
      </c>
      <c r="AJ22">
        <v>124482.28255867463</v>
      </c>
      <c r="AK22">
        <v>0</v>
      </c>
      <c r="AL22">
        <v>124482.28255867463</v>
      </c>
      <c r="AM22" s="5">
        <v>124482.28255867463</v>
      </c>
      <c r="AN22" s="5">
        <v>5410000</v>
      </c>
      <c r="AQ22" s="5">
        <v>0</v>
      </c>
      <c r="AR22" s="5">
        <v>124482.28255867463</v>
      </c>
      <c r="AS22" s="5">
        <v>5410000</v>
      </c>
      <c r="AT22" s="5" t="s">
        <v>8</v>
      </c>
      <c r="AV22" s="5">
        <v>124482.28255867463</v>
      </c>
      <c r="AW22" s="5">
        <v>0</v>
      </c>
      <c r="AX22" s="5">
        <v>5410000</v>
      </c>
      <c r="AZ22" s="5" t="s">
        <v>2</v>
      </c>
      <c r="BA22" t="s">
        <v>2</v>
      </c>
      <c r="BB22" t="s">
        <v>1821</v>
      </c>
      <c r="BC22" t="s">
        <v>1787</v>
      </c>
      <c r="BD22" s="5" t="b">
        <v>1</v>
      </c>
      <c r="BE22" t="s">
        <v>1855</v>
      </c>
      <c r="BF22" t="s">
        <v>1856</v>
      </c>
      <c r="BG22">
        <v>5410000</v>
      </c>
      <c r="BH22">
        <v>5410000</v>
      </c>
      <c r="BI22">
        <v>0</v>
      </c>
      <c r="BJ22">
        <v>0</v>
      </c>
      <c r="BK22" s="5">
        <v>0</v>
      </c>
    </row>
    <row r="23" spans="1:63" x14ac:dyDescent="0.25">
      <c r="A23" s="5">
        <v>22</v>
      </c>
      <c r="B23" s="5">
        <v>1</v>
      </c>
      <c r="C23" s="5">
        <v>4</v>
      </c>
      <c r="D23" s="5">
        <v>1</v>
      </c>
      <c r="E23" s="5">
        <v>1</v>
      </c>
      <c r="F23" s="5">
        <v>14.95</v>
      </c>
      <c r="G23" s="5"/>
      <c r="H23" s="5"/>
      <c r="I23" s="5">
        <v>14.95</v>
      </c>
      <c r="J23" s="5">
        <v>16.68</v>
      </c>
      <c r="K23" s="5">
        <v>5.19</v>
      </c>
      <c r="L23" s="5"/>
      <c r="M23">
        <v>3.96</v>
      </c>
      <c r="N23" s="5"/>
      <c r="O23" s="5"/>
      <c r="P23" s="5">
        <v>3.36</v>
      </c>
      <c r="Q23" s="5"/>
      <c r="R23" s="5">
        <v>3.36</v>
      </c>
      <c r="S23" s="5">
        <v>44.14</v>
      </c>
      <c r="T23" s="5">
        <v>40.78</v>
      </c>
      <c r="U23" s="5">
        <v>42.46</v>
      </c>
      <c r="V23" s="5">
        <v>120353.44</v>
      </c>
      <c r="X23">
        <v>120353.44</v>
      </c>
      <c r="Y23">
        <v>0.9289320388197666</v>
      </c>
      <c r="Z23">
        <v>120354.36893203882</v>
      </c>
      <c r="AA23">
        <v>0</v>
      </c>
      <c r="AB23">
        <v>120354.36893203882</v>
      </c>
      <c r="AC23">
        <v>3610.2427184466073</v>
      </c>
      <c r="AD23">
        <v>123964.61165048544</v>
      </c>
      <c r="AE23">
        <v>1.4740772583318176</v>
      </c>
      <c r="AF23">
        <v>123966.08572774376</v>
      </c>
      <c r="AG23">
        <v>0</v>
      </c>
      <c r="AH23">
        <v>123966.08572774376</v>
      </c>
      <c r="AI23">
        <v>0</v>
      </c>
      <c r="AJ23">
        <v>123966.08572774376</v>
      </c>
      <c r="AK23">
        <v>0</v>
      </c>
      <c r="AL23">
        <v>123966.08572774376</v>
      </c>
      <c r="AM23" s="5">
        <v>123966.08572774376</v>
      </c>
      <c r="AN23" s="5">
        <v>5263600</v>
      </c>
      <c r="AQ23" s="5">
        <v>0</v>
      </c>
      <c r="AR23" s="5">
        <v>123966.08572774376</v>
      </c>
      <c r="AS23" s="5">
        <v>5263600</v>
      </c>
      <c r="AT23" s="5" t="s">
        <v>8</v>
      </c>
      <c r="AV23" s="5">
        <v>123966.08572774376</v>
      </c>
      <c r="AW23" s="5">
        <v>0</v>
      </c>
      <c r="AX23" s="5">
        <v>5263600</v>
      </c>
      <c r="AZ23" s="5" t="s">
        <v>2</v>
      </c>
      <c r="BA23" t="s">
        <v>2</v>
      </c>
      <c r="BB23" t="s">
        <v>1821</v>
      </c>
      <c r="BC23" t="s">
        <v>1787</v>
      </c>
      <c r="BD23" s="5" t="b">
        <v>1</v>
      </c>
      <c r="BE23" t="s">
        <v>1855</v>
      </c>
      <c r="BF23" t="s">
        <v>1856</v>
      </c>
      <c r="BG23">
        <v>5263600</v>
      </c>
      <c r="BH23">
        <v>5263600</v>
      </c>
      <c r="BI23">
        <v>0</v>
      </c>
      <c r="BJ23">
        <v>0</v>
      </c>
      <c r="BK23" s="5">
        <v>0</v>
      </c>
    </row>
    <row r="24" spans="1:63" x14ac:dyDescent="0.25">
      <c r="A24" s="5">
        <v>23</v>
      </c>
      <c r="B24" s="5">
        <v>1</v>
      </c>
      <c r="C24" s="5">
        <v>4</v>
      </c>
      <c r="D24" s="5">
        <v>2</v>
      </c>
      <c r="E24" s="5">
        <v>3</v>
      </c>
      <c r="F24" s="5">
        <v>18.46</v>
      </c>
      <c r="G24" s="5">
        <v>10.53</v>
      </c>
      <c r="H24" s="5">
        <v>9.9700000000000006</v>
      </c>
      <c r="I24" s="5">
        <v>38.96</v>
      </c>
      <c r="J24" s="5">
        <v>17.02</v>
      </c>
      <c r="K24" s="5">
        <v>4.72</v>
      </c>
      <c r="L24" s="5">
        <v>3.58</v>
      </c>
      <c r="M24">
        <v>4.18</v>
      </c>
      <c r="N24" s="5">
        <v>6.27</v>
      </c>
      <c r="O24" s="5"/>
      <c r="P24" s="5">
        <v>3.04</v>
      </c>
      <c r="Q24" s="5">
        <v>3.41</v>
      </c>
      <c r="R24" s="5">
        <v>6.45</v>
      </c>
      <c r="S24" s="5">
        <v>81.180000000000007</v>
      </c>
      <c r="T24" s="5">
        <v>74.73</v>
      </c>
      <c r="U24" s="5">
        <v>77.959999999999994</v>
      </c>
      <c r="V24" s="5">
        <v>108232.64</v>
      </c>
      <c r="X24">
        <v>108232.64</v>
      </c>
      <c r="Y24">
        <v>0.22759813704760745</v>
      </c>
      <c r="Z24">
        <v>108232.86759813705</v>
      </c>
      <c r="AA24">
        <v>500.13306719894177</v>
      </c>
      <c r="AB24">
        <v>108733.000665336</v>
      </c>
      <c r="AC24">
        <v>3261.9827012641326</v>
      </c>
      <c r="AD24">
        <v>111994.98336660012</v>
      </c>
      <c r="AE24">
        <v>0.91196433882578276</v>
      </c>
      <c r="AF24">
        <v>111995.89533093896</v>
      </c>
      <c r="AG24">
        <v>0</v>
      </c>
      <c r="AH24">
        <v>111995.89533093896</v>
      </c>
      <c r="AI24">
        <v>0</v>
      </c>
      <c r="AJ24">
        <v>111995.89533093896</v>
      </c>
      <c r="AK24">
        <v>2251.2698819907673</v>
      </c>
      <c r="AL24">
        <v>114247.16521292971</v>
      </c>
      <c r="AM24" s="5">
        <v>114247.16521292971</v>
      </c>
      <c r="AN24" s="5">
        <v>8906709</v>
      </c>
      <c r="AQ24" s="5">
        <v>0</v>
      </c>
      <c r="AR24" s="5">
        <v>114247.16521292971</v>
      </c>
      <c r="AS24" s="5">
        <v>8906709</v>
      </c>
      <c r="AT24" s="5" t="s">
        <v>8</v>
      </c>
      <c r="AV24" s="5">
        <v>114247.16521292971</v>
      </c>
      <c r="AW24" s="5">
        <v>0</v>
      </c>
      <c r="AX24" s="5">
        <v>8906709</v>
      </c>
      <c r="AZ24" s="5" t="s">
        <v>2</v>
      </c>
      <c r="BA24" t="s">
        <v>2</v>
      </c>
      <c r="BB24" t="s">
        <v>1821</v>
      </c>
      <c r="BC24" t="s">
        <v>1787</v>
      </c>
      <c r="BD24" s="5" t="b">
        <v>1</v>
      </c>
      <c r="BE24" t="s">
        <v>1855</v>
      </c>
      <c r="BF24" t="s">
        <v>1858</v>
      </c>
      <c r="BG24">
        <v>8906709</v>
      </c>
      <c r="BH24">
        <v>8906709</v>
      </c>
      <c r="BI24">
        <v>0</v>
      </c>
      <c r="BJ24">
        <v>0</v>
      </c>
      <c r="BK24" s="5">
        <v>0</v>
      </c>
    </row>
    <row r="25" spans="1:63" x14ac:dyDescent="0.25">
      <c r="A25" s="5">
        <v>24</v>
      </c>
      <c r="B25" s="5">
        <v>1</v>
      </c>
      <c r="C25" s="5">
        <v>4</v>
      </c>
      <c r="D25" s="5">
        <v>3</v>
      </c>
      <c r="E25" s="5">
        <v>1</v>
      </c>
      <c r="F25" s="5">
        <v>12.41</v>
      </c>
      <c r="G25" s="5"/>
      <c r="H25" s="5"/>
      <c r="I25" s="5">
        <v>12.41</v>
      </c>
      <c r="J25" s="5">
        <v>14.95</v>
      </c>
      <c r="K25" s="5">
        <v>4.97</v>
      </c>
      <c r="L25" s="5"/>
      <c r="M25">
        <v>3.88</v>
      </c>
      <c r="N25" s="5"/>
      <c r="O25" s="5"/>
      <c r="P25" s="5">
        <v>2.93</v>
      </c>
      <c r="Q25" s="5"/>
      <c r="R25" s="5">
        <v>2.93</v>
      </c>
      <c r="S25" s="5">
        <v>39.14</v>
      </c>
      <c r="T25" s="5">
        <v>36.21</v>
      </c>
      <c r="U25" s="5">
        <v>37.68</v>
      </c>
      <c r="V25" s="5">
        <v>121521.92</v>
      </c>
      <c r="X25">
        <v>121521.92</v>
      </c>
      <c r="Y25">
        <v>0.30222222222073469</v>
      </c>
      <c r="Z25">
        <v>121522.22222222222</v>
      </c>
      <c r="AA25">
        <v>0</v>
      </c>
      <c r="AB25">
        <v>121522.22222222222</v>
      </c>
      <c r="AC25">
        <v>3645.444444444453</v>
      </c>
      <c r="AD25">
        <v>125167.66666666669</v>
      </c>
      <c r="AE25">
        <v>2.1847133757983106</v>
      </c>
      <c r="AF25">
        <v>125169.85138004248</v>
      </c>
      <c r="AG25">
        <v>0</v>
      </c>
      <c r="AH25">
        <v>125169.85138004248</v>
      </c>
      <c r="AI25">
        <v>500.15923566879064</v>
      </c>
      <c r="AJ25">
        <v>125670.01061571126</v>
      </c>
      <c r="AK25">
        <v>0</v>
      </c>
      <c r="AL25">
        <v>125670.01061571126</v>
      </c>
      <c r="AM25" s="5">
        <v>125670.01061571126</v>
      </c>
      <c r="AN25" s="5">
        <v>4735246</v>
      </c>
      <c r="AQ25" s="5">
        <v>0</v>
      </c>
      <c r="AR25" s="5">
        <v>125670.01061571126</v>
      </c>
      <c r="AS25" s="5">
        <v>4735246</v>
      </c>
      <c r="AT25" s="5" t="s">
        <v>8</v>
      </c>
      <c r="AV25" s="5">
        <v>125670.01061571126</v>
      </c>
      <c r="AW25" s="5">
        <v>0</v>
      </c>
      <c r="AX25" s="5">
        <v>4735246</v>
      </c>
      <c r="AZ25" s="5" t="s">
        <v>2</v>
      </c>
      <c r="BA25" t="s">
        <v>2</v>
      </c>
      <c r="BB25" t="s">
        <v>1821</v>
      </c>
      <c r="BC25" t="s">
        <v>1787</v>
      </c>
      <c r="BD25" s="5" t="b">
        <v>1</v>
      </c>
      <c r="BE25" t="s">
        <v>1855</v>
      </c>
      <c r="BF25" t="s">
        <v>1856</v>
      </c>
      <c r="BG25">
        <v>4735246</v>
      </c>
      <c r="BH25">
        <v>4735246</v>
      </c>
      <c r="BI25">
        <v>0</v>
      </c>
      <c r="BJ25">
        <v>0</v>
      </c>
      <c r="BK25" s="5">
        <v>0</v>
      </c>
    </row>
    <row r="26" spans="1:63" x14ac:dyDescent="0.25">
      <c r="A26" s="5">
        <v>25</v>
      </c>
      <c r="B26" s="5">
        <v>1</v>
      </c>
      <c r="C26" s="5">
        <v>4</v>
      </c>
      <c r="D26" s="5">
        <v>4</v>
      </c>
      <c r="E26" s="5">
        <v>1</v>
      </c>
      <c r="F26" s="5">
        <v>12.41</v>
      </c>
      <c r="G26" s="5"/>
      <c r="H26" s="5"/>
      <c r="I26" s="5">
        <v>12.41</v>
      </c>
      <c r="J26" s="5">
        <v>14.8</v>
      </c>
      <c r="K26" s="5">
        <v>4.97</v>
      </c>
      <c r="L26" s="5"/>
      <c r="M26">
        <v>3.88</v>
      </c>
      <c r="N26" s="5"/>
      <c r="O26" s="5"/>
      <c r="P26" s="5">
        <v>3.11</v>
      </c>
      <c r="Q26" s="5"/>
      <c r="R26" s="5">
        <v>3.11</v>
      </c>
      <c r="S26" s="5">
        <v>39.17</v>
      </c>
      <c r="T26" s="5">
        <v>36.06</v>
      </c>
      <c r="U26" s="5">
        <v>37.619999999999997</v>
      </c>
      <c r="V26" s="5">
        <v>121521.92</v>
      </c>
      <c r="X26">
        <v>121521.92</v>
      </c>
      <c r="Y26">
        <v>2.4193602225277573</v>
      </c>
      <c r="Z26">
        <v>121524.33936022253</v>
      </c>
      <c r="AA26">
        <v>0</v>
      </c>
      <c r="AB26">
        <v>121524.33936022253</v>
      </c>
      <c r="AC26">
        <v>3645.3685674547887</v>
      </c>
      <c r="AD26">
        <v>125169.70792767731</v>
      </c>
      <c r="AE26">
        <v>0.41434770812338689</v>
      </c>
      <c r="AF26">
        <v>125170.12227538544</v>
      </c>
      <c r="AG26">
        <v>499.86709197235177</v>
      </c>
      <c r="AH26">
        <v>125669.9893673578</v>
      </c>
      <c r="AI26">
        <v>0</v>
      </c>
      <c r="AJ26">
        <v>125669.9893673578</v>
      </c>
      <c r="AK26">
        <v>0</v>
      </c>
      <c r="AL26">
        <v>125669.9893673578</v>
      </c>
      <c r="AM26" s="5">
        <v>125669.9893673578</v>
      </c>
      <c r="AN26" s="5">
        <v>4727705</v>
      </c>
      <c r="AQ26" s="5">
        <v>0</v>
      </c>
      <c r="AR26" s="5">
        <v>125669.9893673578</v>
      </c>
      <c r="AS26" s="5">
        <v>4727705</v>
      </c>
      <c r="AT26" s="5" t="s">
        <v>8</v>
      </c>
      <c r="AV26" s="5">
        <v>125669.9893673578</v>
      </c>
      <c r="AW26" s="5">
        <v>0</v>
      </c>
      <c r="AX26" s="5">
        <v>4727705</v>
      </c>
      <c r="AZ26" s="5" t="s">
        <v>2</v>
      </c>
      <c r="BA26" t="s">
        <v>2</v>
      </c>
      <c r="BB26" t="s">
        <v>1821</v>
      </c>
      <c r="BC26" t="s">
        <v>1787</v>
      </c>
      <c r="BD26" s="5" t="b">
        <v>1</v>
      </c>
      <c r="BE26" t="s">
        <v>1855</v>
      </c>
      <c r="BF26" t="s">
        <v>1856</v>
      </c>
      <c r="BG26">
        <v>4727705</v>
      </c>
      <c r="BH26">
        <v>4727705</v>
      </c>
      <c r="BI26">
        <v>0</v>
      </c>
      <c r="BJ26">
        <v>0</v>
      </c>
      <c r="BK26" s="5">
        <v>0</v>
      </c>
    </row>
    <row r="27" spans="1:63" x14ac:dyDescent="0.25">
      <c r="A27" s="5">
        <v>26</v>
      </c>
      <c r="B27" s="5">
        <v>1</v>
      </c>
      <c r="C27" s="5">
        <v>4</v>
      </c>
      <c r="D27" s="5">
        <v>5</v>
      </c>
      <c r="E27" s="5">
        <v>2</v>
      </c>
      <c r="F27" s="5">
        <v>14.66</v>
      </c>
      <c r="G27" s="5">
        <v>10.58</v>
      </c>
      <c r="H27" s="5"/>
      <c r="I27" s="5">
        <v>25.24</v>
      </c>
      <c r="J27" s="5">
        <v>17.63</v>
      </c>
      <c r="K27" s="5">
        <v>4.37</v>
      </c>
      <c r="L27" s="5">
        <v>3.38</v>
      </c>
      <c r="M27">
        <v>3.48</v>
      </c>
      <c r="N27" s="5">
        <v>3.77</v>
      </c>
      <c r="O27" s="5"/>
      <c r="P27" s="5">
        <v>3.11</v>
      </c>
      <c r="Q27" s="5"/>
      <c r="R27" s="5">
        <v>3.11</v>
      </c>
      <c r="S27" s="5">
        <v>60.98</v>
      </c>
      <c r="T27" s="5">
        <v>57.87</v>
      </c>
      <c r="U27" s="5">
        <v>59.43</v>
      </c>
      <c r="V27" s="5">
        <v>120710.96</v>
      </c>
      <c r="X27">
        <v>120710.96</v>
      </c>
      <c r="Y27">
        <v>0.46109851787332445</v>
      </c>
      <c r="Z27">
        <v>120711.42109851788</v>
      </c>
      <c r="AA27">
        <v>0</v>
      </c>
      <c r="AB27">
        <v>120711.42109851788</v>
      </c>
      <c r="AC27">
        <v>3620.9067131647753</v>
      </c>
      <c r="AD27">
        <v>124332.32781168264</v>
      </c>
      <c r="AE27">
        <v>0.50072609289782122</v>
      </c>
      <c r="AF27">
        <v>124332.82853777554</v>
      </c>
      <c r="AG27">
        <v>0</v>
      </c>
      <c r="AH27">
        <v>124332.82853777554</v>
      </c>
      <c r="AI27">
        <v>0</v>
      </c>
      <c r="AJ27">
        <v>124332.82853777554</v>
      </c>
      <c r="AK27">
        <v>1243.4965505636792</v>
      </c>
      <c r="AL27">
        <v>125576.32508833922</v>
      </c>
      <c r="AM27" s="5">
        <v>125576.32508833922</v>
      </c>
      <c r="AN27" s="5">
        <v>7463001</v>
      </c>
      <c r="AQ27" s="5">
        <v>0</v>
      </c>
      <c r="AR27" s="5">
        <v>125576.32508833922</v>
      </c>
      <c r="AS27" s="5">
        <v>7463001</v>
      </c>
      <c r="AT27" s="5" t="s">
        <v>8</v>
      </c>
      <c r="AV27" s="5">
        <v>125576.32508833922</v>
      </c>
      <c r="AW27" s="5">
        <v>0</v>
      </c>
      <c r="AX27" s="5">
        <v>7463001</v>
      </c>
      <c r="AZ27" s="5" t="s">
        <v>2</v>
      </c>
      <c r="BA27" t="s">
        <v>2</v>
      </c>
      <c r="BB27" t="s">
        <v>1821</v>
      </c>
      <c r="BC27" t="s">
        <v>1787</v>
      </c>
      <c r="BD27" s="5" t="b">
        <v>1</v>
      </c>
      <c r="BE27" t="s">
        <v>1855</v>
      </c>
      <c r="BF27" t="s">
        <v>1857</v>
      </c>
      <c r="BG27">
        <v>7463001</v>
      </c>
      <c r="BH27">
        <v>7463001</v>
      </c>
      <c r="BI27">
        <v>0</v>
      </c>
      <c r="BJ27">
        <v>0</v>
      </c>
      <c r="BK27" s="5">
        <v>0</v>
      </c>
    </row>
    <row r="28" spans="1:63" x14ac:dyDescent="0.25">
      <c r="A28" s="5">
        <v>27</v>
      </c>
      <c r="B28" s="5">
        <v>1</v>
      </c>
      <c r="C28" s="5">
        <v>4</v>
      </c>
      <c r="D28" s="5">
        <v>6</v>
      </c>
      <c r="E28" s="5">
        <v>2</v>
      </c>
      <c r="F28" s="5">
        <v>11.63</v>
      </c>
      <c r="G28" s="5">
        <v>10.93</v>
      </c>
      <c r="H28" s="5"/>
      <c r="I28" s="5">
        <v>22.56</v>
      </c>
      <c r="J28" s="5">
        <v>16.28</v>
      </c>
      <c r="K28" s="5">
        <v>4.9000000000000004</v>
      </c>
      <c r="L28" s="5"/>
      <c r="M28">
        <v>4.3899999999999997</v>
      </c>
      <c r="N28" s="5">
        <v>1.81</v>
      </c>
      <c r="O28" s="5"/>
      <c r="P28" s="5">
        <v>4.4000000000000004</v>
      </c>
      <c r="Q28" s="5"/>
      <c r="R28" s="5">
        <v>4.4000000000000004</v>
      </c>
      <c r="S28" s="5">
        <v>54.34</v>
      </c>
      <c r="T28" s="5">
        <v>49.94</v>
      </c>
      <c r="U28" s="5">
        <v>52.14</v>
      </c>
      <c r="V28" s="5">
        <v>118496.08</v>
      </c>
      <c r="X28">
        <v>118496.08</v>
      </c>
      <c r="Y28">
        <v>500.91307616222184</v>
      </c>
      <c r="Z28">
        <v>118996.99307616222</v>
      </c>
      <c r="AA28">
        <v>0</v>
      </c>
      <c r="AB28">
        <v>118996.99307616222</v>
      </c>
      <c r="AC28">
        <v>3569.9109792284871</v>
      </c>
      <c r="AD28">
        <v>122566.90405539073</v>
      </c>
      <c r="AE28">
        <v>1.1818671255896334</v>
      </c>
      <c r="AF28">
        <v>122568.0859225163</v>
      </c>
      <c r="AG28">
        <v>0</v>
      </c>
      <c r="AH28">
        <v>122568.0859225163</v>
      </c>
      <c r="AI28">
        <v>0</v>
      </c>
      <c r="AJ28">
        <v>122568.0859225163</v>
      </c>
      <c r="AK28">
        <v>1225.5849635596533</v>
      </c>
      <c r="AL28">
        <v>123793.67088607595</v>
      </c>
      <c r="AM28" s="5">
        <v>123793.67088607595</v>
      </c>
      <c r="AN28" s="5">
        <v>6454602</v>
      </c>
      <c r="AQ28" s="5">
        <v>0</v>
      </c>
      <c r="AR28" s="5">
        <v>123793.67088607595</v>
      </c>
      <c r="AS28" s="5">
        <v>6454602</v>
      </c>
      <c r="AT28" s="5" t="s">
        <v>8</v>
      </c>
      <c r="AV28" s="5">
        <v>123793.67088607595</v>
      </c>
      <c r="AW28" s="5">
        <v>0</v>
      </c>
      <c r="AX28" s="5">
        <v>6454602</v>
      </c>
      <c r="AZ28" s="5" t="s">
        <v>2</v>
      </c>
      <c r="BA28" t="s">
        <v>2</v>
      </c>
      <c r="BB28" t="s">
        <v>1821</v>
      </c>
      <c r="BC28" t="s">
        <v>1787</v>
      </c>
      <c r="BD28" s="5" t="b">
        <v>1</v>
      </c>
      <c r="BE28" t="s">
        <v>1855</v>
      </c>
      <c r="BF28" t="s">
        <v>1857</v>
      </c>
      <c r="BG28">
        <v>6454602</v>
      </c>
      <c r="BH28">
        <v>6454602</v>
      </c>
      <c r="BI28">
        <v>0</v>
      </c>
      <c r="BJ28">
        <v>0</v>
      </c>
      <c r="BK28" s="5">
        <v>0</v>
      </c>
    </row>
    <row r="29" spans="1:63" x14ac:dyDescent="0.25">
      <c r="A29" s="5">
        <v>28</v>
      </c>
      <c r="B29" s="5">
        <v>1</v>
      </c>
      <c r="C29" s="5">
        <v>4</v>
      </c>
      <c r="D29" s="5">
        <v>7</v>
      </c>
      <c r="E29" s="5">
        <v>2</v>
      </c>
      <c r="F29" s="5">
        <v>10.86</v>
      </c>
      <c r="G29" s="5">
        <v>14.01</v>
      </c>
      <c r="H29" s="5"/>
      <c r="I29" s="5">
        <v>24.869999999999997</v>
      </c>
      <c r="J29" s="5">
        <v>19.21</v>
      </c>
      <c r="K29" s="5">
        <v>3.96</v>
      </c>
      <c r="L29" s="5"/>
      <c r="M29">
        <v>3.24</v>
      </c>
      <c r="N29" s="5">
        <v>3.83</v>
      </c>
      <c r="O29" s="5">
        <v>4.6399999999999997</v>
      </c>
      <c r="P29" s="5">
        <v>3.91</v>
      </c>
      <c r="Q29" s="5"/>
      <c r="R29" s="5">
        <v>3.91</v>
      </c>
      <c r="S29" s="5">
        <v>63.66</v>
      </c>
      <c r="T29" s="5">
        <v>59.75</v>
      </c>
      <c r="U29" s="5">
        <v>61.71</v>
      </c>
      <c r="V29" s="5">
        <v>119603.52</v>
      </c>
      <c r="X29">
        <v>119603.52</v>
      </c>
      <c r="Y29">
        <v>0.20565622353751681</v>
      </c>
      <c r="Z29">
        <v>119603.72565622354</v>
      </c>
      <c r="AA29">
        <v>0</v>
      </c>
      <c r="AB29">
        <v>119603.72565622354</v>
      </c>
      <c r="AC29">
        <v>3588.3996613039781</v>
      </c>
      <c r="AD29">
        <v>123192.12531752752</v>
      </c>
      <c r="AE29">
        <v>0.22600316604075488</v>
      </c>
      <c r="AF29">
        <v>123192.35132069356</v>
      </c>
      <c r="AG29">
        <v>0</v>
      </c>
      <c r="AH29">
        <v>123192.35132069356</v>
      </c>
      <c r="AI29">
        <v>0</v>
      </c>
      <c r="AJ29">
        <v>123192.35132069356</v>
      </c>
      <c r="AK29">
        <v>1231.5670069680782</v>
      </c>
      <c r="AL29">
        <v>124423.91832766164</v>
      </c>
      <c r="AM29" s="5">
        <v>124423.91832766164</v>
      </c>
      <c r="AN29" s="5">
        <v>7678200</v>
      </c>
      <c r="AQ29" s="5">
        <v>0</v>
      </c>
      <c r="AR29" s="5">
        <v>124423.91832766164</v>
      </c>
      <c r="AS29" s="5">
        <v>7678200</v>
      </c>
      <c r="AT29" s="5" t="s">
        <v>8</v>
      </c>
      <c r="AV29" s="5">
        <v>124423.91832766164</v>
      </c>
      <c r="AW29" s="5">
        <v>0</v>
      </c>
      <c r="AX29" s="5">
        <v>7678200</v>
      </c>
      <c r="AZ29" s="5" t="s">
        <v>2</v>
      </c>
      <c r="BA29" t="s">
        <v>2</v>
      </c>
      <c r="BB29" t="s">
        <v>1821</v>
      </c>
      <c r="BC29" t="s">
        <v>1787</v>
      </c>
      <c r="BD29" s="5" t="b">
        <v>1</v>
      </c>
      <c r="BE29" t="s">
        <v>1855</v>
      </c>
      <c r="BF29" t="s">
        <v>1857</v>
      </c>
      <c r="BG29">
        <v>7678200</v>
      </c>
      <c r="BH29">
        <v>7678200</v>
      </c>
      <c r="BI29">
        <v>0</v>
      </c>
      <c r="BJ29">
        <v>0</v>
      </c>
      <c r="BK29" s="5">
        <v>0</v>
      </c>
    </row>
    <row r="30" spans="1:63" x14ac:dyDescent="0.25">
      <c r="A30" s="5">
        <v>29</v>
      </c>
      <c r="B30" s="5">
        <v>1</v>
      </c>
      <c r="C30" s="5">
        <v>4</v>
      </c>
      <c r="D30" s="5">
        <v>8</v>
      </c>
      <c r="E30" s="5">
        <v>1</v>
      </c>
      <c r="F30" s="5">
        <v>14.95</v>
      </c>
      <c r="G30" s="5"/>
      <c r="H30" s="5"/>
      <c r="I30" s="5">
        <v>14.95</v>
      </c>
      <c r="J30" s="5">
        <v>17.670000000000002</v>
      </c>
      <c r="K30" s="5">
        <v>5.16</v>
      </c>
      <c r="L30" s="5"/>
      <c r="M30">
        <v>4</v>
      </c>
      <c r="N30" s="5"/>
      <c r="O30" s="5"/>
      <c r="P30" s="5">
        <v>3.36</v>
      </c>
      <c r="Q30" s="5"/>
      <c r="R30" s="5">
        <v>3.36</v>
      </c>
      <c r="S30" s="5">
        <v>45.14</v>
      </c>
      <c r="T30" s="5">
        <v>41.78</v>
      </c>
      <c r="U30" s="5">
        <v>43.46</v>
      </c>
      <c r="V30" s="5">
        <v>120353.44</v>
      </c>
      <c r="X30">
        <v>120353.44</v>
      </c>
      <c r="Y30">
        <v>1.3595139732642565</v>
      </c>
      <c r="Z30">
        <v>120354.79951397328</v>
      </c>
      <c r="AA30">
        <v>500.19441069259477</v>
      </c>
      <c r="AB30">
        <v>120854.99392466586</v>
      </c>
      <c r="AC30">
        <v>3625.6622114216298</v>
      </c>
      <c r="AD30">
        <v>124480.65613608748</v>
      </c>
      <c r="AE30">
        <v>1.6264225871564122</v>
      </c>
      <c r="AF30">
        <v>124482.28255867463</v>
      </c>
      <c r="AG30">
        <v>0</v>
      </c>
      <c r="AH30">
        <v>124482.28255867463</v>
      </c>
      <c r="AI30">
        <v>0</v>
      </c>
      <c r="AJ30">
        <v>124482.28255867463</v>
      </c>
      <c r="AK30">
        <v>0</v>
      </c>
      <c r="AL30">
        <v>124482.28255867463</v>
      </c>
      <c r="AM30" s="5">
        <v>124482.28255867463</v>
      </c>
      <c r="AN30" s="5">
        <v>5410000</v>
      </c>
      <c r="AQ30" s="5">
        <v>0</v>
      </c>
      <c r="AR30" s="5">
        <v>124482.28255867463</v>
      </c>
      <c r="AS30" s="5">
        <v>5410000</v>
      </c>
      <c r="AT30" s="5" t="s">
        <v>8</v>
      </c>
      <c r="AV30" s="5">
        <v>124482.28255867463</v>
      </c>
      <c r="AW30" s="5">
        <v>0</v>
      </c>
      <c r="AX30" s="5">
        <v>5410000</v>
      </c>
      <c r="AZ30" s="5" t="s">
        <v>2</v>
      </c>
      <c r="BA30" t="s">
        <v>2</v>
      </c>
      <c r="BB30" t="s">
        <v>1821</v>
      </c>
      <c r="BC30" t="s">
        <v>1787</v>
      </c>
      <c r="BD30" s="5" t="b">
        <v>1</v>
      </c>
      <c r="BE30" t="s">
        <v>1855</v>
      </c>
      <c r="BF30" t="s">
        <v>1856</v>
      </c>
      <c r="BG30">
        <v>5410000</v>
      </c>
      <c r="BH30">
        <v>5410000</v>
      </c>
      <c r="BI30">
        <v>0</v>
      </c>
      <c r="BJ30">
        <v>0</v>
      </c>
      <c r="BK30" s="5">
        <v>0</v>
      </c>
    </row>
    <row r="31" spans="1:63" x14ac:dyDescent="0.25">
      <c r="A31" s="5">
        <v>30</v>
      </c>
      <c r="B31" s="5">
        <v>1</v>
      </c>
      <c r="C31" s="5">
        <v>5</v>
      </c>
      <c r="D31" s="5">
        <v>1</v>
      </c>
      <c r="E31" s="5">
        <v>1</v>
      </c>
      <c r="F31" s="5">
        <v>14.95</v>
      </c>
      <c r="G31" s="5"/>
      <c r="H31" s="5"/>
      <c r="I31" s="5">
        <v>14.95</v>
      </c>
      <c r="J31" s="5">
        <v>16.68</v>
      </c>
      <c r="K31" s="5">
        <v>5.19</v>
      </c>
      <c r="L31" s="5"/>
      <c r="M31">
        <v>3.96</v>
      </c>
      <c r="N31" s="5"/>
      <c r="O31" s="5"/>
      <c r="P31" s="5">
        <v>3.36</v>
      </c>
      <c r="Q31" s="5"/>
      <c r="R31" s="5">
        <v>3.36</v>
      </c>
      <c r="S31" s="5">
        <v>44.14</v>
      </c>
      <c r="T31" s="5">
        <v>40.78</v>
      </c>
      <c r="U31" s="5">
        <v>42.46</v>
      </c>
      <c r="V31" s="5">
        <v>119184.96000000001</v>
      </c>
      <c r="X31">
        <v>119184.96000000001</v>
      </c>
      <c r="Y31">
        <v>1.9332038834836569</v>
      </c>
      <c r="Z31">
        <v>119186.89320388348</v>
      </c>
      <c r="AA31">
        <v>0</v>
      </c>
      <c r="AB31">
        <v>119186.89320388348</v>
      </c>
      <c r="AC31">
        <v>3575.7281553398061</v>
      </c>
      <c r="AD31">
        <v>122762.6213592233</v>
      </c>
      <c r="AE31">
        <v>2.3338927785807755</v>
      </c>
      <c r="AF31">
        <v>122764.95525200188</v>
      </c>
      <c r="AG31">
        <v>0</v>
      </c>
      <c r="AH31">
        <v>122764.95525200188</v>
      </c>
      <c r="AI31">
        <v>0</v>
      </c>
      <c r="AJ31">
        <v>122764.95525200188</v>
      </c>
      <c r="AK31">
        <v>0</v>
      </c>
      <c r="AL31">
        <v>122764.95525200188</v>
      </c>
      <c r="AM31" s="5">
        <v>122764.95525200188</v>
      </c>
      <c r="AN31" s="5">
        <v>5212600</v>
      </c>
      <c r="AQ31" s="5">
        <v>0</v>
      </c>
      <c r="AR31" s="5">
        <v>122764.95525200188</v>
      </c>
      <c r="AS31" s="5">
        <v>5212600</v>
      </c>
      <c r="AT31" s="5" t="s">
        <v>8</v>
      </c>
      <c r="AV31" s="5">
        <v>122764.95525200188</v>
      </c>
      <c r="AW31" s="5">
        <v>0</v>
      </c>
      <c r="AX31" s="5">
        <v>5212600</v>
      </c>
      <c r="AZ31" s="5" t="s">
        <v>2</v>
      </c>
      <c r="BA31" t="s">
        <v>2</v>
      </c>
      <c r="BB31" t="s">
        <v>1821</v>
      </c>
      <c r="BC31" t="s">
        <v>1787</v>
      </c>
      <c r="BD31" s="5" t="b">
        <v>1</v>
      </c>
      <c r="BE31" t="s">
        <v>1855</v>
      </c>
      <c r="BF31" t="s">
        <v>1856</v>
      </c>
      <c r="BG31">
        <v>5212600</v>
      </c>
      <c r="BH31">
        <v>5212600</v>
      </c>
      <c r="BI31">
        <v>0</v>
      </c>
      <c r="BJ31">
        <v>0</v>
      </c>
      <c r="BK31" s="5">
        <v>0</v>
      </c>
    </row>
    <row r="32" spans="1:63" x14ac:dyDescent="0.25">
      <c r="A32" s="5">
        <v>31</v>
      </c>
      <c r="B32" s="5">
        <v>1</v>
      </c>
      <c r="C32" s="5">
        <v>5</v>
      </c>
      <c r="D32" s="5">
        <v>2</v>
      </c>
      <c r="E32" s="5">
        <v>3</v>
      </c>
      <c r="F32" s="5">
        <v>18.46</v>
      </c>
      <c r="G32" s="5">
        <v>10.53</v>
      </c>
      <c r="H32" s="5">
        <v>9.9700000000000006</v>
      </c>
      <c r="I32" s="5">
        <v>38.96</v>
      </c>
      <c r="J32" s="5">
        <v>17.02</v>
      </c>
      <c r="K32" s="5">
        <v>4.72</v>
      </c>
      <c r="L32" s="5">
        <v>3.58</v>
      </c>
      <c r="M32">
        <v>4.18</v>
      </c>
      <c r="N32" s="5">
        <v>6.27</v>
      </c>
      <c r="O32" s="5"/>
      <c r="P32" s="5">
        <v>3.04</v>
      </c>
      <c r="Q32" s="5">
        <v>3.41</v>
      </c>
      <c r="R32" s="5">
        <v>6.45</v>
      </c>
      <c r="S32" s="5">
        <v>81.180000000000007</v>
      </c>
      <c r="T32" s="5">
        <v>74.73</v>
      </c>
      <c r="U32" s="5">
        <v>77.959999999999994</v>
      </c>
      <c r="V32" s="5">
        <v>105198.08</v>
      </c>
      <c r="X32">
        <v>105198.08</v>
      </c>
      <c r="Y32">
        <v>0.85546240850817412</v>
      </c>
      <c r="Z32">
        <v>105198.93546240852</v>
      </c>
      <c r="AA32">
        <v>500.06653359947086</v>
      </c>
      <c r="AB32">
        <v>105699.00199600798</v>
      </c>
      <c r="AC32">
        <v>3170.9647371922765</v>
      </c>
      <c r="AD32">
        <v>108869.96673320026</v>
      </c>
      <c r="AE32">
        <v>1.2492750090896152</v>
      </c>
      <c r="AF32">
        <v>108871.21600820936</v>
      </c>
      <c r="AG32">
        <v>0</v>
      </c>
      <c r="AH32">
        <v>108871.21600820936</v>
      </c>
      <c r="AI32">
        <v>0</v>
      </c>
      <c r="AJ32">
        <v>108871.21600820936</v>
      </c>
      <c r="AK32">
        <v>2188.3786557208805</v>
      </c>
      <c r="AL32">
        <v>111059.59466393024</v>
      </c>
      <c r="AM32" s="5">
        <v>111059.59466393024</v>
      </c>
      <c r="AN32" s="5">
        <v>8658206</v>
      </c>
      <c r="AQ32" s="5">
        <v>0</v>
      </c>
      <c r="AR32" s="5">
        <v>111059.59466393024</v>
      </c>
      <c r="AS32" s="5">
        <v>8658206</v>
      </c>
      <c r="AT32" s="5" t="s">
        <v>8</v>
      </c>
      <c r="AV32" s="5">
        <v>111059.59466393024</v>
      </c>
      <c r="AW32" s="5">
        <v>0</v>
      </c>
      <c r="AX32" s="5">
        <v>8658206</v>
      </c>
      <c r="AZ32" s="5" t="s">
        <v>2</v>
      </c>
      <c r="BA32" t="s">
        <v>2</v>
      </c>
      <c r="BB32" t="s">
        <v>1821</v>
      </c>
      <c r="BC32" t="s">
        <v>1787</v>
      </c>
      <c r="BD32" s="5" t="b">
        <v>1</v>
      </c>
      <c r="BE32" t="s">
        <v>1855</v>
      </c>
      <c r="BF32" t="s">
        <v>1858</v>
      </c>
      <c r="BG32">
        <v>8658206</v>
      </c>
      <c r="BH32">
        <v>8658206</v>
      </c>
      <c r="BI32">
        <v>0</v>
      </c>
      <c r="BJ32">
        <v>0</v>
      </c>
      <c r="BK32" s="5">
        <v>0</v>
      </c>
    </row>
    <row r="33" spans="1:63" x14ac:dyDescent="0.25">
      <c r="A33" s="5">
        <v>32</v>
      </c>
      <c r="B33" s="5">
        <v>1</v>
      </c>
      <c r="C33" s="5">
        <v>5</v>
      </c>
      <c r="D33" s="5">
        <v>3</v>
      </c>
      <c r="E33" s="5">
        <v>1</v>
      </c>
      <c r="F33" s="5">
        <v>12.41</v>
      </c>
      <c r="G33" s="5"/>
      <c r="H33" s="5"/>
      <c r="I33" s="5">
        <v>12.41</v>
      </c>
      <c r="J33" s="5">
        <v>14.95</v>
      </c>
      <c r="K33" s="5">
        <v>4.97</v>
      </c>
      <c r="L33" s="5"/>
      <c r="M33">
        <v>3.88</v>
      </c>
      <c r="N33" s="5"/>
      <c r="O33" s="5"/>
      <c r="P33" s="5">
        <v>2.93</v>
      </c>
      <c r="Q33" s="5"/>
      <c r="R33" s="5">
        <v>2.93</v>
      </c>
      <c r="S33" s="5">
        <v>39.14</v>
      </c>
      <c r="T33" s="5">
        <v>36.21</v>
      </c>
      <c r="U33" s="5">
        <v>37.68</v>
      </c>
      <c r="V33" s="5">
        <v>120353.44</v>
      </c>
      <c r="X33">
        <v>120353.44</v>
      </c>
      <c r="Y33">
        <v>2.1155555555596948</v>
      </c>
      <c r="Z33">
        <v>120355.55555555556</v>
      </c>
      <c r="AA33">
        <v>0</v>
      </c>
      <c r="AB33">
        <v>120355.55555555556</v>
      </c>
      <c r="AC33">
        <v>3611.1111111111095</v>
      </c>
      <c r="AD33">
        <v>123966.66666666669</v>
      </c>
      <c r="AE33">
        <v>0.95541401272930671</v>
      </c>
      <c r="AF33">
        <v>123967.6220806794</v>
      </c>
      <c r="AG33">
        <v>0</v>
      </c>
      <c r="AH33">
        <v>123967.6220806794</v>
      </c>
      <c r="AI33">
        <v>500.37154989385454</v>
      </c>
      <c r="AJ33">
        <v>124467.99363057326</v>
      </c>
      <c r="AK33">
        <v>0</v>
      </c>
      <c r="AL33">
        <v>124467.99363057326</v>
      </c>
      <c r="AM33" s="5">
        <v>124467.99363057326</v>
      </c>
      <c r="AN33" s="5">
        <v>4689954</v>
      </c>
      <c r="AQ33" s="5">
        <v>0</v>
      </c>
      <c r="AR33" s="5">
        <v>124467.99363057326</v>
      </c>
      <c r="AS33" s="5">
        <v>4689954</v>
      </c>
      <c r="AT33" s="5" t="s">
        <v>8</v>
      </c>
      <c r="AV33" s="5">
        <v>124467.99363057326</v>
      </c>
      <c r="AW33" s="5">
        <v>0</v>
      </c>
      <c r="AX33" s="5">
        <v>4689954</v>
      </c>
      <c r="AZ33" s="5" t="s">
        <v>2</v>
      </c>
      <c r="BA33" t="s">
        <v>2</v>
      </c>
      <c r="BB33" t="s">
        <v>1821</v>
      </c>
      <c r="BC33" t="s">
        <v>1787</v>
      </c>
      <c r="BD33" s="5" t="b">
        <v>1</v>
      </c>
      <c r="BE33" t="s">
        <v>1855</v>
      </c>
      <c r="BF33" t="s">
        <v>1856</v>
      </c>
      <c r="BG33">
        <v>4689954</v>
      </c>
      <c r="BH33">
        <v>4689954</v>
      </c>
      <c r="BI33">
        <v>0</v>
      </c>
      <c r="BJ33">
        <v>0</v>
      </c>
      <c r="BK33" s="5">
        <v>0</v>
      </c>
    </row>
    <row r="34" spans="1:63" x14ac:dyDescent="0.25">
      <c r="A34" s="5">
        <v>33</v>
      </c>
      <c r="B34" s="5">
        <v>1</v>
      </c>
      <c r="C34" s="5">
        <v>5</v>
      </c>
      <c r="D34" s="5">
        <v>4</v>
      </c>
      <c r="E34" s="5">
        <v>1</v>
      </c>
      <c r="F34" s="5">
        <v>12.41</v>
      </c>
      <c r="G34" s="5"/>
      <c r="H34" s="5"/>
      <c r="I34" s="5">
        <v>12.41</v>
      </c>
      <c r="J34" s="5">
        <v>14.8</v>
      </c>
      <c r="K34" s="5">
        <v>4.97</v>
      </c>
      <c r="L34" s="5"/>
      <c r="M34">
        <v>3.88</v>
      </c>
      <c r="N34" s="5"/>
      <c r="O34" s="5"/>
      <c r="P34" s="5">
        <v>3.11</v>
      </c>
      <c r="Q34" s="5"/>
      <c r="R34" s="5">
        <v>3.11</v>
      </c>
      <c r="S34" s="5">
        <v>39.17</v>
      </c>
      <c r="T34" s="5">
        <v>36.06</v>
      </c>
      <c r="U34" s="5">
        <v>37.619999999999997</v>
      </c>
      <c r="V34" s="5">
        <v>120353.44</v>
      </c>
      <c r="X34">
        <v>120353.44</v>
      </c>
      <c r="Y34">
        <v>2.6100695410132175</v>
      </c>
      <c r="Z34">
        <v>120356.05006954102</v>
      </c>
      <c r="AA34">
        <v>0</v>
      </c>
      <c r="AB34">
        <v>120356.05006954102</v>
      </c>
      <c r="AC34">
        <v>3610.6258692628762</v>
      </c>
      <c r="AD34">
        <v>123966.67593880388</v>
      </c>
      <c r="AE34">
        <v>1.9577666719269473</v>
      </c>
      <c r="AF34">
        <v>123968.63370547582</v>
      </c>
      <c r="AG34">
        <v>500.37214247741218</v>
      </c>
      <c r="AH34">
        <v>124469.00584795325</v>
      </c>
      <c r="AI34">
        <v>0</v>
      </c>
      <c r="AJ34">
        <v>124469.00584795325</v>
      </c>
      <c r="AK34">
        <v>0</v>
      </c>
      <c r="AL34">
        <v>124469.00584795325</v>
      </c>
      <c r="AM34" s="5">
        <v>124469.00584795325</v>
      </c>
      <c r="AN34" s="5">
        <v>4682524</v>
      </c>
      <c r="AQ34" s="5">
        <v>0</v>
      </c>
      <c r="AR34" s="5">
        <v>124469.00584795325</v>
      </c>
      <c r="AS34" s="5">
        <v>4682524</v>
      </c>
      <c r="AT34" s="5" t="s">
        <v>8</v>
      </c>
      <c r="AV34" s="5">
        <v>124469.00584795325</v>
      </c>
      <c r="AW34" s="5">
        <v>0</v>
      </c>
      <c r="AX34" s="5">
        <v>4682524</v>
      </c>
      <c r="AZ34" s="5" t="s">
        <v>2</v>
      </c>
      <c r="BA34" t="s">
        <v>2</v>
      </c>
      <c r="BB34" t="s">
        <v>1821</v>
      </c>
      <c r="BC34" t="s">
        <v>1787</v>
      </c>
      <c r="BD34" s="5" t="b">
        <v>1</v>
      </c>
      <c r="BE34" t="s">
        <v>1855</v>
      </c>
      <c r="BF34" t="s">
        <v>1856</v>
      </c>
      <c r="BG34">
        <v>4682524</v>
      </c>
      <c r="BH34">
        <v>4682524</v>
      </c>
      <c r="BI34">
        <v>0</v>
      </c>
      <c r="BJ34">
        <v>0</v>
      </c>
      <c r="BK34" s="5">
        <v>0</v>
      </c>
    </row>
    <row r="35" spans="1:63" x14ac:dyDescent="0.25">
      <c r="A35" s="5">
        <v>34</v>
      </c>
      <c r="B35" s="5">
        <v>1</v>
      </c>
      <c r="C35" s="5">
        <v>5</v>
      </c>
      <c r="D35" s="5">
        <v>5</v>
      </c>
      <c r="E35" s="5">
        <v>2</v>
      </c>
      <c r="F35" s="5">
        <v>14.66</v>
      </c>
      <c r="G35" s="5">
        <v>10.58</v>
      </c>
      <c r="H35" s="5"/>
      <c r="I35" s="5">
        <v>25.24</v>
      </c>
      <c r="J35" s="5">
        <v>17.63</v>
      </c>
      <c r="K35" s="5">
        <v>4.37</v>
      </c>
      <c r="L35" s="5">
        <v>3.38</v>
      </c>
      <c r="M35">
        <v>3.48</v>
      </c>
      <c r="N35" s="5">
        <v>3.77</v>
      </c>
      <c r="O35" s="5"/>
      <c r="P35" s="5">
        <v>3.11</v>
      </c>
      <c r="Q35" s="5"/>
      <c r="R35" s="5">
        <v>3.11</v>
      </c>
      <c r="S35" s="5">
        <v>60.98</v>
      </c>
      <c r="T35" s="5">
        <v>57.87</v>
      </c>
      <c r="U35" s="5">
        <v>59.43</v>
      </c>
      <c r="V35" s="5">
        <v>118496.08</v>
      </c>
      <c r="X35">
        <v>118496.08</v>
      </c>
      <c r="Y35">
        <v>0.86856146468198869</v>
      </c>
      <c r="Z35">
        <v>118496.94856146468</v>
      </c>
      <c r="AA35">
        <v>0</v>
      </c>
      <c r="AB35">
        <v>118496.94856146468</v>
      </c>
      <c r="AC35">
        <v>3554.960767218829</v>
      </c>
      <c r="AD35">
        <v>122051.90932868353</v>
      </c>
      <c r="AE35">
        <v>0.92593969946028676</v>
      </c>
      <c r="AF35">
        <v>122052.83526838296</v>
      </c>
      <c r="AG35">
        <v>0</v>
      </c>
      <c r="AH35">
        <v>122052.83526838296</v>
      </c>
      <c r="AI35">
        <v>0</v>
      </c>
      <c r="AJ35">
        <v>122052.83526838296</v>
      </c>
      <c r="AK35">
        <v>1220.6966178697619</v>
      </c>
      <c r="AL35">
        <v>123273.53188625272</v>
      </c>
      <c r="AM35" s="5">
        <v>123273.53188625272</v>
      </c>
      <c r="AN35" s="5">
        <v>7326146</v>
      </c>
      <c r="AQ35" s="5">
        <v>0</v>
      </c>
      <c r="AR35" s="5">
        <v>123273.53188625272</v>
      </c>
      <c r="AS35" s="5">
        <v>7326146</v>
      </c>
      <c r="AT35" s="5" t="s">
        <v>8</v>
      </c>
      <c r="AV35" s="5">
        <v>123273.53188625272</v>
      </c>
      <c r="AW35" s="5">
        <v>0</v>
      </c>
      <c r="AX35" s="5">
        <v>7326146</v>
      </c>
      <c r="AZ35" s="5" t="s">
        <v>2</v>
      </c>
      <c r="BA35" t="s">
        <v>2</v>
      </c>
      <c r="BB35" t="s">
        <v>1821</v>
      </c>
      <c r="BC35" t="s">
        <v>1787</v>
      </c>
      <c r="BD35" s="5" t="b">
        <v>1</v>
      </c>
      <c r="BE35" t="s">
        <v>1855</v>
      </c>
      <c r="BF35" t="s">
        <v>1857</v>
      </c>
      <c r="BG35">
        <v>7326146</v>
      </c>
      <c r="BH35">
        <v>7326146</v>
      </c>
      <c r="BI35">
        <v>0</v>
      </c>
      <c r="BJ35">
        <v>0</v>
      </c>
      <c r="BK35" s="5">
        <v>0</v>
      </c>
    </row>
    <row r="36" spans="1:63" x14ac:dyDescent="0.25">
      <c r="A36" s="5">
        <v>35</v>
      </c>
      <c r="B36" s="5">
        <v>1</v>
      </c>
      <c r="C36" s="5">
        <v>5</v>
      </c>
      <c r="D36" s="5">
        <v>6</v>
      </c>
      <c r="E36" s="5">
        <v>2</v>
      </c>
      <c r="F36" s="5">
        <v>11.63</v>
      </c>
      <c r="G36" s="5">
        <v>10.93</v>
      </c>
      <c r="H36" s="5"/>
      <c r="I36" s="5">
        <v>22.56</v>
      </c>
      <c r="J36" s="5">
        <v>16.28</v>
      </c>
      <c r="K36" s="5">
        <v>4.9000000000000004</v>
      </c>
      <c r="L36" s="5"/>
      <c r="M36">
        <v>4.3899999999999997</v>
      </c>
      <c r="N36" s="5">
        <v>1.81</v>
      </c>
      <c r="O36" s="5"/>
      <c r="P36" s="5">
        <v>4.4000000000000004</v>
      </c>
      <c r="Q36" s="5"/>
      <c r="R36" s="5">
        <v>4.4000000000000004</v>
      </c>
      <c r="S36" s="5">
        <v>54.34</v>
      </c>
      <c r="T36" s="5">
        <v>49.94</v>
      </c>
      <c r="U36" s="5">
        <v>52.14</v>
      </c>
      <c r="V36" s="5">
        <v>116281.2</v>
      </c>
      <c r="X36">
        <v>116281.2</v>
      </c>
      <c r="Y36">
        <v>501.80692383779382</v>
      </c>
      <c r="Z36">
        <v>116783.00692383781</v>
      </c>
      <c r="AA36">
        <v>0</v>
      </c>
      <c r="AB36">
        <v>116783.00692383781</v>
      </c>
      <c r="AC36">
        <v>3503.4817012858548</v>
      </c>
      <c r="AD36">
        <v>120286.48862512365</v>
      </c>
      <c r="AE36">
        <v>1.198371424106881</v>
      </c>
      <c r="AF36">
        <v>120287.68699654777</v>
      </c>
      <c r="AG36">
        <v>0</v>
      </c>
      <c r="AH36">
        <v>120287.68699654777</v>
      </c>
      <c r="AI36">
        <v>0</v>
      </c>
      <c r="AJ36">
        <v>120287.68699654777</v>
      </c>
      <c r="AK36">
        <v>1203.1837360951322</v>
      </c>
      <c r="AL36">
        <v>121490.87073264288</v>
      </c>
      <c r="AM36" s="5">
        <v>121490.87073264288</v>
      </c>
      <c r="AN36" s="5">
        <v>6334534</v>
      </c>
      <c r="AQ36" s="5">
        <v>0</v>
      </c>
      <c r="AR36" s="5">
        <v>121490.87073264288</v>
      </c>
      <c r="AS36" s="5">
        <v>6334534</v>
      </c>
      <c r="AT36" s="5" t="s">
        <v>8</v>
      </c>
      <c r="AV36" s="5">
        <v>121490.87073264288</v>
      </c>
      <c r="AW36" s="5">
        <v>0</v>
      </c>
      <c r="AX36" s="5">
        <v>6334534</v>
      </c>
      <c r="AZ36" s="5" t="s">
        <v>2</v>
      </c>
      <c r="BA36" t="s">
        <v>2</v>
      </c>
      <c r="BB36" t="s">
        <v>1821</v>
      </c>
      <c r="BC36" t="s">
        <v>1787</v>
      </c>
      <c r="BD36" s="5" t="b">
        <v>1</v>
      </c>
      <c r="BE36" t="s">
        <v>1855</v>
      </c>
      <c r="BF36" t="s">
        <v>1857</v>
      </c>
      <c r="BG36">
        <v>6334534</v>
      </c>
      <c r="BH36">
        <v>6334534</v>
      </c>
      <c r="BI36">
        <v>0</v>
      </c>
      <c r="BJ36">
        <v>0</v>
      </c>
      <c r="BK36" s="5">
        <v>0</v>
      </c>
    </row>
    <row r="37" spans="1:63" x14ac:dyDescent="0.25">
      <c r="A37" s="5">
        <v>36</v>
      </c>
      <c r="B37" s="5">
        <v>1</v>
      </c>
      <c r="C37" s="5">
        <v>5</v>
      </c>
      <c r="D37" s="5">
        <v>7</v>
      </c>
      <c r="E37" s="5">
        <v>2</v>
      </c>
      <c r="F37" s="5">
        <v>10.86</v>
      </c>
      <c r="G37" s="5">
        <v>14.01</v>
      </c>
      <c r="H37" s="5"/>
      <c r="I37" s="5">
        <v>24.869999999999997</v>
      </c>
      <c r="J37" s="5">
        <v>19.21</v>
      </c>
      <c r="K37" s="5">
        <v>3.96</v>
      </c>
      <c r="L37" s="5"/>
      <c r="M37">
        <v>3.24</v>
      </c>
      <c r="N37" s="5">
        <v>3.83</v>
      </c>
      <c r="O37" s="5">
        <v>4.6399999999999997</v>
      </c>
      <c r="P37" s="5">
        <v>3.91</v>
      </c>
      <c r="Q37" s="5"/>
      <c r="R37" s="5">
        <v>3.91</v>
      </c>
      <c r="S37" s="5">
        <v>63.66</v>
      </c>
      <c r="T37" s="5">
        <v>59.75</v>
      </c>
      <c r="U37" s="5">
        <v>61.71</v>
      </c>
      <c r="V37" s="5">
        <v>117388.64</v>
      </c>
      <c r="X37">
        <v>117388.64</v>
      </c>
      <c r="Y37">
        <v>1.3683319222764112E-2</v>
      </c>
      <c r="Z37">
        <v>117388.65368331922</v>
      </c>
      <c r="AA37">
        <v>0</v>
      </c>
      <c r="AB37">
        <v>117388.65368331922</v>
      </c>
      <c r="AC37">
        <v>3522.0152413209144</v>
      </c>
      <c r="AD37">
        <v>120910.66892464014</v>
      </c>
      <c r="AE37">
        <v>4.2467354680411518E-2</v>
      </c>
      <c r="AF37">
        <v>120910.71139199482</v>
      </c>
      <c r="AG37">
        <v>0</v>
      </c>
      <c r="AH37">
        <v>120910.71139199482</v>
      </c>
      <c r="AI37">
        <v>0</v>
      </c>
      <c r="AJ37">
        <v>120910.71139199482</v>
      </c>
      <c r="AK37">
        <v>1209.3988008426531</v>
      </c>
      <c r="AL37">
        <v>122120.11019283748</v>
      </c>
      <c r="AM37" s="5">
        <v>122120.11019283748</v>
      </c>
      <c r="AN37" s="5">
        <v>7536032</v>
      </c>
      <c r="AQ37" s="5">
        <v>0</v>
      </c>
      <c r="AR37" s="5">
        <v>122120.11019283748</v>
      </c>
      <c r="AS37" s="5">
        <v>7536032</v>
      </c>
      <c r="AT37" s="5" t="s">
        <v>8</v>
      </c>
      <c r="AV37" s="5">
        <v>122120.11019283748</v>
      </c>
      <c r="AW37" s="5">
        <v>0</v>
      </c>
      <c r="AX37" s="5">
        <v>7536032</v>
      </c>
      <c r="AZ37" s="5" t="s">
        <v>2</v>
      </c>
      <c r="BA37" t="s">
        <v>2</v>
      </c>
      <c r="BB37" t="s">
        <v>1821</v>
      </c>
      <c r="BC37" t="s">
        <v>1787</v>
      </c>
      <c r="BD37" s="5" t="b">
        <v>1</v>
      </c>
      <c r="BE37" t="s">
        <v>1855</v>
      </c>
      <c r="BF37" t="s">
        <v>1857</v>
      </c>
      <c r="BG37">
        <v>7536032</v>
      </c>
      <c r="BH37">
        <v>7536032</v>
      </c>
      <c r="BI37">
        <v>0</v>
      </c>
      <c r="BJ37">
        <v>0</v>
      </c>
      <c r="BK37" s="5">
        <v>0</v>
      </c>
    </row>
    <row r="38" spans="1:63" x14ac:dyDescent="0.25">
      <c r="A38" s="5">
        <v>37</v>
      </c>
      <c r="B38" s="5">
        <v>1</v>
      </c>
      <c r="C38" s="5">
        <v>5</v>
      </c>
      <c r="D38" s="5">
        <v>8</v>
      </c>
      <c r="E38" s="5">
        <v>1</v>
      </c>
      <c r="F38" s="5">
        <v>14.95</v>
      </c>
      <c r="G38" s="5"/>
      <c r="H38" s="5"/>
      <c r="I38" s="5">
        <v>14.95</v>
      </c>
      <c r="J38" s="5">
        <v>17.670000000000002</v>
      </c>
      <c r="K38" s="5">
        <v>5.16</v>
      </c>
      <c r="L38" s="5"/>
      <c r="M38">
        <v>4</v>
      </c>
      <c r="N38" s="5"/>
      <c r="O38" s="5"/>
      <c r="P38" s="5">
        <v>3.36</v>
      </c>
      <c r="Q38" s="5"/>
      <c r="R38" s="5">
        <v>3.36</v>
      </c>
      <c r="S38" s="5">
        <v>45.14</v>
      </c>
      <c r="T38" s="5">
        <v>41.78</v>
      </c>
      <c r="U38" s="5">
        <v>43.46</v>
      </c>
      <c r="V38" s="5">
        <v>119184.96000000001</v>
      </c>
      <c r="X38">
        <v>119184.96000000001</v>
      </c>
      <c r="Y38">
        <v>0.94522478735598281</v>
      </c>
      <c r="Z38">
        <v>119185.90522478736</v>
      </c>
      <c r="AA38">
        <v>0</v>
      </c>
      <c r="AB38">
        <v>119185.90522478736</v>
      </c>
      <c r="AC38">
        <v>0</v>
      </c>
      <c r="AD38">
        <v>119185.90522478736</v>
      </c>
      <c r="AE38">
        <v>-6335.0078478890646</v>
      </c>
      <c r="AF38">
        <v>112850.8973768983</v>
      </c>
      <c r="AG38">
        <v>0</v>
      </c>
      <c r="AH38">
        <v>112850.8973768983</v>
      </c>
      <c r="AI38">
        <v>0</v>
      </c>
      <c r="AJ38">
        <v>112850.8973768983</v>
      </c>
      <c r="AK38">
        <v>0</v>
      </c>
      <c r="AL38">
        <v>112850.8973768983</v>
      </c>
      <c r="AM38" s="5">
        <v>112850.8973768983</v>
      </c>
      <c r="AN38" s="5">
        <v>4904500</v>
      </c>
      <c r="AQ38" s="5">
        <v>0</v>
      </c>
      <c r="AR38" s="5">
        <v>112850.8973768983</v>
      </c>
      <c r="AS38" s="5">
        <v>4904500</v>
      </c>
      <c r="AT38" s="5" t="s">
        <v>8</v>
      </c>
      <c r="AV38" s="5">
        <v>112850.8973768983</v>
      </c>
      <c r="AW38" s="5">
        <v>0</v>
      </c>
      <c r="AX38" s="5">
        <v>4904500</v>
      </c>
      <c r="AZ38" s="5" t="s">
        <v>1818</v>
      </c>
      <c r="BA38" t="s">
        <v>1818</v>
      </c>
      <c r="BB38" t="s">
        <v>1827</v>
      </c>
      <c r="BC38" t="s">
        <v>1829</v>
      </c>
      <c r="BD38" s="5" t="b">
        <v>1</v>
      </c>
      <c r="BE38" t="s">
        <v>1855</v>
      </c>
      <c r="BF38" t="s">
        <v>1856</v>
      </c>
      <c r="BG38">
        <v>4904500</v>
      </c>
      <c r="BH38">
        <v>5179900</v>
      </c>
      <c r="BI38">
        <v>4904500</v>
      </c>
      <c r="BJ38">
        <v>4904500</v>
      </c>
      <c r="BK38" s="5">
        <v>0</v>
      </c>
    </row>
    <row r="39" spans="1:63" x14ac:dyDescent="0.25">
      <c r="A39" s="5">
        <v>38</v>
      </c>
      <c r="B39" s="5">
        <v>1</v>
      </c>
      <c r="C39" s="5">
        <v>6</v>
      </c>
      <c r="D39" s="5">
        <v>1</v>
      </c>
      <c r="E39" s="5">
        <v>1</v>
      </c>
      <c r="F39" s="5">
        <v>14.95</v>
      </c>
      <c r="G39" s="5"/>
      <c r="H39" s="5"/>
      <c r="I39" s="5">
        <v>14.95</v>
      </c>
      <c r="J39" s="5">
        <v>16.68</v>
      </c>
      <c r="K39" s="5">
        <v>5.19</v>
      </c>
      <c r="L39" s="5"/>
      <c r="M39">
        <v>3.96</v>
      </c>
      <c r="N39" s="5"/>
      <c r="O39" s="5"/>
      <c r="P39" s="5">
        <v>3.36</v>
      </c>
      <c r="Q39" s="5"/>
      <c r="R39" s="5">
        <v>3.36</v>
      </c>
      <c r="S39" s="5">
        <v>44.14</v>
      </c>
      <c r="T39" s="5">
        <v>40.78</v>
      </c>
      <c r="U39" s="5">
        <v>42.46</v>
      </c>
      <c r="V39" s="5">
        <v>119184.96000000001</v>
      </c>
      <c r="X39">
        <v>119184.96000000001</v>
      </c>
      <c r="Y39">
        <v>1.9332038834836569</v>
      </c>
      <c r="Z39">
        <v>119186.89320388348</v>
      </c>
      <c r="AA39">
        <v>0</v>
      </c>
      <c r="AB39">
        <v>119186.89320388348</v>
      </c>
      <c r="AC39">
        <v>3575.7281553398061</v>
      </c>
      <c r="AD39">
        <v>122762.6213592233</v>
      </c>
      <c r="AE39">
        <v>2.3338927785807755</v>
      </c>
      <c r="AF39">
        <v>122764.95525200188</v>
      </c>
      <c r="AG39">
        <v>0</v>
      </c>
      <c r="AH39">
        <v>122764.95525200188</v>
      </c>
      <c r="AI39">
        <v>0</v>
      </c>
      <c r="AJ39">
        <v>122764.95525200188</v>
      </c>
      <c r="AK39">
        <v>0</v>
      </c>
      <c r="AL39">
        <v>122764.95525200188</v>
      </c>
      <c r="AM39" s="5">
        <v>122764.95525200188</v>
      </c>
      <c r="AN39" s="5">
        <v>5212600</v>
      </c>
      <c r="AQ39" s="5">
        <v>0</v>
      </c>
      <c r="AR39" s="5">
        <v>122764.95525200188</v>
      </c>
      <c r="AS39" s="5">
        <v>5212600</v>
      </c>
      <c r="AT39" s="5" t="s">
        <v>8</v>
      </c>
      <c r="AV39" s="5">
        <v>122764.95525200188</v>
      </c>
      <c r="AW39" s="5">
        <v>0</v>
      </c>
      <c r="AX39" s="5">
        <v>5212600</v>
      </c>
      <c r="AZ39" s="5" t="s">
        <v>2</v>
      </c>
      <c r="BA39" t="s">
        <v>2</v>
      </c>
      <c r="BB39" t="s">
        <v>1821</v>
      </c>
      <c r="BC39" t="s">
        <v>1787</v>
      </c>
      <c r="BD39" s="5" t="b">
        <v>1</v>
      </c>
      <c r="BE39" t="s">
        <v>1855</v>
      </c>
      <c r="BF39" t="s">
        <v>1856</v>
      </c>
      <c r="BG39">
        <v>5212600</v>
      </c>
      <c r="BH39">
        <v>5212600</v>
      </c>
      <c r="BI39">
        <v>0</v>
      </c>
      <c r="BJ39">
        <v>0</v>
      </c>
      <c r="BK39" s="5">
        <v>0</v>
      </c>
    </row>
    <row r="40" spans="1:63" x14ac:dyDescent="0.25">
      <c r="A40" s="5">
        <v>39</v>
      </c>
      <c r="B40" s="5">
        <v>1</v>
      </c>
      <c r="C40" s="5">
        <v>6</v>
      </c>
      <c r="D40" s="5">
        <v>2</v>
      </c>
      <c r="E40" s="5">
        <v>3</v>
      </c>
      <c r="F40" s="5">
        <v>18.46</v>
      </c>
      <c r="G40" s="5">
        <v>10.53</v>
      </c>
      <c r="H40" s="5">
        <v>9.9700000000000006</v>
      </c>
      <c r="I40" s="5">
        <v>38.96</v>
      </c>
      <c r="J40" s="5">
        <v>17.02</v>
      </c>
      <c r="K40" s="5">
        <v>4.72</v>
      </c>
      <c r="L40" s="5">
        <v>3.58</v>
      </c>
      <c r="M40">
        <v>4.18</v>
      </c>
      <c r="N40" s="5">
        <v>6.27</v>
      </c>
      <c r="O40" s="5"/>
      <c r="P40" s="5">
        <v>3.04</v>
      </c>
      <c r="Q40" s="5">
        <v>3.41</v>
      </c>
      <c r="R40" s="5">
        <v>6.45</v>
      </c>
      <c r="S40" s="5">
        <v>81.180000000000007</v>
      </c>
      <c r="T40" s="5">
        <v>74.73</v>
      </c>
      <c r="U40" s="5">
        <v>77.959999999999994</v>
      </c>
      <c r="V40" s="5">
        <v>105198.08</v>
      </c>
      <c r="X40">
        <v>105198.08</v>
      </c>
      <c r="Y40">
        <v>0.85546240850817412</v>
      </c>
      <c r="Z40">
        <v>105198.93546240852</v>
      </c>
      <c r="AA40">
        <v>500.06653359947086</v>
      </c>
      <c r="AB40">
        <v>105699.00199600798</v>
      </c>
      <c r="AC40">
        <v>3170.9647371922765</v>
      </c>
      <c r="AD40">
        <v>108869.96673320026</v>
      </c>
      <c r="AE40">
        <v>1.2492750090896152</v>
      </c>
      <c r="AF40">
        <v>108871.21600820936</v>
      </c>
      <c r="AG40">
        <v>0</v>
      </c>
      <c r="AH40">
        <v>108871.21600820936</v>
      </c>
      <c r="AI40">
        <v>0</v>
      </c>
      <c r="AJ40">
        <v>108871.21600820936</v>
      </c>
      <c r="AK40">
        <v>2188.3786557208805</v>
      </c>
      <c r="AL40">
        <v>111059.59466393024</v>
      </c>
      <c r="AM40" s="5">
        <v>111059.59466393024</v>
      </c>
      <c r="AN40" s="5">
        <v>8658206</v>
      </c>
      <c r="AQ40" s="5">
        <v>0</v>
      </c>
      <c r="AR40" s="5">
        <v>111059.59466393024</v>
      </c>
      <c r="AS40" s="5">
        <v>8658206</v>
      </c>
      <c r="AT40" s="5" t="s">
        <v>8</v>
      </c>
      <c r="AV40" s="5">
        <v>111059.59466393024</v>
      </c>
      <c r="AW40" s="5">
        <v>0</v>
      </c>
      <c r="AX40" s="5">
        <v>8658206</v>
      </c>
      <c r="AZ40" s="5" t="s">
        <v>2</v>
      </c>
      <c r="BA40" t="s">
        <v>2</v>
      </c>
      <c r="BB40" t="s">
        <v>1821</v>
      </c>
      <c r="BC40" t="s">
        <v>1787</v>
      </c>
      <c r="BD40" s="5" t="b">
        <v>1</v>
      </c>
      <c r="BE40" t="s">
        <v>1855</v>
      </c>
      <c r="BF40" t="s">
        <v>1858</v>
      </c>
      <c r="BG40">
        <v>8658206</v>
      </c>
      <c r="BH40">
        <v>8658206</v>
      </c>
      <c r="BI40">
        <v>0</v>
      </c>
      <c r="BJ40">
        <v>0</v>
      </c>
      <c r="BK40" s="5">
        <v>0</v>
      </c>
    </row>
    <row r="41" spans="1:63" x14ac:dyDescent="0.25">
      <c r="A41" s="5">
        <v>40</v>
      </c>
      <c r="B41" s="5">
        <v>1</v>
      </c>
      <c r="C41" s="5">
        <v>6</v>
      </c>
      <c r="D41" s="5">
        <v>3</v>
      </c>
      <c r="E41" s="5">
        <v>1</v>
      </c>
      <c r="F41" s="5">
        <v>12.41</v>
      </c>
      <c r="G41" s="5"/>
      <c r="H41" s="5"/>
      <c r="I41" s="5">
        <v>12.41</v>
      </c>
      <c r="J41" s="5">
        <v>14.95</v>
      </c>
      <c r="K41" s="5">
        <v>4.97</v>
      </c>
      <c r="L41" s="5"/>
      <c r="M41">
        <v>3.88</v>
      </c>
      <c r="N41" s="5"/>
      <c r="O41" s="5"/>
      <c r="P41" s="5">
        <v>2.93</v>
      </c>
      <c r="Q41" s="5"/>
      <c r="R41" s="5">
        <v>2.93</v>
      </c>
      <c r="S41" s="5">
        <v>39.14</v>
      </c>
      <c r="T41" s="5">
        <v>36.21</v>
      </c>
      <c r="U41" s="5">
        <v>37.68</v>
      </c>
      <c r="V41" s="5">
        <v>120353.44</v>
      </c>
      <c r="X41">
        <v>120353.44</v>
      </c>
      <c r="Y41">
        <v>2.1155555555596948</v>
      </c>
      <c r="Z41">
        <v>120355.55555555556</v>
      </c>
      <c r="AA41">
        <v>0</v>
      </c>
      <c r="AB41">
        <v>120355.55555555556</v>
      </c>
      <c r="AC41">
        <v>3611.1111111111095</v>
      </c>
      <c r="AD41">
        <v>123966.66666666669</v>
      </c>
      <c r="AE41">
        <v>0.95541401272930671</v>
      </c>
      <c r="AF41">
        <v>123967.6220806794</v>
      </c>
      <c r="AG41">
        <v>0</v>
      </c>
      <c r="AH41">
        <v>123967.6220806794</v>
      </c>
      <c r="AI41">
        <v>500.37154989385454</v>
      </c>
      <c r="AJ41">
        <v>124467.99363057326</v>
      </c>
      <c r="AK41">
        <v>0</v>
      </c>
      <c r="AL41">
        <v>124467.99363057326</v>
      </c>
      <c r="AM41" s="5">
        <v>124467.99363057326</v>
      </c>
      <c r="AN41" s="5">
        <v>4689954</v>
      </c>
      <c r="AQ41" s="5">
        <v>0</v>
      </c>
      <c r="AR41" s="5">
        <v>124467.99363057326</v>
      </c>
      <c r="AS41" s="5">
        <v>4689954</v>
      </c>
      <c r="AT41" s="5" t="s">
        <v>8</v>
      </c>
      <c r="AV41" s="5">
        <v>124467.99363057326</v>
      </c>
      <c r="AW41" s="5">
        <v>0</v>
      </c>
      <c r="AX41" s="5">
        <v>4689954</v>
      </c>
      <c r="AZ41" s="5" t="s">
        <v>2</v>
      </c>
      <c r="BA41" t="s">
        <v>2</v>
      </c>
      <c r="BB41" t="s">
        <v>1821</v>
      </c>
      <c r="BC41" t="s">
        <v>1787</v>
      </c>
      <c r="BD41" s="5" t="b">
        <v>1</v>
      </c>
      <c r="BE41" t="s">
        <v>1855</v>
      </c>
      <c r="BF41" t="s">
        <v>1856</v>
      </c>
      <c r="BG41">
        <v>4689954</v>
      </c>
      <c r="BH41">
        <v>4689954</v>
      </c>
      <c r="BI41">
        <v>0</v>
      </c>
      <c r="BJ41">
        <v>0</v>
      </c>
      <c r="BK41" s="5">
        <v>0</v>
      </c>
    </row>
    <row r="42" spans="1:63" x14ac:dyDescent="0.25">
      <c r="A42" s="5">
        <v>41</v>
      </c>
      <c r="B42" s="5">
        <v>1</v>
      </c>
      <c r="C42" s="5">
        <v>6</v>
      </c>
      <c r="D42" s="5">
        <v>4</v>
      </c>
      <c r="E42" s="5">
        <v>1</v>
      </c>
      <c r="F42" s="5">
        <v>12.41</v>
      </c>
      <c r="G42" s="5"/>
      <c r="H42" s="5"/>
      <c r="I42" s="5">
        <v>12.41</v>
      </c>
      <c r="J42" s="5">
        <v>14.8</v>
      </c>
      <c r="K42" s="5">
        <v>4.97</v>
      </c>
      <c r="L42" s="5"/>
      <c r="M42">
        <v>3.88</v>
      </c>
      <c r="N42" s="5"/>
      <c r="O42" s="5"/>
      <c r="P42" s="5">
        <v>3.11</v>
      </c>
      <c r="Q42" s="5"/>
      <c r="R42" s="5">
        <v>3.11</v>
      </c>
      <c r="S42" s="5">
        <v>39.17</v>
      </c>
      <c r="T42" s="5">
        <v>36.06</v>
      </c>
      <c r="U42" s="5">
        <v>37.619999999999997</v>
      </c>
      <c r="V42" s="5">
        <v>120353.44</v>
      </c>
      <c r="X42">
        <v>120353.44</v>
      </c>
      <c r="Y42">
        <v>2.6100695410132175</v>
      </c>
      <c r="Z42">
        <v>120356.05006954102</v>
      </c>
      <c r="AA42">
        <v>0</v>
      </c>
      <c r="AB42">
        <v>120356.05006954102</v>
      </c>
      <c r="AC42">
        <v>3610.6258692628762</v>
      </c>
      <c r="AD42">
        <v>123966.67593880388</v>
      </c>
      <c r="AE42">
        <v>1.9577666719269473</v>
      </c>
      <c r="AF42">
        <v>123968.63370547582</v>
      </c>
      <c r="AG42">
        <v>500.37214247741218</v>
      </c>
      <c r="AH42">
        <v>124469.00584795325</v>
      </c>
      <c r="AI42">
        <v>0</v>
      </c>
      <c r="AJ42">
        <v>124469.00584795325</v>
      </c>
      <c r="AK42">
        <v>0</v>
      </c>
      <c r="AL42">
        <v>124469.00584795325</v>
      </c>
      <c r="AM42" s="5">
        <v>124469.00584795325</v>
      </c>
      <c r="AN42" s="5">
        <v>4682524</v>
      </c>
      <c r="AQ42" s="5">
        <v>0</v>
      </c>
      <c r="AR42" s="5">
        <v>124469.00584795325</v>
      </c>
      <c r="AS42" s="5">
        <v>4682524</v>
      </c>
      <c r="AT42" s="5" t="s">
        <v>8</v>
      </c>
      <c r="AV42" s="5">
        <v>124469.00584795325</v>
      </c>
      <c r="AW42" s="5">
        <v>0</v>
      </c>
      <c r="AX42" s="5">
        <v>4682524</v>
      </c>
      <c r="AZ42" s="5" t="s">
        <v>2</v>
      </c>
      <c r="BA42" t="s">
        <v>2</v>
      </c>
      <c r="BB42" t="s">
        <v>1821</v>
      </c>
      <c r="BC42" t="s">
        <v>1787</v>
      </c>
      <c r="BD42" s="5" t="b">
        <v>1</v>
      </c>
      <c r="BE42" t="s">
        <v>1855</v>
      </c>
      <c r="BF42" t="s">
        <v>1856</v>
      </c>
      <c r="BG42">
        <v>4682524</v>
      </c>
      <c r="BH42">
        <v>4682524</v>
      </c>
      <c r="BI42">
        <v>0</v>
      </c>
      <c r="BJ42">
        <v>0</v>
      </c>
      <c r="BK42" s="5">
        <v>0</v>
      </c>
    </row>
    <row r="43" spans="1:63" x14ac:dyDescent="0.25">
      <c r="A43" s="5">
        <v>42</v>
      </c>
      <c r="B43" s="5">
        <v>1</v>
      </c>
      <c r="C43" s="5">
        <v>6</v>
      </c>
      <c r="D43" s="5">
        <v>5</v>
      </c>
      <c r="E43" s="5">
        <v>2</v>
      </c>
      <c r="F43" s="5">
        <v>14.66</v>
      </c>
      <c r="G43" s="5">
        <v>10.58</v>
      </c>
      <c r="H43" s="5"/>
      <c r="I43" s="5">
        <v>25.24</v>
      </c>
      <c r="J43" s="5">
        <v>17.63</v>
      </c>
      <c r="K43" s="5">
        <v>4.37</v>
      </c>
      <c r="L43" s="5">
        <v>3.38</v>
      </c>
      <c r="M43">
        <v>3.48</v>
      </c>
      <c r="N43" s="5">
        <v>3.77</v>
      </c>
      <c r="O43" s="5"/>
      <c r="P43" s="5">
        <v>3.11</v>
      </c>
      <c r="Q43" s="5"/>
      <c r="R43" s="5">
        <v>3.11</v>
      </c>
      <c r="S43" s="5">
        <v>60.98</v>
      </c>
      <c r="T43" s="5">
        <v>57.87</v>
      </c>
      <c r="U43" s="5">
        <v>59.43</v>
      </c>
      <c r="V43" s="5">
        <v>118496.08</v>
      </c>
      <c r="X43">
        <v>118496.08</v>
      </c>
      <c r="Y43">
        <v>0.86856146468198869</v>
      </c>
      <c r="Z43">
        <v>118496.94856146468</v>
      </c>
      <c r="AA43">
        <v>0</v>
      </c>
      <c r="AB43">
        <v>118496.94856146468</v>
      </c>
      <c r="AC43">
        <v>3554.960767218829</v>
      </c>
      <c r="AD43">
        <v>122051.90932868353</v>
      </c>
      <c r="AE43">
        <v>0.92593969946028676</v>
      </c>
      <c r="AF43">
        <v>122052.83526838296</v>
      </c>
      <c r="AG43">
        <v>0</v>
      </c>
      <c r="AH43">
        <v>122052.83526838296</v>
      </c>
      <c r="AI43">
        <v>0</v>
      </c>
      <c r="AJ43">
        <v>122052.83526838296</v>
      </c>
      <c r="AK43">
        <v>1220.6966178697619</v>
      </c>
      <c r="AL43">
        <v>123273.53188625272</v>
      </c>
      <c r="AM43" s="5">
        <v>123273.53188625272</v>
      </c>
      <c r="AN43" s="5">
        <v>7326146</v>
      </c>
      <c r="AQ43" s="5">
        <v>0</v>
      </c>
      <c r="AR43" s="5">
        <v>123273.53188625272</v>
      </c>
      <c r="AS43" s="5">
        <v>7326146</v>
      </c>
      <c r="AT43" s="5" t="s">
        <v>8</v>
      </c>
      <c r="AV43" s="5">
        <v>123273.53188625272</v>
      </c>
      <c r="AW43" s="5">
        <v>0</v>
      </c>
      <c r="AX43" s="5">
        <v>7326146</v>
      </c>
      <c r="AZ43" s="5" t="s">
        <v>2</v>
      </c>
      <c r="BA43" t="s">
        <v>2</v>
      </c>
      <c r="BB43" t="s">
        <v>1821</v>
      </c>
      <c r="BC43" t="s">
        <v>1787</v>
      </c>
      <c r="BD43" s="5" t="b">
        <v>1</v>
      </c>
      <c r="BE43" t="s">
        <v>1855</v>
      </c>
      <c r="BF43" t="s">
        <v>1857</v>
      </c>
      <c r="BG43">
        <v>7326146</v>
      </c>
      <c r="BH43">
        <v>7326146</v>
      </c>
      <c r="BI43">
        <v>0</v>
      </c>
      <c r="BJ43">
        <v>0</v>
      </c>
      <c r="BK43" s="5">
        <v>0</v>
      </c>
    </row>
    <row r="44" spans="1:63" x14ac:dyDescent="0.25">
      <c r="A44" s="5">
        <v>43</v>
      </c>
      <c r="B44" s="5">
        <v>1</v>
      </c>
      <c r="C44" s="5">
        <v>6</v>
      </c>
      <c r="D44" s="5">
        <v>6</v>
      </c>
      <c r="E44" s="5">
        <v>2</v>
      </c>
      <c r="F44" s="5">
        <v>11.63</v>
      </c>
      <c r="G44" s="5">
        <v>10.93</v>
      </c>
      <c r="H44" s="5"/>
      <c r="I44" s="5">
        <v>22.56</v>
      </c>
      <c r="J44" s="5">
        <v>16.28</v>
      </c>
      <c r="K44" s="5">
        <v>4.9000000000000004</v>
      </c>
      <c r="L44" s="5"/>
      <c r="M44">
        <v>4.3899999999999997</v>
      </c>
      <c r="N44" s="5">
        <v>1.81</v>
      </c>
      <c r="O44" s="5"/>
      <c r="P44" s="5">
        <v>4.4000000000000004</v>
      </c>
      <c r="Q44" s="5"/>
      <c r="R44" s="5">
        <v>4.4000000000000004</v>
      </c>
      <c r="S44" s="5">
        <v>54.34</v>
      </c>
      <c r="T44" s="5">
        <v>49.94</v>
      </c>
      <c r="U44" s="5">
        <v>52.14</v>
      </c>
      <c r="V44" s="5">
        <v>116281.2</v>
      </c>
      <c r="X44">
        <v>116281.2</v>
      </c>
      <c r="Z44">
        <v>116783.00692383781</v>
      </c>
      <c r="AA44">
        <v>-500.11869436201232</v>
      </c>
      <c r="AB44">
        <v>116282.88822947578</v>
      </c>
      <c r="AC44">
        <v>0</v>
      </c>
      <c r="AD44">
        <v>116282.88822947578</v>
      </c>
      <c r="AE44">
        <v>-3546.025935651458</v>
      </c>
      <c r="AF44">
        <v>112736.86229382432</v>
      </c>
      <c r="AG44">
        <v>0</v>
      </c>
      <c r="AH44">
        <v>112736.86229382432</v>
      </c>
      <c r="AI44">
        <v>0</v>
      </c>
      <c r="AJ44">
        <v>112736.86229382432</v>
      </c>
      <c r="AK44">
        <v>0</v>
      </c>
      <c r="AL44">
        <v>112736.86229382432</v>
      </c>
      <c r="AM44" s="5">
        <v>112736.86229382432</v>
      </c>
      <c r="AN44" s="5">
        <v>5878100</v>
      </c>
      <c r="AP44">
        <v>0.02</v>
      </c>
      <c r="AQ44" s="5">
        <v>117562</v>
      </c>
      <c r="AR44" s="5">
        <v>110482.12504794783</v>
      </c>
      <c r="AS44" s="5">
        <v>5760538</v>
      </c>
      <c r="AT44" s="5" t="s">
        <v>8</v>
      </c>
      <c r="AV44" s="5">
        <v>110482.12504794783</v>
      </c>
      <c r="AW44" s="5">
        <v>0</v>
      </c>
      <c r="AX44" s="5">
        <v>5760538</v>
      </c>
      <c r="AY44" t="s">
        <v>62</v>
      </c>
      <c r="AZ44" s="5" t="s">
        <v>1818</v>
      </c>
      <c r="BA44" t="s">
        <v>1818</v>
      </c>
      <c r="BB44" t="s">
        <v>1827</v>
      </c>
      <c r="BC44" t="s">
        <v>1829</v>
      </c>
      <c r="BD44" s="5" t="b">
        <v>1</v>
      </c>
      <c r="BE44" t="s">
        <v>1855</v>
      </c>
      <c r="BF44" t="s">
        <v>1857</v>
      </c>
      <c r="BG44">
        <v>5878100</v>
      </c>
      <c r="BH44">
        <v>6123626</v>
      </c>
      <c r="BI44">
        <v>5878100</v>
      </c>
      <c r="BJ44">
        <v>5878100</v>
      </c>
      <c r="BK44" s="5">
        <v>0</v>
      </c>
    </row>
    <row r="45" spans="1:63" x14ac:dyDescent="0.25">
      <c r="A45" s="5">
        <v>44</v>
      </c>
      <c r="B45" s="5">
        <v>1</v>
      </c>
      <c r="C45" s="5">
        <v>6</v>
      </c>
      <c r="D45" s="5">
        <v>7</v>
      </c>
      <c r="E45" s="5">
        <v>2</v>
      </c>
      <c r="F45" s="5">
        <v>10.86</v>
      </c>
      <c r="G45" s="5">
        <v>14.01</v>
      </c>
      <c r="H45" s="5"/>
      <c r="I45" s="5">
        <v>24.869999999999997</v>
      </c>
      <c r="J45" s="5">
        <v>19.21</v>
      </c>
      <c r="K45" s="5">
        <v>3.96</v>
      </c>
      <c r="L45" s="5"/>
      <c r="M45">
        <v>3.24</v>
      </c>
      <c r="N45" s="5">
        <v>3.83</v>
      </c>
      <c r="O45" s="5">
        <v>4.6399999999999997</v>
      </c>
      <c r="P45" s="5">
        <v>3.91</v>
      </c>
      <c r="Q45" s="5"/>
      <c r="R45" s="5">
        <v>3.91</v>
      </c>
      <c r="S45" s="5">
        <v>63.66</v>
      </c>
      <c r="T45" s="5">
        <v>59.75</v>
      </c>
      <c r="U45" s="5">
        <v>61.71</v>
      </c>
      <c r="V45" s="5">
        <v>117388.64</v>
      </c>
      <c r="X45">
        <v>117388.64</v>
      </c>
      <c r="Y45">
        <v>1.3683319222764112E-2</v>
      </c>
      <c r="Z45">
        <v>117388.65368331922</v>
      </c>
      <c r="AA45">
        <v>0</v>
      </c>
      <c r="AB45">
        <v>117388.65368331922</v>
      </c>
      <c r="AC45">
        <v>3522.0152413209144</v>
      </c>
      <c r="AD45">
        <v>120910.66892464014</v>
      </c>
      <c r="AE45">
        <v>4.2467354680411518E-2</v>
      </c>
      <c r="AF45">
        <v>120910.71139199482</v>
      </c>
      <c r="AG45">
        <v>0</v>
      </c>
      <c r="AH45">
        <v>120910.71139199482</v>
      </c>
      <c r="AI45">
        <v>0</v>
      </c>
      <c r="AJ45">
        <v>120910.71139199482</v>
      </c>
      <c r="AK45">
        <v>1209.3988008426531</v>
      </c>
      <c r="AL45">
        <v>122120.11019283748</v>
      </c>
      <c r="AM45" s="5">
        <v>122120.11019283748</v>
      </c>
      <c r="AN45" s="5">
        <v>7536032</v>
      </c>
      <c r="AQ45" s="5">
        <v>0</v>
      </c>
      <c r="AR45" s="5">
        <v>122120.11019283748</v>
      </c>
      <c r="AS45" s="5">
        <v>7536032</v>
      </c>
      <c r="AT45" s="5" t="s">
        <v>8</v>
      </c>
      <c r="AV45" s="5">
        <v>122120.11019283748</v>
      </c>
      <c r="AW45" s="5">
        <v>0</v>
      </c>
      <c r="AX45" s="5">
        <v>7536032</v>
      </c>
      <c r="AZ45" s="5" t="s">
        <v>2</v>
      </c>
      <c r="BA45" t="s">
        <v>2</v>
      </c>
      <c r="BB45" t="s">
        <v>1821</v>
      </c>
      <c r="BC45" t="s">
        <v>1787</v>
      </c>
      <c r="BD45" s="5" t="b">
        <v>1</v>
      </c>
      <c r="BE45" t="s">
        <v>1855</v>
      </c>
      <c r="BF45" t="s">
        <v>1857</v>
      </c>
      <c r="BG45">
        <v>7536032</v>
      </c>
      <c r="BH45">
        <v>7536032</v>
      </c>
      <c r="BI45">
        <v>0</v>
      </c>
      <c r="BJ45">
        <v>0</v>
      </c>
      <c r="BK45" s="5">
        <v>0</v>
      </c>
    </row>
    <row r="46" spans="1:63" x14ac:dyDescent="0.25">
      <c r="A46" s="5">
        <v>45</v>
      </c>
      <c r="B46" s="5">
        <v>1</v>
      </c>
      <c r="C46" s="5">
        <v>6</v>
      </c>
      <c r="D46" s="5">
        <v>8</v>
      </c>
      <c r="E46" s="5">
        <v>1</v>
      </c>
      <c r="F46" s="5">
        <v>14.95</v>
      </c>
      <c r="G46" s="5"/>
      <c r="H46" s="5"/>
      <c r="I46" s="5">
        <v>14.95</v>
      </c>
      <c r="J46" s="5">
        <v>17.670000000000002</v>
      </c>
      <c r="K46" s="5">
        <v>5.16</v>
      </c>
      <c r="L46" s="5"/>
      <c r="M46">
        <v>4</v>
      </c>
      <c r="N46" s="5"/>
      <c r="O46" s="5"/>
      <c r="P46" s="5">
        <v>3.36</v>
      </c>
      <c r="Q46" s="5"/>
      <c r="R46" s="5">
        <v>3.36</v>
      </c>
      <c r="S46" s="5">
        <v>45.14</v>
      </c>
      <c r="T46" s="5">
        <v>41.78</v>
      </c>
      <c r="U46" s="5">
        <v>43.46</v>
      </c>
      <c r="V46" s="5">
        <v>119184.96000000001</v>
      </c>
      <c r="X46">
        <v>119184.96000000001</v>
      </c>
      <c r="Y46">
        <v>0.94522478735598281</v>
      </c>
      <c r="Z46">
        <v>119185.90522478736</v>
      </c>
      <c r="AA46">
        <v>500.09720534630475</v>
      </c>
      <c r="AB46">
        <v>119686.00243013368</v>
      </c>
      <c r="AC46">
        <v>3590.5710814094782</v>
      </c>
      <c r="AD46">
        <v>123276.57351154316</v>
      </c>
      <c r="AE46">
        <v>2.6504448906052858E-3</v>
      </c>
      <c r="AF46">
        <v>123276.57616198804</v>
      </c>
      <c r="AG46">
        <v>0</v>
      </c>
      <c r="AH46">
        <v>123276.57616198804</v>
      </c>
      <c r="AI46">
        <v>0</v>
      </c>
      <c r="AJ46">
        <v>123276.57616198804</v>
      </c>
      <c r="AK46">
        <v>0</v>
      </c>
      <c r="AL46">
        <v>123276.57616198804</v>
      </c>
      <c r="AM46" s="5">
        <v>123276.57616198804</v>
      </c>
      <c r="AN46" s="5">
        <v>5357600</v>
      </c>
      <c r="AQ46" s="5">
        <v>0</v>
      </c>
      <c r="AR46" s="5">
        <v>123276.57616198804</v>
      </c>
      <c r="AS46" s="5">
        <v>5357600</v>
      </c>
      <c r="AT46" s="5" t="s">
        <v>8</v>
      </c>
      <c r="AV46" s="5">
        <v>123276.57616198804</v>
      </c>
      <c r="AW46" s="5">
        <v>0</v>
      </c>
      <c r="AX46" s="5">
        <v>5357600</v>
      </c>
      <c r="AZ46" s="5" t="s">
        <v>2</v>
      </c>
      <c r="BA46" t="s">
        <v>2</v>
      </c>
      <c r="BB46" t="s">
        <v>1821</v>
      </c>
      <c r="BC46" t="s">
        <v>1787</v>
      </c>
      <c r="BD46" s="5" t="b">
        <v>1</v>
      </c>
      <c r="BE46" t="s">
        <v>1855</v>
      </c>
      <c r="BF46" t="s">
        <v>1856</v>
      </c>
      <c r="BG46">
        <v>5357600</v>
      </c>
      <c r="BH46">
        <v>5357600</v>
      </c>
      <c r="BI46">
        <v>0</v>
      </c>
      <c r="BJ46">
        <v>0</v>
      </c>
      <c r="BK46" s="5">
        <v>0</v>
      </c>
    </row>
    <row r="47" spans="1:63" x14ac:dyDescent="0.25">
      <c r="A47" s="5">
        <v>46</v>
      </c>
      <c r="B47" s="5">
        <v>1</v>
      </c>
      <c r="C47" s="5">
        <v>7</v>
      </c>
      <c r="D47" s="5">
        <v>1</v>
      </c>
      <c r="E47" s="5">
        <v>1</v>
      </c>
      <c r="F47" s="5">
        <v>14.95</v>
      </c>
      <c r="G47" s="5"/>
      <c r="H47" s="5"/>
      <c r="I47" s="5">
        <v>14.95</v>
      </c>
      <c r="J47" s="5">
        <v>16.68</v>
      </c>
      <c r="K47" s="5">
        <v>5.19</v>
      </c>
      <c r="L47" s="5"/>
      <c r="M47">
        <v>3.96</v>
      </c>
      <c r="N47" s="5"/>
      <c r="O47" s="5"/>
      <c r="P47" s="5">
        <v>3.36</v>
      </c>
      <c r="Q47" s="5"/>
      <c r="R47" s="5">
        <v>3.36</v>
      </c>
      <c r="S47" s="5">
        <v>44.14</v>
      </c>
      <c r="T47" s="5">
        <v>40.78</v>
      </c>
      <c r="U47" s="5">
        <v>42.46</v>
      </c>
      <c r="V47" s="5">
        <v>119184.96000000001</v>
      </c>
      <c r="X47">
        <v>119184.96000000001</v>
      </c>
      <c r="Y47">
        <v>1.9332038834836569</v>
      </c>
      <c r="Z47">
        <v>119186.89320388348</v>
      </c>
      <c r="AA47">
        <v>0</v>
      </c>
      <c r="AB47">
        <v>119186.89320388348</v>
      </c>
      <c r="AC47">
        <v>3575.7281553398061</v>
      </c>
      <c r="AD47">
        <v>122762.6213592233</v>
      </c>
      <c r="AE47">
        <v>2.3338927785807755</v>
      </c>
      <c r="AF47">
        <v>122764.95525200188</v>
      </c>
      <c r="AG47">
        <v>0</v>
      </c>
      <c r="AH47">
        <v>122764.95525200188</v>
      </c>
      <c r="AI47">
        <v>0</v>
      </c>
      <c r="AJ47">
        <v>122764.95525200188</v>
      </c>
      <c r="AK47">
        <v>0</v>
      </c>
      <c r="AL47">
        <v>122764.95525200188</v>
      </c>
      <c r="AM47" s="5">
        <v>122764.95525200188</v>
      </c>
      <c r="AN47" s="5">
        <v>5212600</v>
      </c>
      <c r="AQ47" s="5">
        <v>0</v>
      </c>
      <c r="AR47" s="5">
        <v>122764.95525200188</v>
      </c>
      <c r="AS47" s="5">
        <v>5212600</v>
      </c>
      <c r="AT47" s="5" t="s">
        <v>8</v>
      </c>
      <c r="AV47" s="5">
        <v>122764.95525200188</v>
      </c>
      <c r="AW47" s="5">
        <v>0</v>
      </c>
      <c r="AX47" s="5">
        <v>5212600</v>
      </c>
      <c r="AZ47" s="5" t="s">
        <v>2</v>
      </c>
      <c r="BA47" t="s">
        <v>2</v>
      </c>
      <c r="BB47" t="s">
        <v>1821</v>
      </c>
      <c r="BC47" t="s">
        <v>1787</v>
      </c>
      <c r="BD47" s="5" t="b">
        <v>1</v>
      </c>
      <c r="BE47" t="s">
        <v>1855</v>
      </c>
      <c r="BF47" t="s">
        <v>1856</v>
      </c>
      <c r="BG47">
        <v>5212600</v>
      </c>
      <c r="BH47">
        <v>5212600</v>
      </c>
      <c r="BI47">
        <v>0</v>
      </c>
      <c r="BJ47">
        <v>0</v>
      </c>
      <c r="BK47" s="5">
        <v>0</v>
      </c>
    </row>
    <row r="48" spans="1:63" x14ac:dyDescent="0.25">
      <c r="A48" s="5">
        <v>47</v>
      </c>
      <c r="B48" s="5">
        <v>1</v>
      </c>
      <c r="C48" s="5">
        <v>7</v>
      </c>
      <c r="D48" s="5">
        <v>2</v>
      </c>
      <c r="E48" s="5">
        <v>3</v>
      </c>
      <c r="F48" s="5">
        <v>18.46</v>
      </c>
      <c r="G48" s="5">
        <v>10.53</v>
      </c>
      <c r="H48" s="5">
        <v>9.9700000000000006</v>
      </c>
      <c r="I48" s="5">
        <v>38.96</v>
      </c>
      <c r="J48" s="5">
        <v>17.02</v>
      </c>
      <c r="K48" s="5">
        <v>4.72</v>
      </c>
      <c r="L48" s="5">
        <v>3.58</v>
      </c>
      <c r="M48">
        <v>4.18</v>
      </c>
      <c r="N48" s="5">
        <v>6.27</v>
      </c>
      <c r="O48" s="5"/>
      <c r="P48" s="5">
        <v>3.04</v>
      </c>
      <c r="Q48" s="5">
        <v>3.41</v>
      </c>
      <c r="R48" s="5">
        <v>6.45</v>
      </c>
      <c r="S48" s="5">
        <v>81.180000000000007</v>
      </c>
      <c r="T48" s="5">
        <v>74.73</v>
      </c>
      <c r="U48" s="5">
        <v>77.959999999999994</v>
      </c>
      <c r="V48" s="5">
        <v>105198.08</v>
      </c>
      <c r="X48">
        <v>105198.08</v>
      </c>
      <c r="Y48">
        <v>0.85546240850817412</v>
      </c>
      <c r="Z48">
        <v>105198.93546240852</v>
      </c>
      <c r="AA48">
        <v>0</v>
      </c>
      <c r="AB48">
        <v>105198.93546240852</v>
      </c>
      <c r="AC48">
        <v>0</v>
      </c>
      <c r="AD48">
        <v>105198.93546240852</v>
      </c>
      <c r="AE48">
        <v>-3791.8035999149142</v>
      </c>
      <c r="AF48">
        <v>101407.1318624936</v>
      </c>
      <c r="AG48">
        <v>0</v>
      </c>
      <c r="AH48">
        <v>101407.1318624936</v>
      </c>
      <c r="AI48">
        <v>0</v>
      </c>
      <c r="AJ48">
        <v>101407.1318624936</v>
      </c>
      <c r="AK48">
        <v>0</v>
      </c>
      <c r="AL48">
        <v>101407.1318624936</v>
      </c>
      <c r="AM48" s="5">
        <v>101407.1318624936</v>
      </c>
      <c r="AN48" s="5">
        <v>7905700</v>
      </c>
      <c r="AQ48" s="5">
        <v>0</v>
      </c>
      <c r="AR48" s="5">
        <v>101407.1318624936</v>
      </c>
      <c r="AS48" s="5">
        <v>7905700</v>
      </c>
      <c r="AT48" s="5" t="s">
        <v>8</v>
      </c>
      <c r="AV48" s="5">
        <v>101407.1318624936</v>
      </c>
      <c r="AW48" s="5">
        <v>0</v>
      </c>
      <c r="AX48" s="5">
        <v>7905700</v>
      </c>
      <c r="AZ48" s="5" t="s">
        <v>1818</v>
      </c>
      <c r="BA48" t="s">
        <v>1818</v>
      </c>
      <c r="BB48" t="s">
        <v>1827</v>
      </c>
      <c r="BC48" t="s">
        <v>1829</v>
      </c>
      <c r="BD48" s="5" t="b">
        <v>1</v>
      </c>
      <c r="BE48" t="s">
        <v>1855</v>
      </c>
      <c r="BF48" t="s">
        <v>1858</v>
      </c>
      <c r="BG48">
        <v>7905700</v>
      </c>
      <c r="BH48">
        <v>8366240</v>
      </c>
      <c r="BI48">
        <v>7905700</v>
      </c>
      <c r="BJ48">
        <v>0</v>
      </c>
      <c r="BK48" s="5">
        <v>0</v>
      </c>
    </row>
    <row r="49" spans="1:63" x14ac:dyDescent="0.25">
      <c r="A49" s="5">
        <v>48</v>
      </c>
      <c r="B49" s="5">
        <v>1</v>
      </c>
      <c r="C49" s="5">
        <v>7</v>
      </c>
      <c r="D49" s="5">
        <v>3</v>
      </c>
      <c r="E49" s="5">
        <v>1</v>
      </c>
      <c r="F49" s="5">
        <v>12.41</v>
      </c>
      <c r="G49" s="5"/>
      <c r="H49" s="5"/>
      <c r="I49" s="5">
        <v>12.41</v>
      </c>
      <c r="J49" s="5">
        <v>14.95</v>
      </c>
      <c r="K49" s="5">
        <v>4.97</v>
      </c>
      <c r="L49" s="5"/>
      <c r="M49">
        <v>3.88</v>
      </c>
      <c r="N49" s="5"/>
      <c r="O49" s="5"/>
      <c r="P49" s="5">
        <v>2.93</v>
      </c>
      <c r="Q49" s="5"/>
      <c r="R49" s="5">
        <v>2.93</v>
      </c>
      <c r="S49" s="5">
        <v>39.14</v>
      </c>
      <c r="T49" s="5">
        <v>36.21</v>
      </c>
      <c r="U49" s="5">
        <v>37.68</v>
      </c>
      <c r="V49" s="5">
        <v>120353.44</v>
      </c>
      <c r="X49">
        <v>120353.44</v>
      </c>
      <c r="Y49">
        <v>2.1155555555596948</v>
      </c>
      <c r="Z49">
        <v>120355.55555555556</v>
      </c>
      <c r="AA49">
        <v>0</v>
      </c>
      <c r="AB49">
        <v>120355.55555555556</v>
      </c>
      <c r="AC49">
        <v>3611.1111111111095</v>
      </c>
      <c r="AD49">
        <v>123966.66666666669</v>
      </c>
      <c r="AE49">
        <v>0.95541401272930671</v>
      </c>
      <c r="AF49">
        <v>123967.6220806794</v>
      </c>
      <c r="AG49">
        <v>0</v>
      </c>
      <c r="AH49">
        <v>123967.6220806794</v>
      </c>
      <c r="AI49">
        <v>500.37154989385454</v>
      </c>
      <c r="AJ49">
        <v>124467.99363057326</v>
      </c>
      <c r="AK49">
        <v>0</v>
      </c>
      <c r="AL49">
        <v>124467.99363057326</v>
      </c>
      <c r="AM49" s="5">
        <v>124467.99363057326</v>
      </c>
      <c r="AN49" s="5">
        <v>4689954</v>
      </c>
      <c r="AQ49" s="5">
        <v>0</v>
      </c>
      <c r="AR49" s="5">
        <v>124467.99363057326</v>
      </c>
      <c r="AS49" s="5">
        <v>4689954</v>
      </c>
      <c r="AT49" s="5" t="s">
        <v>8</v>
      </c>
      <c r="AV49" s="5">
        <v>124467.99363057326</v>
      </c>
      <c r="AW49" s="5">
        <v>0</v>
      </c>
      <c r="AX49" s="5">
        <v>4689954</v>
      </c>
      <c r="AZ49" s="5" t="s">
        <v>2</v>
      </c>
      <c r="BA49" t="s">
        <v>2</v>
      </c>
      <c r="BB49" t="s">
        <v>1821</v>
      </c>
      <c r="BC49" t="s">
        <v>1787</v>
      </c>
      <c r="BD49" s="5" t="b">
        <v>1</v>
      </c>
      <c r="BE49" t="s">
        <v>1855</v>
      </c>
      <c r="BF49" t="s">
        <v>1856</v>
      </c>
      <c r="BG49">
        <v>4689954</v>
      </c>
      <c r="BH49">
        <v>4689954</v>
      </c>
      <c r="BI49">
        <v>0</v>
      </c>
      <c r="BJ49">
        <v>0</v>
      </c>
      <c r="BK49" s="5">
        <v>0</v>
      </c>
    </row>
    <row r="50" spans="1:63" x14ac:dyDescent="0.25">
      <c r="A50" s="5">
        <v>49</v>
      </c>
      <c r="B50" s="5">
        <v>1</v>
      </c>
      <c r="C50" s="5">
        <v>7</v>
      </c>
      <c r="D50" s="5">
        <v>4</v>
      </c>
      <c r="E50" s="5">
        <v>1</v>
      </c>
      <c r="F50" s="5">
        <v>12.41</v>
      </c>
      <c r="G50" s="5"/>
      <c r="H50" s="5"/>
      <c r="I50" s="5">
        <v>12.41</v>
      </c>
      <c r="J50" s="5">
        <v>14.8</v>
      </c>
      <c r="K50" s="5">
        <v>4.97</v>
      </c>
      <c r="L50" s="5"/>
      <c r="M50">
        <v>3.88</v>
      </c>
      <c r="N50" s="5"/>
      <c r="O50" s="5"/>
      <c r="P50" s="5">
        <v>3.11</v>
      </c>
      <c r="Q50" s="5"/>
      <c r="R50" s="5">
        <v>3.11</v>
      </c>
      <c r="S50" s="5">
        <v>39.17</v>
      </c>
      <c r="T50" s="5">
        <v>36.06</v>
      </c>
      <c r="U50" s="5">
        <v>37.619999999999997</v>
      </c>
      <c r="V50" s="5">
        <v>120353.44</v>
      </c>
      <c r="X50">
        <v>120353.44</v>
      </c>
      <c r="Y50">
        <v>2.6100695410132175</v>
      </c>
      <c r="Z50">
        <v>120356.05006954102</v>
      </c>
      <c r="AA50">
        <v>0</v>
      </c>
      <c r="AB50">
        <v>120356.05006954102</v>
      </c>
      <c r="AC50">
        <v>3610.6258692628762</v>
      </c>
      <c r="AD50">
        <v>123966.67593880388</v>
      </c>
      <c r="AE50">
        <v>1.9577666719269473</v>
      </c>
      <c r="AF50">
        <v>123968.63370547582</v>
      </c>
      <c r="AG50">
        <v>500.37214247741218</v>
      </c>
      <c r="AH50">
        <v>124469.00584795325</v>
      </c>
      <c r="AI50">
        <v>0</v>
      </c>
      <c r="AJ50">
        <v>124469.00584795325</v>
      </c>
      <c r="AK50">
        <v>0</v>
      </c>
      <c r="AL50">
        <v>124469.00584795325</v>
      </c>
      <c r="AM50" s="5">
        <v>124469.00584795325</v>
      </c>
      <c r="AN50" s="5">
        <v>4682524</v>
      </c>
      <c r="AQ50" s="5">
        <v>0</v>
      </c>
      <c r="AR50" s="5">
        <v>124469.00584795325</v>
      </c>
      <c r="AS50" s="5">
        <v>4682524</v>
      </c>
      <c r="AT50" s="5" t="s">
        <v>8</v>
      </c>
      <c r="AV50" s="5">
        <v>124469.00584795325</v>
      </c>
      <c r="AW50" s="5">
        <v>0</v>
      </c>
      <c r="AX50" s="5">
        <v>4682524</v>
      </c>
      <c r="AZ50" s="5" t="s">
        <v>2</v>
      </c>
      <c r="BA50" t="s">
        <v>2</v>
      </c>
      <c r="BB50" t="s">
        <v>1821</v>
      </c>
      <c r="BC50" t="s">
        <v>1787</v>
      </c>
      <c r="BD50" s="5" t="b">
        <v>1</v>
      </c>
      <c r="BE50" t="s">
        <v>1855</v>
      </c>
      <c r="BF50" t="s">
        <v>1856</v>
      </c>
      <c r="BG50">
        <v>4682524</v>
      </c>
      <c r="BH50">
        <v>4682524</v>
      </c>
      <c r="BI50">
        <v>0</v>
      </c>
      <c r="BJ50">
        <v>0</v>
      </c>
      <c r="BK50" s="5">
        <v>0</v>
      </c>
    </row>
    <row r="51" spans="1:63" x14ac:dyDescent="0.25">
      <c r="A51" s="5">
        <v>50</v>
      </c>
      <c r="B51" s="5">
        <v>1</v>
      </c>
      <c r="C51" s="5">
        <v>7</v>
      </c>
      <c r="D51" s="5">
        <v>5</v>
      </c>
      <c r="E51" s="5">
        <v>2</v>
      </c>
      <c r="F51" s="5">
        <v>14.66</v>
      </c>
      <c r="G51" s="5">
        <v>10.58</v>
      </c>
      <c r="H51" s="5"/>
      <c r="I51" s="5">
        <v>25.24</v>
      </c>
      <c r="J51" s="5">
        <v>17.63</v>
      </c>
      <c r="K51" s="5">
        <v>4.37</v>
      </c>
      <c r="L51" s="5">
        <v>3.38</v>
      </c>
      <c r="M51">
        <v>3.48</v>
      </c>
      <c r="N51" s="5">
        <v>3.77</v>
      </c>
      <c r="O51" s="5"/>
      <c r="P51" s="5">
        <v>3.11</v>
      </c>
      <c r="Q51" s="5"/>
      <c r="R51" s="5">
        <v>3.11</v>
      </c>
      <c r="S51" s="5">
        <v>60.98</v>
      </c>
      <c r="T51" s="5">
        <v>57.87</v>
      </c>
      <c r="U51" s="5">
        <v>59.43</v>
      </c>
      <c r="V51" s="5">
        <v>118496.08</v>
      </c>
      <c r="X51">
        <v>118496.08</v>
      </c>
      <c r="Y51">
        <v>0.86856146468198869</v>
      </c>
      <c r="Z51">
        <v>118496.94856146468</v>
      </c>
      <c r="AA51">
        <v>0</v>
      </c>
      <c r="AB51">
        <v>118496.94856146468</v>
      </c>
      <c r="AC51">
        <v>3554.960767218829</v>
      </c>
      <c r="AD51">
        <v>122051.90932868353</v>
      </c>
      <c r="AE51">
        <v>0.92593969946028676</v>
      </c>
      <c r="AF51">
        <v>122052.83526838296</v>
      </c>
      <c r="AG51">
        <v>0</v>
      </c>
      <c r="AH51">
        <v>122052.83526838296</v>
      </c>
      <c r="AI51">
        <v>0</v>
      </c>
      <c r="AJ51">
        <v>122052.83526838296</v>
      </c>
      <c r="AK51">
        <v>1220.6966178697619</v>
      </c>
      <c r="AL51">
        <v>123273.53188625272</v>
      </c>
      <c r="AM51" s="5">
        <v>123273.53188625272</v>
      </c>
      <c r="AN51" s="5">
        <v>7326146</v>
      </c>
      <c r="AQ51" s="5">
        <v>0</v>
      </c>
      <c r="AR51" s="5">
        <v>123273.53188625272</v>
      </c>
      <c r="AS51" s="5">
        <v>7326146</v>
      </c>
      <c r="AT51" s="5" t="s">
        <v>8</v>
      </c>
      <c r="AV51" s="5">
        <v>123273.53188625272</v>
      </c>
      <c r="AW51" s="5">
        <v>0</v>
      </c>
      <c r="AX51" s="5">
        <v>7326146</v>
      </c>
      <c r="AZ51" s="5" t="s">
        <v>2</v>
      </c>
      <c r="BA51" t="s">
        <v>2</v>
      </c>
      <c r="BB51" t="s">
        <v>1821</v>
      </c>
      <c r="BC51" t="s">
        <v>1787</v>
      </c>
      <c r="BD51" s="5" t="b">
        <v>1</v>
      </c>
      <c r="BE51" t="s">
        <v>1855</v>
      </c>
      <c r="BF51" t="s">
        <v>1857</v>
      </c>
      <c r="BG51">
        <v>7326146</v>
      </c>
      <c r="BH51">
        <v>7326146</v>
      </c>
      <c r="BI51">
        <v>0</v>
      </c>
      <c r="BJ51">
        <v>0</v>
      </c>
      <c r="BK51" s="5">
        <v>0</v>
      </c>
    </row>
    <row r="52" spans="1:63" x14ac:dyDescent="0.25">
      <c r="A52" s="5">
        <v>51</v>
      </c>
      <c r="B52" s="5">
        <v>1</v>
      </c>
      <c r="C52" s="5">
        <v>7</v>
      </c>
      <c r="D52" s="5">
        <v>6</v>
      </c>
      <c r="E52" s="5">
        <v>2</v>
      </c>
      <c r="F52" s="5">
        <v>11.63</v>
      </c>
      <c r="G52" s="5">
        <v>10.93</v>
      </c>
      <c r="H52" s="5"/>
      <c r="I52" s="5">
        <v>22.56</v>
      </c>
      <c r="J52" s="5">
        <v>16.28</v>
      </c>
      <c r="K52" s="5">
        <v>4.9000000000000004</v>
      </c>
      <c r="L52" s="5"/>
      <c r="M52">
        <v>4.3899999999999997</v>
      </c>
      <c r="N52" s="5">
        <v>1.81</v>
      </c>
      <c r="O52" s="5"/>
      <c r="P52" s="5">
        <v>4.4000000000000004</v>
      </c>
      <c r="Q52" s="5"/>
      <c r="R52" s="5">
        <v>4.4000000000000004</v>
      </c>
      <c r="S52" s="5">
        <v>54.34</v>
      </c>
      <c r="T52" s="5">
        <v>49.94</v>
      </c>
      <c r="U52" s="5">
        <v>52.14</v>
      </c>
      <c r="V52" s="5">
        <v>116281.2</v>
      </c>
      <c r="X52">
        <v>116281.2</v>
      </c>
      <c r="Z52">
        <v>116783.00692383781</v>
      </c>
      <c r="AA52">
        <v>-500.11869436201232</v>
      </c>
      <c r="AB52">
        <v>116282.88822947578</v>
      </c>
      <c r="AC52">
        <v>0</v>
      </c>
      <c r="AD52">
        <v>116282.88822947578</v>
      </c>
      <c r="AE52">
        <v>-3546.025935651458</v>
      </c>
      <c r="AF52">
        <v>112736.86229382432</v>
      </c>
      <c r="AG52">
        <v>0</v>
      </c>
      <c r="AH52">
        <v>112736.86229382432</v>
      </c>
      <c r="AI52">
        <v>0</v>
      </c>
      <c r="AJ52">
        <v>112736.86229382432</v>
      </c>
      <c r="AK52">
        <v>0</v>
      </c>
      <c r="AL52">
        <v>112736.86229382432</v>
      </c>
      <c r="AM52" s="5">
        <v>112736.86229382432</v>
      </c>
      <c r="AN52" s="5">
        <v>5878100</v>
      </c>
      <c r="AQ52" s="5">
        <v>0</v>
      </c>
      <c r="AR52" s="5">
        <v>112736.86229382432</v>
      </c>
      <c r="AS52" s="5">
        <v>5878100</v>
      </c>
      <c r="AT52" s="5" t="s">
        <v>8</v>
      </c>
      <c r="AV52" s="5">
        <v>112736.86229382432</v>
      </c>
      <c r="AW52" s="5">
        <v>0</v>
      </c>
      <c r="AX52" s="5">
        <v>5878100</v>
      </c>
      <c r="AZ52" s="5" t="s">
        <v>1818</v>
      </c>
      <c r="BA52" t="s">
        <v>1818</v>
      </c>
      <c r="BB52" t="s">
        <v>1827</v>
      </c>
      <c r="BC52" t="s">
        <v>1829</v>
      </c>
      <c r="BD52" s="5" t="b">
        <v>1</v>
      </c>
      <c r="BE52" t="s">
        <v>1855</v>
      </c>
      <c r="BF52" t="s">
        <v>1857</v>
      </c>
      <c r="BG52">
        <v>5878100</v>
      </c>
      <c r="BH52">
        <v>6123626</v>
      </c>
      <c r="BI52">
        <v>5878100</v>
      </c>
      <c r="BJ52">
        <v>5878100</v>
      </c>
      <c r="BK52" s="5">
        <v>0</v>
      </c>
    </row>
    <row r="53" spans="1:63" x14ac:dyDescent="0.25">
      <c r="A53" s="5">
        <v>52</v>
      </c>
      <c r="B53" s="5">
        <v>1</v>
      </c>
      <c r="C53" s="5">
        <v>7</v>
      </c>
      <c r="D53" s="5">
        <v>7</v>
      </c>
      <c r="E53" s="5">
        <v>2</v>
      </c>
      <c r="F53" s="5">
        <v>10.86</v>
      </c>
      <c r="G53" s="5">
        <v>14.01</v>
      </c>
      <c r="H53" s="5"/>
      <c r="I53" s="5">
        <v>24.869999999999997</v>
      </c>
      <c r="J53" s="5">
        <v>19.21</v>
      </c>
      <c r="K53" s="5">
        <v>3.96</v>
      </c>
      <c r="L53" s="5"/>
      <c r="M53">
        <v>3.24</v>
      </c>
      <c r="N53" s="5">
        <v>3.83</v>
      </c>
      <c r="O53" s="5">
        <v>4.6399999999999997</v>
      </c>
      <c r="P53" s="5">
        <v>3.91</v>
      </c>
      <c r="Q53" s="5"/>
      <c r="R53" s="5">
        <v>3.91</v>
      </c>
      <c r="S53" s="5">
        <v>63.66</v>
      </c>
      <c r="T53" s="5">
        <v>59.75</v>
      </c>
      <c r="U53" s="5">
        <v>61.71</v>
      </c>
      <c r="V53" s="5">
        <v>117388.64</v>
      </c>
      <c r="X53">
        <v>117388.64</v>
      </c>
      <c r="Y53">
        <v>1.3683319222764112E-2</v>
      </c>
      <c r="Z53">
        <v>117388.65368331922</v>
      </c>
      <c r="AA53">
        <v>0</v>
      </c>
      <c r="AB53">
        <v>117388.65368331922</v>
      </c>
      <c r="AC53">
        <v>3522.0152413209144</v>
      </c>
      <c r="AD53">
        <v>120910.66892464014</v>
      </c>
      <c r="AE53">
        <v>4.2467354680411518E-2</v>
      </c>
      <c r="AF53">
        <v>120910.71139199482</v>
      </c>
      <c r="AG53">
        <v>0</v>
      </c>
      <c r="AH53">
        <v>120910.71139199482</v>
      </c>
      <c r="AI53">
        <v>0</v>
      </c>
      <c r="AJ53">
        <v>120910.71139199482</v>
      </c>
      <c r="AK53">
        <v>1209.3988008426531</v>
      </c>
      <c r="AL53">
        <v>122120.11019283748</v>
      </c>
      <c r="AM53" s="5">
        <v>122120.11019283748</v>
      </c>
      <c r="AN53" s="5">
        <v>7536032</v>
      </c>
      <c r="AQ53" s="5">
        <v>0</v>
      </c>
      <c r="AR53" s="5">
        <v>122120.11019283748</v>
      </c>
      <c r="AS53" s="5">
        <v>7536032</v>
      </c>
      <c r="AT53" s="5" t="s">
        <v>8</v>
      </c>
      <c r="AV53" s="5">
        <v>122120.11019283748</v>
      </c>
      <c r="AW53" s="5">
        <v>0</v>
      </c>
      <c r="AX53" s="5">
        <v>7536032</v>
      </c>
      <c r="AZ53" s="5" t="s">
        <v>2</v>
      </c>
      <c r="BA53" t="s">
        <v>2</v>
      </c>
      <c r="BB53" t="s">
        <v>1821</v>
      </c>
      <c r="BC53" t="s">
        <v>1787</v>
      </c>
      <c r="BD53" s="5" t="b">
        <v>1</v>
      </c>
      <c r="BE53" t="s">
        <v>1855</v>
      </c>
      <c r="BF53" t="s">
        <v>1857</v>
      </c>
      <c r="BG53">
        <v>7536032</v>
      </c>
      <c r="BH53">
        <v>7536032</v>
      </c>
      <c r="BI53">
        <v>0</v>
      </c>
      <c r="BJ53">
        <v>0</v>
      </c>
      <c r="BK53" s="5">
        <v>0</v>
      </c>
    </row>
    <row r="54" spans="1:63" x14ac:dyDescent="0.25">
      <c r="A54" s="5">
        <v>53</v>
      </c>
      <c r="B54" s="5">
        <v>1</v>
      </c>
      <c r="C54" s="5">
        <v>7</v>
      </c>
      <c r="D54" s="5">
        <v>8</v>
      </c>
      <c r="E54" s="5">
        <v>1</v>
      </c>
      <c r="F54" s="5">
        <v>14.95</v>
      </c>
      <c r="G54" s="5"/>
      <c r="H54" s="5"/>
      <c r="I54" s="5">
        <v>14.95</v>
      </c>
      <c r="J54" s="5">
        <v>17.670000000000002</v>
      </c>
      <c r="K54" s="5">
        <v>5.16</v>
      </c>
      <c r="L54" s="5"/>
      <c r="M54">
        <v>4</v>
      </c>
      <c r="N54" s="5"/>
      <c r="O54" s="5"/>
      <c r="P54" s="5">
        <v>3.36</v>
      </c>
      <c r="Q54" s="5"/>
      <c r="R54" s="5">
        <v>3.36</v>
      </c>
      <c r="S54" s="5">
        <v>45.14</v>
      </c>
      <c r="T54" s="5">
        <v>41.78</v>
      </c>
      <c r="U54" s="5">
        <v>43.46</v>
      </c>
      <c r="V54" s="5">
        <v>119184.96000000001</v>
      </c>
      <c r="X54">
        <v>119184.96000000001</v>
      </c>
      <c r="Y54">
        <v>0.94522478735598281</v>
      </c>
      <c r="Z54">
        <v>119185.90522478736</v>
      </c>
      <c r="AA54">
        <v>500.09720534630475</v>
      </c>
      <c r="AB54">
        <v>119686.00243013368</v>
      </c>
      <c r="AC54">
        <v>3590.5710814094782</v>
      </c>
      <c r="AD54">
        <v>123276.57351154316</v>
      </c>
      <c r="AE54">
        <v>2.6504448906052858E-3</v>
      </c>
      <c r="AF54">
        <v>123276.57616198804</v>
      </c>
      <c r="AG54">
        <v>0</v>
      </c>
      <c r="AH54">
        <v>123276.57616198804</v>
      </c>
      <c r="AI54">
        <v>0</v>
      </c>
      <c r="AJ54">
        <v>123276.57616198804</v>
      </c>
      <c r="AK54">
        <v>0</v>
      </c>
      <c r="AL54">
        <v>123276.57616198804</v>
      </c>
      <c r="AM54" s="5">
        <v>123276.57616198804</v>
      </c>
      <c r="AN54" s="5">
        <v>5357600</v>
      </c>
      <c r="AQ54" s="5">
        <v>0</v>
      </c>
      <c r="AR54" s="5">
        <v>123276.57616198804</v>
      </c>
      <c r="AS54" s="5">
        <v>5357600</v>
      </c>
      <c r="AT54" s="5" t="s">
        <v>8</v>
      </c>
      <c r="AV54" s="5">
        <v>123276.57616198804</v>
      </c>
      <c r="AW54" s="5">
        <v>0</v>
      </c>
      <c r="AX54" s="5">
        <v>5357600</v>
      </c>
      <c r="AZ54" s="5" t="s">
        <v>2</v>
      </c>
      <c r="BA54" t="s">
        <v>2</v>
      </c>
      <c r="BB54" t="s">
        <v>1821</v>
      </c>
      <c r="BC54" t="s">
        <v>1787</v>
      </c>
      <c r="BD54" s="5" t="b">
        <v>1</v>
      </c>
      <c r="BE54" t="s">
        <v>1855</v>
      </c>
      <c r="BF54" t="s">
        <v>1856</v>
      </c>
      <c r="BG54">
        <v>5357600</v>
      </c>
      <c r="BH54">
        <v>5357600</v>
      </c>
      <c r="BI54">
        <v>0</v>
      </c>
      <c r="BJ54">
        <v>0</v>
      </c>
      <c r="BK54" s="5">
        <v>0</v>
      </c>
    </row>
    <row r="55" spans="1:63" x14ac:dyDescent="0.25">
      <c r="A55" s="5">
        <v>54</v>
      </c>
      <c r="B55" s="5">
        <v>1</v>
      </c>
      <c r="C55" s="5">
        <v>8</v>
      </c>
      <c r="D55" s="5">
        <v>1</v>
      </c>
      <c r="E55" s="5">
        <v>1</v>
      </c>
      <c r="F55" s="5">
        <v>14.95</v>
      </c>
      <c r="G55" s="5"/>
      <c r="H55" s="5"/>
      <c r="I55" s="5">
        <v>14.95</v>
      </c>
      <c r="J55" s="5">
        <v>16.68</v>
      </c>
      <c r="K55" s="5">
        <v>5.19</v>
      </c>
      <c r="L55" s="5"/>
      <c r="M55">
        <v>3.96</v>
      </c>
      <c r="N55" s="5"/>
      <c r="O55" s="5"/>
      <c r="P55" s="5">
        <v>3.36</v>
      </c>
      <c r="Q55" s="5"/>
      <c r="R55" s="5">
        <v>3.36</v>
      </c>
      <c r="S55" s="5">
        <v>44.14</v>
      </c>
      <c r="T55" s="5">
        <v>40.78</v>
      </c>
      <c r="U55" s="5">
        <v>42.46</v>
      </c>
      <c r="V55" s="5">
        <v>119184.96000000001</v>
      </c>
      <c r="X55">
        <v>119184.96000000001</v>
      </c>
      <c r="Y55">
        <v>1.9332038834836569</v>
      </c>
      <c r="Z55">
        <v>119186.89320388348</v>
      </c>
      <c r="AA55">
        <v>0</v>
      </c>
      <c r="AB55">
        <v>119186.89320388348</v>
      </c>
      <c r="AC55">
        <v>3575.7281553398061</v>
      </c>
      <c r="AD55">
        <v>122762.6213592233</v>
      </c>
      <c r="AE55">
        <v>2.3338927785807755</v>
      </c>
      <c r="AF55">
        <v>122764.95525200188</v>
      </c>
      <c r="AG55">
        <v>0</v>
      </c>
      <c r="AH55">
        <v>122764.95525200188</v>
      </c>
      <c r="AI55">
        <v>0</v>
      </c>
      <c r="AJ55">
        <v>122764.95525200188</v>
      </c>
      <c r="AK55">
        <v>0</v>
      </c>
      <c r="AL55">
        <v>122764.95525200188</v>
      </c>
      <c r="AM55" s="5">
        <v>122764.95525200188</v>
      </c>
      <c r="AN55" s="5">
        <v>5212600</v>
      </c>
      <c r="AQ55" s="5">
        <v>0</v>
      </c>
      <c r="AR55" s="5">
        <v>122764.95525200188</v>
      </c>
      <c r="AS55" s="5">
        <v>5212600</v>
      </c>
      <c r="AT55" s="5" t="s">
        <v>8</v>
      </c>
      <c r="AV55" s="5">
        <v>122764.95525200188</v>
      </c>
      <c r="AW55" s="5">
        <v>0</v>
      </c>
      <c r="AX55" s="5">
        <v>5212600</v>
      </c>
      <c r="AZ55" s="5" t="s">
        <v>2</v>
      </c>
      <c r="BA55" t="s">
        <v>2</v>
      </c>
      <c r="BB55" t="s">
        <v>1821</v>
      </c>
      <c r="BC55" t="s">
        <v>1787</v>
      </c>
      <c r="BD55" s="5" t="b">
        <v>1</v>
      </c>
      <c r="BE55" t="s">
        <v>1855</v>
      </c>
      <c r="BF55" t="s">
        <v>1856</v>
      </c>
      <c r="BG55">
        <v>5212600</v>
      </c>
      <c r="BH55">
        <v>5212600</v>
      </c>
      <c r="BI55">
        <v>0</v>
      </c>
      <c r="BJ55">
        <v>0</v>
      </c>
      <c r="BK55" s="5">
        <v>0</v>
      </c>
    </row>
    <row r="56" spans="1:63" x14ac:dyDescent="0.25">
      <c r="A56" s="5">
        <v>55</v>
      </c>
      <c r="B56" s="5">
        <v>1</v>
      </c>
      <c r="C56" s="5">
        <v>8</v>
      </c>
      <c r="D56" s="5">
        <v>2</v>
      </c>
      <c r="E56" s="5">
        <v>3</v>
      </c>
      <c r="F56" s="5">
        <v>18.46</v>
      </c>
      <c r="G56" s="5">
        <v>10.53</v>
      </c>
      <c r="H56" s="5">
        <v>9.9700000000000006</v>
      </c>
      <c r="I56" s="5">
        <v>38.96</v>
      </c>
      <c r="J56" s="5">
        <v>17.02</v>
      </c>
      <c r="K56" s="5">
        <v>4.72</v>
      </c>
      <c r="L56" s="5">
        <v>3.58</v>
      </c>
      <c r="M56">
        <v>4.18</v>
      </c>
      <c r="N56" s="5">
        <v>6.27</v>
      </c>
      <c r="O56" s="5"/>
      <c r="P56" s="5">
        <v>3.04</v>
      </c>
      <c r="Q56" s="5">
        <v>3.41</v>
      </c>
      <c r="R56" s="5">
        <v>6.45</v>
      </c>
      <c r="S56" s="5">
        <v>81.180000000000007</v>
      </c>
      <c r="T56" s="5">
        <v>74.73</v>
      </c>
      <c r="U56" s="5">
        <v>77.959999999999994</v>
      </c>
      <c r="V56" s="5">
        <v>105198.08</v>
      </c>
      <c r="X56">
        <v>105198.08</v>
      </c>
      <c r="Y56">
        <v>0.85546240850817412</v>
      </c>
      <c r="Z56">
        <v>105198.93546240852</v>
      </c>
      <c r="AA56">
        <v>500.06653359947086</v>
      </c>
      <c r="AB56">
        <v>105699.00199600798</v>
      </c>
      <c r="AC56">
        <v>3170.9647371922765</v>
      </c>
      <c r="AD56">
        <v>108869.96673320026</v>
      </c>
      <c r="AE56">
        <v>1.2492750090896152</v>
      </c>
      <c r="AF56">
        <v>108871.21600820936</v>
      </c>
      <c r="AG56">
        <v>0</v>
      </c>
      <c r="AH56">
        <v>108871.21600820936</v>
      </c>
      <c r="AI56">
        <v>0</v>
      </c>
      <c r="AJ56">
        <v>108871.21600820936</v>
      </c>
      <c r="AK56">
        <v>0</v>
      </c>
      <c r="AL56">
        <v>108871.21600820936</v>
      </c>
      <c r="AM56" s="5">
        <v>108871.21600820936</v>
      </c>
      <c r="AN56" s="5">
        <v>8487600</v>
      </c>
      <c r="AQ56" s="5">
        <v>0</v>
      </c>
      <c r="AR56" s="5">
        <v>108871.21600820936</v>
      </c>
      <c r="AS56" s="5">
        <v>8487600</v>
      </c>
      <c r="AT56" s="5" t="s">
        <v>8</v>
      </c>
      <c r="AV56" s="5">
        <v>108871.21600820936</v>
      </c>
      <c r="AW56" s="5">
        <v>0</v>
      </c>
      <c r="AX56" s="5">
        <v>8487600</v>
      </c>
      <c r="AZ56" s="5" t="s">
        <v>1815</v>
      </c>
      <c r="BA56" t="s">
        <v>1815</v>
      </c>
      <c r="BB56" t="s">
        <v>1827</v>
      </c>
      <c r="BC56" t="s">
        <v>1830</v>
      </c>
      <c r="BD56" s="5" t="b">
        <v>1</v>
      </c>
      <c r="BE56" t="s">
        <v>1855</v>
      </c>
      <c r="BF56" t="s">
        <v>1858</v>
      </c>
      <c r="BG56">
        <v>8658206</v>
      </c>
      <c r="BH56">
        <v>8658206</v>
      </c>
      <c r="BI56">
        <v>0</v>
      </c>
      <c r="BJ56">
        <v>0</v>
      </c>
      <c r="BK56" s="5">
        <v>170606</v>
      </c>
    </row>
    <row r="57" spans="1:63" x14ac:dyDescent="0.25">
      <c r="A57" s="5">
        <v>56</v>
      </c>
      <c r="B57" s="5">
        <v>1</v>
      </c>
      <c r="C57" s="5">
        <v>8</v>
      </c>
      <c r="D57" s="5">
        <v>3</v>
      </c>
      <c r="E57" s="5">
        <v>1</v>
      </c>
      <c r="F57" s="5">
        <v>12.41</v>
      </c>
      <c r="G57" s="5"/>
      <c r="H57" s="5"/>
      <c r="I57" s="5">
        <v>12.41</v>
      </c>
      <c r="J57" s="5">
        <v>14.95</v>
      </c>
      <c r="K57" s="5">
        <v>4.97</v>
      </c>
      <c r="L57" s="5"/>
      <c r="M57">
        <v>3.88</v>
      </c>
      <c r="N57" s="5"/>
      <c r="O57" s="5"/>
      <c r="P57" s="5">
        <v>2.93</v>
      </c>
      <c r="Q57" s="5"/>
      <c r="R57" s="5">
        <v>2.93</v>
      </c>
      <c r="S57" s="5">
        <v>39.14</v>
      </c>
      <c r="T57" s="5">
        <v>36.21</v>
      </c>
      <c r="U57" s="5">
        <v>37.68</v>
      </c>
      <c r="V57" s="5">
        <v>120353.44</v>
      </c>
      <c r="X57">
        <v>120353.44</v>
      </c>
      <c r="Y57">
        <v>2.1155555555596948</v>
      </c>
      <c r="Z57">
        <v>120355.55555555556</v>
      </c>
      <c r="AA57">
        <v>0</v>
      </c>
      <c r="AB57">
        <v>120355.55555555556</v>
      </c>
      <c r="AC57">
        <v>3611.1111111111095</v>
      </c>
      <c r="AD57">
        <v>123966.66666666669</v>
      </c>
      <c r="AE57">
        <v>0.95541401272930671</v>
      </c>
      <c r="AF57">
        <v>123967.6220806794</v>
      </c>
      <c r="AG57">
        <v>0</v>
      </c>
      <c r="AH57">
        <v>123967.6220806794</v>
      </c>
      <c r="AI57">
        <v>500.37154989385454</v>
      </c>
      <c r="AJ57">
        <v>124467.99363057326</v>
      </c>
      <c r="AK57">
        <v>0</v>
      </c>
      <c r="AL57">
        <v>124467.99363057326</v>
      </c>
      <c r="AM57" s="5">
        <v>124467.99363057326</v>
      </c>
      <c r="AN57" s="5">
        <v>4689954</v>
      </c>
      <c r="AQ57" s="5">
        <v>0</v>
      </c>
      <c r="AR57" s="5">
        <v>124467.99363057326</v>
      </c>
      <c r="AS57" s="5">
        <v>4689954</v>
      </c>
      <c r="AT57" s="5" t="s">
        <v>8</v>
      </c>
      <c r="AV57" s="5">
        <v>124467.99363057326</v>
      </c>
      <c r="AW57" s="5">
        <v>0</v>
      </c>
      <c r="AX57" s="5">
        <v>4689954</v>
      </c>
      <c r="AZ57" s="5" t="s">
        <v>2</v>
      </c>
      <c r="BA57" t="s">
        <v>2</v>
      </c>
      <c r="BB57" t="s">
        <v>1821</v>
      </c>
      <c r="BC57" t="s">
        <v>1787</v>
      </c>
      <c r="BD57" s="5" t="b">
        <v>1</v>
      </c>
      <c r="BE57" t="s">
        <v>1855</v>
      </c>
      <c r="BF57" t="s">
        <v>1856</v>
      </c>
      <c r="BG57">
        <v>4689954</v>
      </c>
      <c r="BH57">
        <v>4689954</v>
      </c>
      <c r="BI57">
        <v>0</v>
      </c>
      <c r="BJ57">
        <v>0</v>
      </c>
      <c r="BK57" s="5">
        <v>0</v>
      </c>
    </row>
    <row r="58" spans="1:63" x14ac:dyDescent="0.25">
      <c r="A58" s="5">
        <v>57</v>
      </c>
      <c r="B58" s="5">
        <v>1</v>
      </c>
      <c r="C58" s="5">
        <v>8</v>
      </c>
      <c r="D58" s="5">
        <v>4</v>
      </c>
      <c r="E58" s="5">
        <v>1</v>
      </c>
      <c r="F58" s="5">
        <v>12.41</v>
      </c>
      <c r="G58" s="5"/>
      <c r="H58" s="5"/>
      <c r="I58" s="5">
        <v>12.41</v>
      </c>
      <c r="J58" s="5">
        <v>14.8</v>
      </c>
      <c r="K58" s="5">
        <v>4.97</v>
      </c>
      <c r="L58" s="5"/>
      <c r="M58">
        <v>3.88</v>
      </c>
      <c r="N58" s="5"/>
      <c r="O58" s="5"/>
      <c r="P58" s="5">
        <v>3.11</v>
      </c>
      <c r="Q58" s="5"/>
      <c r="R58" s="5">
        <v>3.11</v>
      </c>
      <c r="S58" s="5">
        <v>39.17</v>
      </c>
      <c r="T58" s="5">
        <v>36.06</v>
      </c>
      <c r="U58" s="5">
        <v>37.619999999999997</v>
      </c>
      <c r="V58" s="5">
        <v>120353.44</v>
      </c>
      <c r="X58">
        <v>120353.44</v>
      </c>
      <c r="Y58">
        <v>2.6100695410132175</v>
      </c>
      <c r="Z58">
        <v>120356.05006954102</v>
      </c>
      <c r="AA58">
        <v>0</v>
      </c>
      <c r="AB58">
        <v>120356.05006954102</v>
      </c>
      <c r="AC58">
        <v>3610.6258692628762</v>
      </c>
      <c r="AD58">
        <v>123966.67593880388</v>
      </c>
      <c r="AE58">
        <v>1.9577666719269473</v>
      </c>
      <c r="AF58">
        <v>123968.63370547582</v>
      </c>
      <c r="AG58">
        <v>500.37214247741218</v>
      </c>
      <c r="AH58">
        <v>124469.00584795325</v>
      </c>
      <c r="AI58">
        <v>0</v>
      </c>
      <c r="AJ58">
        <v>124469.00584795325</v>
      </c>
      <c r="AK58">
        <v>0</v>
      </c>
      <c r="AL58">
        <v>124469.00584795325</v>
      </c>
      <c r="AM58" s="5">
        <v>124469.00584795325</v>
      </c>
      <c r="AN58" s="5">
        <v>4682524</v>
      </c>
      <c r="AQ58" s="5">
        <v>0</v>
      </c>
      <c r="AR58" s="5">
        <v>124469.00584795325</v>
      </c>
      <c r="AS58" s="5">
        <v>4682524</v>
      </c>
      <c r="AT58" s="5" t="s">
        <v>8</v>
      </c>
      <c r="AV58" s="5">
        <v>124469.00584795325</v>
      </c>
      <c r="AW58" s="5">
        <v>0</v>
      </c>
      <c r="AX58" s="5">
        <v>4682524</v>
      </c>
      <c r="AZ58" s="5" t="s">
        <v>2</v>
      </c>
      <c r="BA58" t="s">
        <v>2</v>
      </c>
      <c r="BB58" t="s">
        <v>1821</v>
      </c>
      <c r="BC58" t="s">
        <v>1787</v>
      </c>
      <c r="BD58" s="5" t="b">
        <v>1</v>
      </c>
      <c r="BE58" t="s">
        <v>1855</v>
      </c>
      <c r="BF58" t="s">
        <v>1856</v>
      </c>
      <c r="BG58">
        <v>4682524</v>
      </c>
      <c r="BH58">
        <v>4682524</v>
      </c>
      <c r="BI58">
        <v>0</v>
      </c>
      <c r="BJ58">
        <v>0</v>
      </c>
      <c r="BK58" s="5">
        <v>0</v>
      </c>
    </row>
    <row r="59" spans="1:63" x14ac:dyDescent="0.25">
      <c r="A59" s="5">
        <v>58</v>
      </c>
      <c r="B59" s="5">
        <v>1</v>
      </c>
      <c r="C59" s="5">
        <v>8</v>
      </c>
      <c r="D59" s="5">
        <v>5</v>
      </c>
      <c r="E59" s="5">
        <v>2</v>
      </c>
      <c r="F59" s="5">
        <v>14.66</v>
      </c>
      <c r="G59" s="5">
        <v>10.58</v>
      </c>
      <c r="H59" s="5"/>
      <c r="I59" s="5">
        <v>25.24</v>
      </c>
      <c r="J59" s="5">
        <v>17.63</v>
      </c>
      <c r="K59" s="5">
        <v>4.37</v>
      </c>
      <c r="L59" s="5">
        <v>3.38</v>
      </c>
      <c r="M59">
        <v>3.48</v>
      </c>
      <c r="N59" s="5">
        <v>3.77</v>
      </c>
      <c r="O59" s="5"/>
      <c r="P59" s="5">
        <v>3.11</v>
      </c>
      <c r="Q59" s="5"/>
      <c r="R59" s="5">
        <v>3.11</v>
      </c>
      <c r="S59" s="5">
        <v>60.98</v>
      </c>
      <c r="T59" s="5">
        <v>57.87</v>
      </c>
      <c r="U59" s="5">
        <v>59.43</v>
      </c>
      <c r="V59" s="5">
        <v>118496.08</v>
      </c>
      <c r="X59">
        <v>118496.08</v>
      </c>
      <c r="Y59">
        <v>0.86856146468198869</v>
      </c>
      <c r="Z59">
        <v>118496.94856146468</v>
      </c>
      <c r="AA59">
        <v>0</v>
      </c>
      <c r="AB59">
        <v>118496.94856146468</v>
      </c>
      <c r="AC59">
        <v>3554.960767218829</v>
      </c>
      <c r="AD59">
        <v>122051.90932868353</v>
      </c>
      <c r="AE59">
        <v>0.92593969946028676</v>
      </c>
      <c r="AF59">
        <v>122052.83526838296</v>
      </c>
      <c r="AG59">
        <v>0</v>
      </c>
      <c r="AH59">
        <v>122052.83526838296</v>
      </c>
      <c r="AI59">
        <v>0</v>
      </c>
      <c r="AJ59">
        <v>122052.83526838296</v>
      </c>
      <c r="AK59">
        <v>1220.6966178697619</v>
      </c>
      <c r="AL59">
        <v>123273.53188625272</v>
      </c>
      <c r="AM59" s="5">
        <v>123273.53188625272</v>
      </c>
      <c r="AN59" s="5">
        <v>7326146</v>
      </c>
      <c r="AQ59" s="5">
        <v>0</v>
      </c>
      <c r="AR59" s="5">
        <v>123273.53188625272</v>
      </c>
      <c r="AS59" s="5">
        <v>7326146</v>
      </c>
      <c r="AT59" s="5" t="s">
        <v>8</v>
      </c>
      <c r="AV59" s="5">
        <v>123273.53188625272</v>
      </c>
      <c r="AW59" s="5">
        <v>0</v>
      </c>
      <c r="AX59" s="5">
        <v>7326146</v>
      </c>
      <c r="AZ59" s="5" t="s">
        <v>2</v>
      </c>
      <c r="BA59" t="s">
        <v>2</v>
      </c>
      <c r="BB59" t="s">
        <v>1821</v>
      </c>
      <c r="BC59" t="s">
        <v>1787</v>
      </c>
      <c r="BD59" s="5" t="b">
        <v>1</v>
      </c>
      <c r="BE59" t="s">
        <v>1855</v>
      </c>
      <c r="BF59" t="s">
        <v>1857</v>
      </c>
      <c r="BG59">
        <v>7326146</v>
      </c>
      <c r="BH59">
        <v>7326146</v>
      </c>
      <c r="BI59">
        <v>0</v>
      </c>
      <c r="BJ59">
        <v>0</v>
      </c>
      <c r="BK59" s="5">
        <v>0</v>
      </c>
    </row>
    <row r="60" spans="1:63" x14ac:dyDescent="0.25">
      <c r="A60" s="5">
        <v>59</v>
      </c>
      <c r="B60" s="5">
        <v>1</v>
      </c>
      <c r="C60" s="5">
        <v>8</v>
      </c>
      <c r="D60" s="5">
        <v>6</v>
      </c>
      <c r="E60" s="5">
        <v>2</v>
      </c>
      <c r="F60" s="5">
        <v>11.63</v>
      </c>
      <c r="G60" s="5">
        <v>10.93</v>
      </c>
      <c r="H60" s="5"/>
      <c r="I60" s="5">
        <v>22.56</v>
      </c>
      <c r="J60" s="5">
        <v>16.28</v>
      </c>
      <c r="K60" s="5">
        <v>4.9000000000000004</v>
      </c>
      <c r="L60" s="5"/>
      <c r="M60">
        <v>4.3899999999999997</v>
      </c>
      <c r="N60" s="5">
        <v>1.81</v>
      </c>
      <c r="O60" s="5"/>
      <c r="P60" s="5">
        <v>4.4000000000000004</v>
      </c>
      <c r="Q60" s="5"/>
      <c r="R60" s="5">
        <v>4.4000000000000004</v>
      </c>
      <c r="S60" s="5">
        <v>54.34</v>
      </c>
      <c r="T60" s="5">
        <v>49.94</v>
      </c>
      <c r="U60" s="5">
        <v>52.14</v>
      </c>
      <c r="V60" s="5">
        <v>116281.2</v>
      </c>
      <c r="X60">
        <v>116281.2</v>
      </c>
      <c r="Y60">
        <v>501.80692383779382</v>
      </c>
      <c r="Z60">
        <v>116783.00692383781</v>
      </c>
      <c r="AA60">
        <v>0</v>
      </c>
      <c r="AB60">
        <v>116783.00692383781</v>
      </c>
      <c r="AC60">
        <v>3503.4817012858548</v>
      </c>
      <c r="AD60">
        <v>120286.48862512365</v>
      </c>
      <c r="AE60">
        <v>1.198371424106881</v>
      </c>
      <c r="AF60">
        <v>120287.68699654777</v>
      </c>
      <c r="AG60">
        <v>0</v>
      </c>
      <c r="AH60">
        <v>120287.68699654777</v>
      </c>
      <c r="AI60">
        <v>0</v>
      </c>
      <c r="AJ60">
        <v>120287.68699654777</v>
      </c>
      <c r="AK60">
        <v>1203.1837360951322</v>
      </c>
      <c r="AL60">
        <v>121490.87073264288</v>
      </c>
      <c r="AM60" s="5">
        <v>121490.87073264288</v>
      </c>
      <c r="AN60" s="5">
        <v>6334534</v>
      </c>
      <c r="AQ60" s="5">
        <v>0</v>
      </c>
      <c r="AR60" s="5">
        <v>121490.87073264288</v>
      </c>
      <c r="AS60" s="5">
        <v>6334534</v>
      </c>
      <c r="AT60" s="5" t="s">
        <v>8</v>
      </c>
      <c r="AV60" s="5">
        <v>121490.87073264288</v>
      </c>
      <c r="AW60" s="5">
        <v>0</v>
      </c>
      <c r="AX60" s="5">
        <v>6334534</v>
      </c>
      <c r="AZ60" s="5" t="s">
        <v>2</v>
      </c>
      <c r="BA60" t="s">
        <v>2</v>
      </c>
      <c r="BB60" t="s">
        <v>1821</v>
      </c>
      <c r="BC60" t="s">
        <v>1787</v>
      </c>
      <c r="BD60" s="5" t="b">
        <v>1</v>
      </c>
      <c r="BE60" t="s">
        <v>1855</v>
      </c>
      <c r="BF60" t="s">
        <v>1857</v>
      </c>
      <c r="BG60">
        <v>6334534</v>
      </c>
      <c r="BH60">
        <v>6334534</v>
      </c>
      <c r="BI60">
        <v>0</v>
      </c>
      <c r="BJ60">
        <v>0</v>
      </c>
      <c r="BK60" s="5">
        <v>0</v>
      </c>
    </row>
    <row r="61" spans="1:63" x14ac:dyDescent="0.25">
      <c r="A61" s="5">
        <v>60</v>
      </c>
      <c r="B61" s="5">
        <v>1</v>
      </c>
      <c r="C61" s="5">
        <v>8</v>
      </c>
      <c r="D61" s="5">
        <v>7</v>
      </c>
      <c r="E61" s="5">
        <v>2</v>
      </c>
      <c r="F61" s="5">
        <v>10.86</v>
      </c>
      <c r="G61" s="5">
        <v>14.01</v>
      </c>
      <c r="H61" s="5"/>
      <c r="I61" s="5">
        <v>24.869999999999997</v>
      </c>
      <c r="J61" s="5">
        <v>19.21</v>
      </c>
      <c r="K61" s="5">
        <v>3.96</v>
      </c>
      <c r="L61" s="5"/>
      <c r="M61">
        <v>3.24</v>
      </c>
      <c r="N61" s="5">
        <v>3.83</v>
      </c>
      <c r="O61" s="5">
        <v>4.6399999999999997</v>
      </c>
      <c r="P61" s="5">
        <v>3.91</v>
      </c>
      <c r="Q61" s="5"/>
      <c r="R61" s="5">
        <v>3.91</v>
      </c>
      <c r="S61" s="5">
        <v>63.66</v>
      </c>
      <c r="T61" s="5">
        <v>59.75</v>
      </c>
      <c r="U61" s="5">
        <v>61.71</v>
      </c>
      <c r="V61" s="5">
        <v>117388.64</v>
      </c>
      <c r="X61">
        <v>117388.64</v>
      </c>
      <c r="Y61">
        <v>1.3683319222764112E-2</v>
      </c>
      <c r="Z61">
        <v>117388.65368331922</v>
      </c>
      <c r="AA61">
        <v>0</v>
      </c>
      <c r="AB61">
        <v>117388.65368331922</v>
      </c>
      <c r="AC61">
        <v>3522.0152413209144</v>
      </c>
      <c r="AD61">
        <v>120910.66892464014</v>
      </c>
      <c r="AE61">
        <v>4.2467354680411518E-2</v>
      </c>
      <c r="AF61">
        <v>120910.71139199482</v>
      </c>
      <c r="AG61">
        <v>0</v>
      </c>
      <c r="AH61">
        <v>120910.71139199482</v>
      </c>
      <c r="AI61">
        <v>0</v>
      </c>
      <c r="AJ61">
        <v>120910.71139199482</v>
      </c>
      <c r="AK61">
        <v>1209.3988008426531</v>
      </c>
      <c r="AL61">
        <v>122120.11019283748</v>
      </c>
      <c r="AM61" s="5">
        <v>122120.11019283748</v>
      </c>
      <c r="AN61" s="5">
        <v>7536032</v>
      </c>
      <c r="AQ61" s="5">
        <v>0</v>
      </c>
      <c r="AR61" s="5">
        <v>122120.11019283748</v>
      </c>
      <c r="AS61" s="5">
        <v>7536032</v>
      </c>
      <c r="AT61" s="5" t="s">
        <v>8</v>
      </c>
      <c r="AV61" s="5">
        <v>122120.11019283748</v>
      </c>
      <c r="AW61" s="5">
        <v>0</v>
      </c>
      <c r="AX61" s="5">
        <v>7536032</v>
      </c>
      <c r="AZ61" s="5" t="s">
        <v>2</v>
      </c>
      <c r="BA61" t="s">
        <v>2</v>
      </c>
      <c r="BB61" t="s">
        <v>1821</v>
      </c>
      <c r="BC61" t="s">
        <v>1787</v>
      </c>
      <c r="BD61" s="5" t="b">
        <v>1</v>
      </c>
      <c r="BE61" t="s">
        <v>1855</v>
      </c>
      <c r="BF61" t="s">
        <v>1857</v>
      </c>
      <c r="BG61">
        <v>7536032</v>
      </c>
      <c r="BH61">
        <v>7536032</v>
      </c>
      <c r="BI61">
        <v>0</v>
      </c>
      <c r="BJ61">
        <v>0</v>
      </c>
      <c r="BK61" s="5">
        <v>0</v>
      </c>
    </row>
    <row r="62" spans="1:63" x14ac:dyDescent="0.25">
      <c r="A62" s="5">
        <v>61</v>
      </c>
      <c r="B62" s="5">
        <v>1</v>
      </c>
      <c r="C62" s="5">
        <v>8</v>
      </c>
      <c r="D62" s="5">
        <v>8</v>
      </c>
      <c r="E62" s="5">
        <v>1</v>
      </c>
      <c r="F62" s="5">
        <v>14.95</v>
      </c>
      <c r="G62" s="5"/>
      <c r="H62" s="5"/>
      <c r="I62" s="5">
        <v>14.95</v>
      </c>
      <c r="J62" s="5">
        <v>17.670000000000002</v>
      </c>
      <c r="K62" s="5">
        <v>5.16</v>
      </c>
      <c r="L62" s="5"/>
      <c r="M62">
        <v>4</v>
      </c>
      <c r="N62" s="5"/>
      <c r="O62" s="5"/>
      <c r="P62" s="5">
        <v>3.36</v>
      </c>
      <c r="Q62" s="5"/>
      <c r="R62" s="5">
        <v>3.36</v>
      </c>
      <c r="S62" s="5">
        <v>45.14</v>
      </c>
      <c r="T62" s="5">
        <v>41.78</v>
      </c>
      <c r="U62" s="5">
        <v>43.46</v>
      </c>
      <c r="V62" s="5">
        <v>119184.96000000001</v>
      </c>
      <c r="X62">
        <v>119184.96000000001</v>
      </c>
      <c r="Y62">
        <v>0.94522478735598281</v>
      </c>
      <c r="Z62">
        <v>119185.90522478736</v>
      </c>
      <c r="AA62">
        <v>0</v>
      </c>
      <c r="AB62">
        <v>119185.90522478736</v>
      </c>
      <c r="AC62">
        <v>0</v>
      </c>
      <c r="AD62">
        <v>119185.90522478736</v>
      </c>
      <c r="AE62">
        <v>-6335.0078478890646</v>
      </c>
      <c r="AF62">
        <v>112850.8973768983</v>
      </c>
      <c r="AG62">
        <v>0</v>
      </c>
      <c r="AH62">
        <v>112850.8973768983</v>
      </c>
      <c r="AI62">
        <v>0</v>
      </c>
      <c r="AJ62">
        <v>112850.8973768983</v>
      </c>
      <c r="AK62">
        <v>0</v>
      </c>
      <c r="AL62">
        <v>112850.8973768983</v>
      </c>
      <c r="AM62" s="5">
        <v>112850.8973768983</v>
      </c>
      <c r="AN62" s="5">
        <v>4904500</v>
      </c>
      <c r="AP62">
        <v>0.02</v>
      </c>
      <c r="AQ62" s="5">
        <v>98090</v>
      </c>
      <c r="AR62" s="5">
        <v>110593.87942936031</v>
      </c>
      <c r="AS62" s="5">
        <v>4806410</v>
      </c>
      <c r="AT62" s="5" t="s">
        <v>8</v>
      </c>
      <c r="AV62" s="5">
        <v>110593.87942936031</v>
      </c>
      <c r="AW62" s="5">
        <v>0</v>
      </c>
      <c r="AX62" s="5">
        <v>4806410</v>
      </c>
      <c r="AY62" t="s">
        <v>62</v>
      </c>
      <c r="AZ62" s="5" t="s">
        <v>1818</v>
      </c>
      <c r="BA62" t="s">
        <v>1818</v>
      </c>
      <c r="BB62" t="s">
        <v>1827</v>
      </c>
      <c r="BC62" t="s">
        <v>1829</v>
      </c>
      <c r="BD62" s="5" t="b">
        <v>1</v>
      </c>
      <c r="BE62" t="s">
        <v>1855</v>
      </c>
      <c r="BF62" t="s">
        <v>1856</v>
      </c>
      <c r="BG62">
        <v>4904500</v>
      </c>
      <c r="BH62">
        <v>5179900</v>
      </c>
      <c r="BI62">
        <v>4904500</v>
      </c>
      <c r="BJ62">
        <v>4904500</v>
      </c>
      <c r="BK62" s="5">
        <v>0</v>
      </c>
    </row>
    <row r="63" spans="1:63" x14ac:dyDescent="0.25">
      <c r="A63" s="5">
        <v>62</v>
      </c>
      <c r="B63" s="5">
        <v>1</v>
      </c>
      <c r="C63" s="5">
        <v>9</v>
      </c>
      <c r="D63" s="5">
        <v>1</v>
      </c>
      <c r="E63" s="5">
        <v>1</v>
      </c>
      <c r="F63" s="5">
        <v>14.95</v>
      </c>
      <c r="G63" s="5"/>
      <c r="H63" s="5"/>
      <c r="I63" s="5">
        <v>14.95</v>
      </c>
      <c r="J63" s="5">
        <v>16.68</v>
      </c>
      <c r="K63" s="5">
        <v>5.19</v>
      </c>
      <c r="L63" s="5"/>
      <c r="M63">
        <v>3.96</v>
      </c>
      <c r="N63" s="5"/>
      <c r="O63" s="5"/>
      <c r="P63" s="5">
        <v>3.36</v>
      </c>
      <c r="Q63" s="5"/>
      <c r="R63" s="5">
        <v>3.36</v>
      </c>
      <c r="S63" s="5">
        <v>44.14</v>
      </c>
      <c r="T63" s="5">
        <v>40.78</v>
      </c>
      <c r="U63" s="5">
        <v>42.46</v>
      </c>
      <c r="V63" s="5">
        <v>119184.96000000001</v>
      </c>
      <c r="X63">
        <v>119184.96000000001</v>
      </c>
      <c r="Y63">
        <v>1.9332038834836569</v>
      </c>
      <c r="Z63">
        <v>119186.89320388348</v>
      </c>
      <c r="AA63">
        <v>0</v>
      </c>
      <c r="AB63">
        <v>119186.89320388348</v>
      </c>
      <c r="AC63">
        <v>3575.7281553398061</v>
      </c>
      <c r="AD63">
        <v>122762.6213592233</v>
      </c>
      <c r="AE63">
        <v>2.3338927785807755</v>
      </c>
      <c r="AF63">
        <v>122764.95525200188</v>
      </c>
      <c r="AG63">
        <v>0</v>
      </c>
      <c r="AH63">
        <v>122764.95525200188</v>
      </c>
      <c r="AI63">
        <v>0</v>
      </c>
      <c r="AJ63">
        <v>122764.95525200188</v>
      </c>
      <c r="AK63">
        <v>0</v>
      </c>
      <c r="AL63">
        <v>122764.95525200188</v>
      </c>
      <c r="AM63" s="5">
        <v>122764.95525200188</v>
      </c>
      <c r="AN63" s="5">
        <v>5212600</v>
      </c>
      <c r="AQ63" s="5">
        <v>0</v>
      </c>
      <c r="AR63" s="5">
        <v>122764.95525200188</v>
      </c>
      <c r="AS63" s="5">
        <v>5212600</v>
      </c>
      <c r="AT63" s="5" t="s">
        <v>8</v>
      </c>
      <c r="AV63" s="5">
        <v>122764.95525200188</v>
      </c>
      <c r="AW63" s="5">
        <v>0</v>
      </c>
      <c r="AX63" s="5">
        <v>5212600</v>
      </c>
      <c r="AZ63" s="5" t="s">
        <v>2</v>
      </c>
      <c r="BA63" t="s">
        <v>2</v>
      </c>
      <c r="BB63" t="s">
        <v>1821</v>
      </c>
      <c r="BC63" t="s">
        <v>1787</v>
      </c>
      <c r="BD63" s="5" t="b">
        <v>1</v>
      </c>
      <c r="BE63" t="s">
        <v>1855</v>
      </c>
      <c r="BF63" t="s">
        <v>1856</v>
      </c>
      <c r="BG63">
        <v>5212600</v>
      </c>
      <c r="BH63">
        <v>5212600</v>
      </c>
      <c r="BI63">
        <v>0</v>
      </c>
      <c r="BJ63">
        <v>0</v>
      </c>
      <c r="BK63" s="5">
        <v>0</v>
      </c>
    </row>
    <row r="64" spans="1:63" x14ac:dyDescent="0.25">
      <c r="A64" s="5">
        <v>63</v>
      </c>
      <c r="B64" s="5">
        <v>1</v>
      </c>
      <c r="C64" s="5">
        <v>9</v>
      </c>
      <c r="D64" s="5">
        <v>2</v>
      </c>
      <c r="E64" s="5">
        <v>3</v>
      </c>
      <c r="F64" s="5">
        <v>18.46</v>
      </c>
      <c r="G64" s="5">
        <v>10.53</v>
      </c>
      <c r="H64" s="5">
        <v>9.9700000000000006</v>
      </c>
      <c r="I64" s="5">
        <v>38.96</v>
      </c>
      <c r="J64" s="5">
        <v>17.02</v>
      </c>
      <c r="K64" s="5">
        <v>4.72</v>
      </c>
      <c r="L64" s="5">
        <v>3.58</v>
      </c>
      <c r="M64">
        <v>4.18</v>
      </c>
      <c r="N64" s="5">
        <v>6.27</v>
      </c>
      <c r="O64" s="5"/>
      <c r="P64" s="5">
        <v>3.04</v>
      </c>
      <c r="Q64" s="5">
        <v>3.41</v>
      </c>
      <c r="R64" s="5">
        <v>6.45</v>
      </c>
      <c r="S64" s="5">
        <v>81.180000000000007</v>
      </c>
      <c r="T64" s="5">
        <v>74.73</v>
      </c>
      <c r="U64" s="5">
        <v>77.959999999999994</v>
      </c>
      <c r="V64" s="5">
        <v>105198.08</v>
      </c>
      <c r="X64">
        <v>105198.08</v>
      </c>
      <c r="Y64">
        <v>0.85546240850817412</v>
      </c>
      <c r="Z64">
        <v>105198.93546240852</v>
      </c>
      <c r="AA64">
        <v>500.06653359947086</v>
      </c>
      <c r="AB64">
        <v>105699.00199600798</v>
      </c>
      <c r="AC64">
        <v>3170.9647371922765</v>
      </c>
      <c r="AD64">
        <v>108869.96673320026</v>
      </c>
      <c r="AE64">
        <v>1.2492750090896152</v>
      </c>
      <c r="AF64">
        <v>108871.21600820936</v>
      </c>
      <c r="AG64">
        <v>0</v>
      </c>
      <c r="AH64">
        <v>108871.21600820936</v>
      </c>
      <c r="AI64">
        <v>0</v>
      </c>
      <c r="AJ64">
        <v>108871.21600820936</v>
      </c>
      <c r="AK64">
        <v>2188.3786557208805</v>
      </c>
      <c r="AL64">
        <v>111059.59466393024</v>
      </c>
      <c r="AM64" s="5">
        <v>111059.59466393024</v>
      </c>
      <c r="AN64" s="5">
        <v>8658206</v>
      </c>
      <c r="AQ64" s="5">
        <v>0</v>
      </c>
      <c r="AR64" s="5">
        <v>111059.59466393024</v>
      </c>
      <c r="AS64" s="5">
        <v>8658206</v>
      </c>
      <c r="AT64" s="5" t="s">
        <v>8</v>
      </c>
      <c r="AV64" s="5">
        <v>111059.59466393024</v>
      </c>
      <c r="AW64" s="5">
        <v>0</v>
      </c>
      <c r="AX64" s="5">
        <v>8658206</v>
      </c>
      <c r="AZ64" s="5" t="s">
        <v>2</v>
      </c>
      <c r="BA64" t="s">
        <v>2</v>
      </c>
      <c r="BB64" t="s">
        <v>1821</v>
      </c>
      <c r="BC64" t="s">
        <v>1787</v>
      </c>
      <c r="BD64" s="5" t="b">
        <v>1</v>
      </c>
      <c r="BE64" t="s">
        <v>1855</v>
      </c>
      <c r="BF64" t="s">
        <v>1858</v>
      </c>
      <c r="BG64">
        <v>8658206</v>
      </c>
      <c r="BH64">
        <v>8658206</v>
      </c>
      <c r="BI64">
        <v>0</v>
      </c>
      <c r="BJ64">
        <v>0</v>
      </c>
      <c r="BK64" s="5">
        <v>0</v>
      </c>
    </row>
    <row r="65" spans="1:63" x14ac:dyDescent="0.25">
      <c r="A65" s="5">
        <v>64</v>
      </c>
      <c r="B65" s="5">
        <v>1</v>
      </c>
      <c r="C65" s="5">
        <v>9</v>
      </c>
      <c r="D65" s="5">
        <v>3</v>
      </c>
      <c r="E65" s="5">
        <v>1</v>
      </c>
      <c r="F65" s="5">
        <v>12.41</v>
      </c>
      <c r="G65" s="5"/>
      <c r="H65" s="5"/>
      <c r="I65" s="5">
        <v>12.41</v>
      </c>
      <c r="J65" s="5">
        <v>14.95</v>
      </c>
      <c r="K65" s="5">
        <v>4.97</v>
      </c>
      <c r="L65" s="5"/>
      <c r="M65">
        <v>3.88</v>
      </c>
      <c r="N65" s="5"/>
      <c r="O65" s="5"/>
      <c r="P65" s="5">
        <v>2.93</v>
      </c>
      <c r="Q65" s="5"/>
      <c r="R65" s="5">
        <v>2.93</v>
      </c>
      <c r="S65" s="5">
        <v>39.14</v>
      </c>
      <c r="T65" s="5">
        <v>36.21</v>
      </c>
      <c r="U65" s="5">
        <v>37.68</v>
      </c>
      <c r="V65" s="5">
        <v>120353.44</v>
      </c>
      <c r="X65">
        <v>120353.44</v>
      </c>
      <c r="Y65">
        <v>2.1155555555596948</v>
      </c>
      <c r="Z65">
        <v>120355.55555555556</v>
      </c>
      <c r="AA65">
        <v>0</v>
      </c>
      <c r="AB65">
        <v>120355.55555555556</v>
      </c>
      <c r="AC65">
        <v>3611.1111111111095</v>
      </c>
      <c r="AD65">
        <v>123966.66666666669</v>
      </c>
      <c r="AE65">
        <v>0.95541401272930671</v>
      </c>
      <c r="AF65">
        <v>123967.6220806794</v>
      </c>
      <c r="AG65">
        <v>0</v>
      </c>
      <c r="AH65">
        <v>123967.6220806794</v>
      </c>
      <c r="AI65">
        <v>500.37154989385454</v>
      </c>
      <c r="AJ65">
        <v>124467.99363057326</v>
      </c>
      <c r="AK65">
        <v>0</v>
      </c>
      <c r="AL65">
        <v>124467.99363057326</v>
      </c>
      <c r="AM65" s="5">
        <v>124467.99363057326</v>
      </c>
      <c r="AN65" s="5">
        <v>4689954</v>
      </c>
      <c r="AQ65" s="5">
        <v>0</v>
      </c>
      <c r="AR65" s="5">
        <v>124467.99363057326</v>
      </c>
      <c r="AS65" s="5">
        <v>4689954</v>
      </c>
      <c r="AT65" s="5" t="s">
        <v>8</v>
      </c>
      <c r="AV65" s="5">
        <v>124467.99363057326</v>
      </c>
      <c r="AW65" s="5">
        <v>0</v>
      </c>
      <c r="AX65" s="5">
        <v>4689954</v>
      </c>
      <c r="AZ65" s="5" t="s">
        <v>2</v>
      </c>
      <c r="BA65" t="s">
        <v>2</v>
      </c>
      <c r="BB65" t="s">
        <v>1821</v>
      </c>
      <c r="BC65" t="s">
        <v>1787</v>
      </c>
      <c r="BD65" s="5" t="b">
        <v>1</v>
      </c>
      <c r="BE65" t="s">
        <v>1855</v>
      </c>
      <c r="BF65" t="s">
        <v>1856</v>
      </c>
      <c r="BG65">
        <v>4689954</v>
      </c>
      <c r="BH65">
        <v>4689954</v>
      </c>
      <c r="BI65">
        <v>0</v>
      </c>
      <c r="BJ65">
        <v>0</v>
      </c>
      <c r="BK65" s="5">
        <v>0</v>
      </c>
    </row>
    <row r="66" spans="1:63" x14ac:dyDescent="0.25">
      <c r="A66" s="5">
        <v>65</v>
      </c>
      <c r="B66" s="5">
        <v>1</v>
      </c>
      <c r="C66" s="5">
        <v>9</v>
      </c>
      <c r="D66" s="5">
        <v>4</v>
      </c>
      <c r="E66" s="5">
        <v>1</v>
      </c>
      <c r="F66" s="5">
        <v>12.41</v>
      </c>
      <c r="G66" s="5"/>
      <c r="H66" s="5"/>
      <c r="I66" s="5">
        <v>12.41</v>
      </c>
      <c r="J66" s="5">
        <v>14.8</v>
      </c>
      <c r="K66" s="5">
        <v>4.97</v>
      </c>
      <c r="L66" s="5"/>
      <c r="M66">
        <v>3.88</v>
      </c>
      <c r="N66" s="5"/>
      <c r="O66" s="5"/>
      <c r="P66" s="5">
        <v>3.11</v>
      </c>
      <c r="Q66" s="5"/>
      <c r="R66" s="5">
        <v>3.11</v>
      </c>
      <c r="S66" s="5">
        <v>39.17</v>
      </c>
      <c r="T66" s="5">
        <v>36.06</v>
      </c>
      <c r="U66" s="5">
        <v>37.619999999999997</v>
      </c>
      <c r="V66" s="5">
        <v>120353.44</v>
      </c>
      <c r="X66">
        <v>120353.44</v>
      </c>
      <c r="Y66">
        <v>2.6100695410132175</v>
      </c>
      <c r="Z66">
        <v>120356.05006954102</v>
      </c>
      <c r="AA66">
        <v>0</v>
      </c>
      <c r="AB66">
        <v>120356.05006954102</v>
      </c>
      <c r="AC66">
        <v>3610.6258692628762</v>
      </c>
      <c r="AD66">
        <v>123966.67593880388</v>
      </c>
      <c r="AE66">
        <v>1.9577666719269473</v>
      </c>
      <c r="AF66">
        <v>123968.63370547582</v>
      </c>
      <c r="AG66">
        <v>500.37214247741218</v>
      </c>
      <c r="AH66">
        <v>124469.00584795325</v>
      </c>
      <c r="AI66">
        <v>0</v>
      </c>
      <c r="AJ66">
        <v>124469.00584795325</v>
      </c>
      <c r="AK66">
        <v>0</v>
      </c>
      <c r="AL66">
        <v>124469.00584795325</v>
      </c>
      <c r="AM66" s="5">
        <v>124469.00584795325</v>
      </c>
      <c r="AN66" s="5">
        <v>4682524</v>
      </c>
      <c r="AQ66" s="5">
        <v>0</v>
      </c>
      <c r="AR66" s="5">
        <v>124469.00584795325</v>
      </c>
      <c r="AS66" s="5">
        <v>4682524</v>
      </c>
      <c r="AT66" s="5" t="s">
        <v>8</v>
      </c>
      <c r="AV66" s="5">
        <v>124469.00584795325</v>
      </c>
      <c r="AW66" s="5">
        <v>0</v>
      </c>
      <c r="AX66" s="5">
        <v>4682524</v>
      </c>
      <c r="AZ66" s="5" t="s">
        <v>2</v>
      </c>
      <c r="BA66" t="s">
        <v>2</v>
      </c>
      <c r="BB66" t="s">
        <v>1821</v>
      </c>
      <c r="BC66" t="s">
        <v>1787</v>
      </c>
      <c r="BD66" s="5" t="b">
        <v>1</v>
      </c>
      <c r="BE66" t="s">
        <v>1855</v>
      </c>
      <c r="BF66" t="s">
        <v>1856</v>
      </c>
      <c r="BG66">
        <v>4682524</v>
      </c>
      <c r="BH66">
        <v>4682524</v>
      </c>
      <c r="BI66">
        <v>0</v>
      </c>
      <c r="BJ66">
        <v>0</v>
      </c>
      <c r="BK66" s="5">
        <v>0</v>
      </c>
    </row>
    <row r="67" spans="1:63" x14ac:dyDescent="0.25">
      <c r="A67" s="5">
        <v>66</v>
      </c>
      <c r="B67" s="5">
        <v>1</v>
      </c>
      <c r="C67" s="5">
        <v>9</v>
      </c>
      <c r="D67" s="5">
        <v>5</v>
      </c>
      <c r="E67" s="5">
        <v>2</v>
      </c>
      <c r="F67" s="5">
        <v>14.66</v>
      </c>
      <c r="G67" s="5">
        <v>10.58</v>
      </c>
      <c r="H67" s="5"/>
      <c r="I67" s="5">
        <v>25.24</v>
      </c>
      <c r="J67" s="5">
        <v>17.63</v>
      </c>
      <c r="K67" s="5">
        <v>4.37</v>
      </c>
      <c r="L67" s="5">
        <v>3.38</v>
      </c>
      <c r="M67">
        <v>3.48</v>
      </c>
      <c r="N67" s="5">
        <v>3.77</v>
      </c>
      <c r="O67" s="5"/>
      <c r="P67" s="5">
        <v>3.11</v>
      </c>
      <c r="Q67" s="5"/>
      <c r="R67" s="5">
        <v>3.11</v>
      </c>
      <c r="S67" s="5">
        <v>60.98</v>
      </c>
      <c r="T67" s="5">
        <v>57.87</v>
      </c>
      <c r="U67" s="5">
        <v>59.43</v>
      </c>
      <c r="V67" s="5">
        <v>118496.08</v>
      </c>
      <c r="X67">
        <v>118496.08</v>
      </c>
      <c r="Y67">
        <v>0.86856146468198869</v>
      </c>
      <c r="Z67">
        <v>118496.94856146468</v>
      </c>
      <c r="AA67">
        <v>0</v>
      </c>
      <c r="AB67">
        <v>118496.94856146468</v>
      </c>
      <c r="AC67">
        <v>3554.960767218829</v>
      </c>
      <c r="AD67">
        <v>122051.90932868353</v>
      </c>
      <c r="AE67">
        <v>0.92593969946028676</v>
      </c>
      <c r="AF67">
        <v>122052.83526838296</v>
      </c>
      <c r="AG67">
        <v>0</v>
      </c>
      <c r="AH67">
        <v>122052.83526838296</v>
      </c>
      <c r="AI67">
        <v>0</v>
      </c>
      <c r="AJ67">
        <v>122052.83526838296</v>
      </c>
      <c r="AK67">
        <v>1220.6966178697619</v>
      </c>
      <c r="AL67">
        <v>123273.53188625272</v>
      </c>
      <c r="AM67" s="5">
        <v>123273.53188625272</v>
      </c>
      <c r="AN67" s="5">
        <v>7326146</v>
      </c>
      <c r="AQ67" s="5">
        <v>0</v>
      </c>
      <c r="AR67" s="5">
        <v>123273.53188625272</v>
      </c>
      <c r="AS67" s="5">
        <v>7326146</v>
      </c>
      <c r="AT67" s="5" t="s">
        <v>8</v>
      </c>
      <c r="AV67" s="5">
        <v>123273.53188625272</v>
      </c>
      <c r="AW67" s="5">
        <v>0</v>
      </c>
      <c r="AX67" s="5">
        <v>7326146</v>
      </c>
      <c r="AZ67" s="5" t="s">
        <v>2</v>
      </c>
      <c r="BA67" t="s">
        <v>2</v>
      </c>
      <c r="BB67" t="s">
        <v>1821</v>
      </c>
      <c r="BC67" t="s">
        <v>1787</v>
      </c>
      <c r="BD67" s="5" t="b">
        <v>1</v>
      </c>
      <c r="BE67" t="s">
        <v>1855</v>
      </c>
      <c r="BF67" t="s">
        <v>1857</v>
      </c>
      <c r="BG67">
        <v>7326146</v>
      </c>
      <c r="BH67">
        <v>7326146</v>
      </c>
      <c r="BI67">
        <v>0</v>
      </c>
      <c r="BJ67">
        <v>0</v>
      </c>
      <c r="BK67" s="5">
        <v>0</v>
      </c>
    </row>
    <row r="68" spans="1:63" x14ac:dyDescent="0.25">
      <c r="A68" s="5">
        <v>67</v>
      </c>
      <c r="B68" s="5">
        <v>1</v>
      </c>
      <c r="C68" s="5">
        <v>9</v>
      </c>
      <c r="D68" s="5">
        <v>6</v>
      </c>
      <c r="E68" s="5">
        <v>2</v>
      </c>
      <c r="F68" s="5">
        <v>11.63</v>
      </c>
      <c r="G68" s="5">
        <v>10.93</v>
      </c>
      <c r="H68" s="5"/>
      <c r="I68" s="5">
        <v>22.56</v>
      </c>
      <c r="J68" s="5">
        <v>16.28</v>
      </c>
      <c r="K68" s="5">
        <v>4.9000000000000004</v>
      </c>
      <c r="L68" s="5"/>
      <c r="M68">
        <v>4.3899999999999997</v>
      </c>
      <c r="N68" s="5">
        <v>1.81</v>
      </c>
      <c r="O68" s="5"/>
      <c r="P68" s="5">
        <v>4.4000000000000004</v>
      </c>
      <c r="Q68" s="5"/>
      <c r="R68" s="5">
        <v>4.4000000000000004</v>
      </c>
      <c r="S68" s="5">
        <v>54.34</v>
      </c>
      <c r="T68" s="5">
        <v>49.94</v>
      </c>
      <c r="U68" s="5">
        <v>52.14</v>
      </c>
      <c r="V68" s="5">
        <v>116281.2</v>
      </c>
      <c r="X68">
        <v>116281.2</v>
      </c>
      <c r="Y68">
        <v>501.80692383779382</v>
      </c>
      <c r="Z68">
        <v>116783.00692383781</v>
      </c>
      <c r="AA68">
        <v>0</v>
      </c>
      <c r="AB68">
        <v>116783.00692383781</v>
      </c>
      <c r="AC68">
        <v>0</v>
      </c>
      <c r="AD68">
        <v>116783.00692383781</v>
      </c>
      <c r="AE68">
        <v>-3561.2769660318882</v>
      </c>
      <c r="AF68">
        <v>113221.7299578059</v>
      </c>
      <c r="AG68">
        <v>0</v>
      </c>
      <c r="AH68">
        <v>113221.7299578059</v>
      </c>
      <c r="AI68">
        <v>0</v>
      </c>
      <c r="AJ68">
        <v>113221.7299578059</v>
      </c>
      <c r="AK68">
        <v>0</v>
      </c>
      <c r="AL68">
        <v>113221.7299578059</v>
      </c>
      <c r="AM68" s="5">
        <v>113221.7299578059</v>
      </c>
      <c r="AN68" s="5">
        <v>5903381</v>
      </c>
      <c r="AQ68" s="5">
        <v>0</v>
      </c>
      <c r="AR68" s="5">
        <v>113221.7299578059</v>
      </c>
      <c r="AS68" s="5">
        <v>5903381</v>
      </c>
      <c r="AT68" s="5" t="s">
        <v>8</v>
      </c>
      <c r="AV68" s="5">
        <v>113221.7299578059</v>
      </c>
      <c r="AW68" s="5">
        <v>0</v>
      </c>
      <c r="AX68" s="5">
        <v>5903381</v>
      </c>
      <c r="AZ68" s="5" t="s">
        <v>1818</v>
      </c>
      <c r="BA68" t="s">
        <v>1818</v>
      </c>
      <c r="BB68" t="s">
        <v>1827</v>
      </c>
      <c r="BC68" t="s">
        <v>1829</v>
      </c>
      <c r="BD68" s="5" t="b">
        <v>1</v>
      </c>
      <c r="BE68" t="s">
        <v>1855</v>
      </c>
      <c r="BF68" t="s">
        <v>1857</v>
      </c>
      <c r="BG68">
        <v>5903381</v>
      </c>
      <c r="BH68">
        <v>6150009</v>
      </c>
      <c r="BI68">
        <v>5903381</v>
      </c>
      <c r="BJ68">
        <v>5903381</v>
      </c>
      <c r="BK68" s="5">
        <v>0</v>
      </c>
    </row>
    <row r="69" spans="1:63" x14ac:dyDescent="0.25">
      <c r="A69" s="5">
        <v>68</v>
      </c>
      <c r="B69" s="5">
        <v>1</v>
      </c>
      <c r="C69" s="5">
        <v>9</v>
      </c>
      <c r="D69" s="5">
        <v>7</v>
      </c>
      <c r="E69" s="5">
        <v>2</v>
      </c>
      <c r="F69" s="5">
        <v>10.86</v>
      </c>
      <c r="G69" s="5">
        <v>14.01</v>
      </c>
      <c r="H69" s="5"/>
      <c r="I69" s="5">
        <v>24.869999999999997</v>
      </c>
      <c r="J69" s="5">
        <v>19.21</v>
      </c>
      <c r="K69" s="5">
        <v>3.96</v>
      </c>
      <c r="L69" s="5"/>
      <c r="M69">
        <v>3.24</v>
      </c>
      <c r="N69" s="5">
        <v>3.83</v>
      </c>
      <c r="O69" s="5">
        <v>4.6399999999999997</v>
      </c>
      <c r="P69" s="5">
        <v>3.91</v>
      </c>
      <c r="Q69" s="5"/>
      <c r="R69" s="5">
        <v>3.91</v>
      </c>
      <c r="S69" s="5">
        <v>63.66</v>
      </c>
      <c r="T69" s="5">
        <v>59.75</v>
      </c>
      <c r="U69" s="5">
        <v>61.71</v>
      </c>
      <c r="V69" s="5">
        <v>117388.64</v>
      </c>
      <c r="X69">
        <v>117388.64</v>
      </c>
      <c r="Y69">
        <v>1.3683319222764112E-2</v>
      </c>
      <c r="Z69">
        <v>117388.65368331922</v>
      </c>
      <c r="AA69">
        <v>0</v>
      </c>
      <c r="AB69">
        <v>117388.65368331922</v>
      </c>
      <c r="AC69">
        <v>3522.0152413209144</v>
      </c>
      <c r="AD69">
        <v>120910.66892464014</v>
      </c>
      <c r="AE69">
        <v>4.2467354680411518E-2</v>
      </c>
      <c r="AF69">
        <v>120910.71139199482</v>
      </c>
      <c r="AG69">
        <v>0</v>
      </c>
      <c r="AH69">
        <v>120910.71139199482</v>
      </c>
      <c r="AI69">
        <v>0</v>
      </c>
      <c r="AJ69">
        <v>120910.71139199482</v>
      </c>
      <c r="AK69">
        <v>1209.3988008426531</v>
      </c>
      <c r="AL69">
        <v>122120.11019283748</v>
      </c>
      <c r="AM69" s="5">
        <v>122120.11019283748</v>
      </c>
      <c r="AN69" s="5">
        <v>7536032</v>
      </c>
      <c r="AQ69" s="5">
        <v>0</v>
      </c>
      <c r="AR69" s="5">
        <v>122120.11019283748</v>
      </c>
      <c r="AS69" s="5">
        <v>7536032</v>
      </c>
      <c r="AT69" s="5" t="s">
        <v>8</v>
      </c>
      <c r="AV69" s="5">
        <v>122120.11019283748</v>
      </c>
      <c r="AW69" s="5">
        <v>0</v>
      </c>
      <c r="AX69" s="5">
        <v>7536032</v>
      </c>
      <c r="AZ69" s="5" t="s">
        <v>2</v>
      </c>
      <c r="BA69" t="s">
        <v>2</v>
      </c>
      <c r="BB69" t="s">
        <v>1821</v>
      </c>
      <c r="BC69" t="s">
        <v>1787</v>
      </c>
      <c r="BD69" s="5" t="b">
        <v>1</v>
      </c>
      <c r="BE69" t="s">
        <v>1855</v>
      </c>
      <c r="BF69" t="s">
        <v>1857</v>
      </c>
      <c r="BG69">
        <v>7536032</v>
      </c>
      <c r="BH69">
        <v>7536032</v>
      </c>
      <c r="BI69">
        <v>0</v>
      </c>
      <c r="BJ69">
        <v>0</v>
      </c>
      <c r="BK69" s="5">
        <v>0</v>
      </c>
    </row>
    <row r="70" spans="1:63" x14ac:dyDescent="0.25">
      <c r="A70" s="5">
        <v>69</v>
      </c>
      <c r="B70" s="5">
        <v>1</v>
      </c>
      <c r="C70" s="5">
        <v>9</v>
      </c>
      <c r="D70" s="5">
        <v>8</v>
      </c>
      <c r="E70" s="5">
        <v>1</v>
      </c>
      <c r="F70" s="5">
        <v>14.95</v>
      </c>
      <c r="G70" s="5"/>
      <c r="H70" s="5"/>
      <c r="I70" s="5">
        <v>14.95</v>
      </c>
      <c r="J70" s="5">
        <v>17.670000000000002</v>
      </c>
      <c r="K70" s="5">
        <v>5.16</v>
      </c>
      <c r="L70" s="5"/>
      <c r="M70">
        <v>4</v>
      </c>
      <c r="N70" s="5"/>
      <c r="O70" s="5"/>
      <c r="P70" s="5">
        <v>3.36</v>
      </c>
      <c r="Q70" s="5"/>
      <c r="R70" s="5">
        <v>3.36</v>
      </c>
      <c r="S70" s="5">
        <v>45.14</v>
      </c>
      <c r="T70" s="5">
        <v>41.78</v>
      </c>
      <c r="U70" s="5">
        <v>43.46</v>
      </c>
      <c r="V70" s="5">
        <v>119184.96000000001</v>
      </c>
      <c r="X70">
        <v>119184.96000000001</v>
      </c>
      <c r="Y70">
        <v>0.94522478735598281</v>
      </c>
      <c r="Z70">
        <v>119185.90522478736</v>
      </c>
      <c r="AA70">
        <v>500.09720534630475</v>
      </c>
      <c r="AB70">
        <v>119686.00243013368</v>
      </c>
      <c r="AC70">
        <v>3590.5710814094782</v>
      </c>
      <c r="AD70">
        <v>123276.57351154316</v>
      </c>
      <c r="AE70">
        <v>2.6504448906052858E-3</v>
      </c>
      <c r="AF70">
        <v>123276.57616198804</v>
      </c>
      <c r="AG70">
        <v>0</v>
      </c>
      <c r="AH70">
        <v>123276.57616198804</v>
      </c>
      <c r="AI70">
        <v>0</v>
      </c>
      <c r="AJ70">
        <v>123276.57616198804</v>
      </c>
      <c r="AK70">
        <v>0</v>
      </c>
      <c r="AL70">
        <v>123276.57616198804</v>
      </c>
      <c r="AM70" s="5">
        <v>123276.57616198804</v>
      </c>
      <c r="AN70" s="5">
        <v>5357600</v>
      </c>
      <c r="AQ70" s="5">
        <v>0</v>
      </c>
      <c r="AR70" s="5">
        <v>123276.57616198804</v>
      </c>
      <c r="AS70" s="5">
        <v>5357600</v>
      </c>
      <c r="AT70" s="5" t="s">
        <v>8</v>
      </c>
      <c r="AV70" s="5">
        <v>123276.57616198804</v>
      </c>
      <c r="AW70" s="5">
        <v>0</v>
      </c>
      <c r="AX70" s="5">
        <v>5357600</v>
      </c>
      <c r="AZ70" s="5" t="s">
        <v>2</v>
      </c>
      <c r="BA70" t="s">
        <v>2</v>
      </c>
      <c r="BB70" t="s">
        <v>1821</v>
      </c>
      <c r="BC70" t="s">
        <v>1787</v>
      </c>
      <c r="BD70" s="5" t="b">
        <v>1</v>
      </c>
      <c r="BE70" t="s">
        <v>1855</v>
      </c>
      <c r="BF70" t="s">
        <v>1856</v>
      </c>
      <c r="BG70">
        <v>5357600</v>
      </c>
      <c r="BH70">
        <v>5357600</v>
      </c>
      <c r="BI70">
        <v>0</v>
      </c>
      <c r="BJ70">
        <v>0</v>
      </c>
      <c r="BK70" s="5">
        <v>0</v>
      </c>
    </row>
    <row r="71" spans="1:63" x14ac:dyDescent="0.25">
      <c r="A71" s="5">
        <v>70</v>
      </c>
      <c r="B71" s="5">
        <v>1</v>
      </c>
      <c r="C71" s="5">
        <v>10</v>
      </c>
      <c r="D71" s="5">
        <v>1</v>
      </c>
      <c r="E71" s="5">
        <v>1</v>
      </c>
      <c r="F71" s="5">
        <v>14.95</v>
      </c>
      <c r="G71" s="5"/>
      <c r="H71" s="5"/>
      <c r="I71" s="5">
        <v>14.95</v>
      </c>
      <c r="J71" s="5">
        <v>16.68</v>
      </c>
      <c r="K71" s="5">
        <v>5.19</v>
      </c>
      <c r="L71" s="5"/>
      <c r="M71">
        <v>3.96</v>
      </c>
      <c r="N71" s="5"/>
      <c r="O71" s="5"/>
      <c r="P71" s="5">
        <v>3.36</v>
      </c>
      <c r="Q71" s="5"/>
      <c r="R71" s="5">
        <v>3.36</v>
      </c>
      <c r="S71" s="5">
        <v>44.14</v>
      </c>
      <c r="T71" s="5">
        <v>40.78</v>
      </c>
      <c r="U71" s="5">
        <v>42.46</v>
      </c>
      <c r="V71" s="5">
        <v>119184.96000000001</v>
      </c>
      <c r="X71">
        <v>119184.96000000001</v>
      </c>
      <c r="Y71">
        <v>1.9332038834836569</v>
      </c>
      <c r="Z71">
        <v>119186.89320388348</v>
      </c>
      <c r="AA71">
        <v>0</v>
      </c>
      <c r="AB71">
        <v>119186.89320388348</v>
      </c>
      <c r="AC71">
        <v>3575.7281553398061</v>
      </c>
      <c r="AD71">
        <v>122762.6213592233</v>
      </c>
      <c r="AE71">
        <v>2.3338927785807755</v>
      </c>
      <c r="AF71">
        <v>122764.95525200188</v>
      </c>
      <c r="AG71">
        <v>0</v>
      </c>
      <c r="AH71">
        <v>122764.95525200188</v>
      </c>
      <c r="AI71">
        <v>0</v>
      </c>
      <c r="AJ71">
        <v>122764.95525200188</v>
      </c>
      <c r="AK71">
        <v>0</v>
      </c>
      <c r="AL71">
        <v>122764.95525200188</v>
      </c>
      <c r="AM71" s="5">
        <v>122764.95525200188</v>
      </c>
      <c r="AN71" s="5">
        <v>5212600</v>
      </c>
      <c r="AQ71" s="5">
        <v>0</v>
      </c>
      <c r="AR71" s="5">
        <v>122764.95525200188</v>
      </c>
      <c r="AS71" s="5">
        <v>5212600</v>
      </c>
      <c r="AT71" s="5" t="s">
        <v>8</v>
      </c>
      <c r="AV71" s="5">
        <v>122764.95525200188</v>
      </c>
      <c r="AW71" s="5">
        <v>0</v>
      </c>
      <c r="AX71" s="5">
        <v>5212600</v>
      </c>
      <c r="AZ71" s="5" t="s">
        <v>2</v>
      </c>
      <c r="BA71" t="s">
        <v>2</v>
      </c>
      <c r="BB71" t="s">
        <v>1821</v>
      </c>
      <c r="BC71" t="s">
        <v>1787</v>
      </c>
      <c r="BD71" s="5" t="b">
        <v>1</v>
      </c>
      <c r="BE71" t="s">
        <v>1855</v>
      </c>
      <c r="BF71" t="s">
        <v>1856</v>
      </c>
      <c r="BG71">
        <v>5212600</v>
      </c>
      <c r="BH71">
        <v>5212600</v>
      </c>
      <c r="BI71">
        <v>0</v>
      </c>
      <c r="BJ71">
        <v>0</v>
      </c>
      <c r="BK71" s="5">
        <v>0</v>
      </c>
    </row>
    <row r="72" spans="1:63" x14ac:dyDescent="0.25">
      <c r="A72" s="5">
        <v>71</v>
      </c>
      <c r="B72" s="5">
        <v>1</v>
      </c>
      <c r="C72" s="5">
        <v>10</v>
      </c>
      <c r="D72" s="5">
        <v>2</v>
      </c>
      <c r="E72" s="5">
        <v>3</v>
      </c>
      <c r="F72" s="5">
        <v>18.46</v>
      </c>
      <c r="G72" s="5">
        <v>10.53</v>
      </c>
      <c r="H72" s="5">
        <v>9.9700000000000006</v>
      </c>
      <c r="I72" s="5">
        <v>38.96</v>
      </c>
      <c r="J72" s="5">
        <v>17.02</v>
      </c>
      <c r="K72" s="5">
        <v>4.72</v>
      </c>
      <c r="L72" s="5">
        <v>3.58</v>
      </c>
      <c r="M72">
        <v>4.18</v>
      </c>
      <c r="N72" s="5">
        <v>6.27</v>
      </c>
      <c r="O72" s="5"/>
      <c r="P72" s="5">
        <v>3.04</v>
      </c>
      <c r="Q72" s="5">
        <v>3.41</v>
      </c>
      <c r="R72" s="5">
        <v>6.45</v>
      </c>
      <c r="S72" s="5">
        <v>81.180000000000007</v>
      </c>
      <c r="T72" s="5">
        <v>74.73</v>
      </c>
      <c r="U72" s="5">
        <v>77.959999999999994</v>
      </c>
      <c r="V72" s="5">
        <v>105198.08</v>
      </c>
      <c r="X72">
        <v>105198.08</v>
      </c>
      <c r="Y72">
        <v>0.85546240850817412</v>
      </c>
      <c r="Z72">
        <v>105198.93546240852</v>
      </c>
      <c r="AA72">
        <v>500.06653359947086</v>
      </c>
      <c r="AB72">
        <v>105699.00199600798</v>
      </c>
      <c r="AC72">
        <v>3170.9647371922765</v>
      </c>
      <c r="AD72">
        <v>108869.96673320026</v>
      </c>
      <c r="AE72">
        <v>1.2492750090896152</v>
      </c>
      <c r="AF72">
        <v>108871.21600820936</v>
      </c>
      <c r="AG72">
        <v>0</v>
      </c>
      <c r="AH72">
        <v>108871.21600820936</v>
      </c>
      <c r="AI72">
        <v>0</v>
      </c>
      <c r="AJ72">
        <v>108871.21600820936</v>
      </c>
      <c r="AK72">
        <v>2188.3786557208805</v>
      </c>
      <c r="AL72">
        <v>111059.59466393024</v>
      </c>
      <c r="AM72" s="5">
        <v>111059.59466393024</v>
      </c>
      <c r="AN72" s="5">
        <v>8658206</v>
      </c>
      <c r="AQ72" s="5">
        <v>0</v>
      </c>
      <c r="AR72" s="5">
        <v>111059.59466393024</v>
      </c>
      <c r="AS72" s="5">
        <v>8658206</v>
      </c>
      <c r="AT72" s="5" t="s">
        <v>8</v>
      </c>
      <c r="AV72" s="5">
        <v>111059.59466393024</v>
      </c>
      <c r="AW72" s="5">
        <v>0</v>
      </c>
      <c r="AX72" s="5">
        <v>8658206</v>
      </c>
      <c r="AZ72" s="5" t="s">
        <v>2</v>
      </c>
      <c r="BA72" t="s">
        <v>2</v>
      </c>
      <c r="BB72" t="s">
        <v>1821</v>
      </c>
      <c r="BC72" t="s">
        <v>1787</v>
      </c>
      <c r="BD72" s="5" t="b">
        <v>1</v>
      </c>
      <c r="BE72" t="s">
        <v>1855</v>
      </c>
      <c r="BF72" t="s">
        <v>1858</v>
      </c>
      <c r="BG72">
        <v>8658206</v>
      </c>
      <c r="BH72">
        <v>8658206</v>
      </c>
      <c r="BI72">
        <v>0</v>
      </c>
      <c r="BJ72">
        <v>0</v>
      </c>
      <c r="BK72" s="5">
        <v>0</v>
      </c>
    </row>
    <row r="73" spans="1:63" x14ac:dyDescent="0.25">
      <c r="A73" s="5">
        <v>72</v>
      </c>
      <c r="B73" s="5">
        <v>1</v>
      </c>
      <c r="C73" s="5">
        <v>10</v>
      </c>
      <c r="D73" s="5">
        <v>3</v>
      </c>
      <c r="E73" s="5">
        <v>1</v>
      </c>
      <c r="F73" s="5">
        <v>12.41</v>
      </c>
      <c r="G73" s="5"/>
      <c r="H73" s="5"/>
      <c r="I73" s="5">
        <v>12.41</v>
      </c>
      <c r="J73" s="5">
        <v>14.95</v>
      </c>
      <c r="K73" s="5">
        <v>4.97</v>
      </c>
      <c r="L73" s="5"/>
      <c r="M73">
        <v>3.88</v>
      </c>
      <c r="N73" s="5"/>
      <c r="O73" s="5"/>
      <c r="P73" s="5">
        <v>2.93</v>
      </c>
      <c r="Q73" s="5"/>
      <c r="R73" s="5">
        <v>2.93</v>
      </c>
      <c r="S73" s="5">
        <v>39.14</v>
      </c>
      <c r="T73" s="5">
        <v>36.21</v>
      </c>
      <c r="U73" s="5">
        <v>37.68</v>
      </c>
      <c r="V73" s="5">
        <v>120353.44</v>
      </c>
      <c r="X73">
        <v>120353.44</v>
      </c>
      <c r="Y73">
        <v>2.1155555555596948</v>
      </c>
      <c r="Z73">
        <v>120355.55555555556</v>
      </c>
      <c r="AA73">
        <v>0</v>
      </c>
      <c r="AB73">
        <v>120355.55555555556</v>
      </c>
      <c r="AC73">
        <v>3611.1111111111095</v>
      </c>
      <c r="AD73">
        <v>123966.66666666669</v>
      </c>
      <c r="AE73">
        <v>0.95541401272930671</v>
      </c>
      <c r="AF73">
        <v>123967.6220806794</v>
      </c>
      <c r="AG73">
        <v>0</v>
      </c>
      <c r="AH73">
        <v>123967.6220806794</v>
      </c>
      <c r="AI73">
        <v>500.37154989385454</v>
      </c>
      <c r="AJ73">
        <v>124467.99363057326</v>
      </c>
      <c r="AK73">
        <v>0</v>
      </c>
      <c r="AL73">
        <v>124467.99363057326</v>
      </c>
      <c r="AM73" s="5">
        <v>124467.99363057326</v>
      </c>
      <c r="AN73" s="5">
        <v>4689954</v>
      </c>
      <c r="AQ73" s="5">
        <v>0</v>
      </c>
      <c r="AR73" s="5">
        <v>124467.99363057326</v>
      </c>
      <c r="AS73" s="5">
        <v>4689954</v>
      </c>
      <c r="AT73" s="5" t="s">
        <v>8</v>
      </c>
      <c r="AV73" s="5">
        <v>124467.99363057326</v>
      </c>
      <c r="AW73" s="5">
        <v>0</v>
      </c>
      <c r="AX73" s="5">
        <v>4689954</v>
      </c>
      <c r="AZ73" s="5" t="s">
        <v>2</v>
      </c>
      <c r="BA73" t="s">
        <v>2</v>
      </c>
      <c r="BB73" t="s">
        <v>1821</v>
      </c>
      <c r="BC73" t="s">
        <v>1787</v>
      </c>
      <c r="BD73" s="5" t="b">
        <v>1</v>
      </c>
      <c r="BE73" t="s">
        <v>1855</v>
      </c>
      <c r="BF73" t="s">
        <v>1856</v>
      </c>
      <c r="BG73">
        <v>4689954</v>
      </c>
      <c r="BH73">
        <v>4689954</v>
      </c>
      <c r="BI73">
        <v>0</v>
      </c>
      <c r="BJ73">
        <v>0</v>
      </c>
      <c r="BK73" s="5">
        <v>0</v>
      </c>
    </row>
    <row r="74" spans="1:63" x14ac:dyDescent="0.25">
      <c r="A74" s="5">
        <v>73</v>
      </c>
      <c r="B74" s="5">
        <v>1</v>
      </c>
      <c r="C74" s="5">
        <v>10</v>
      </c>
      <c r="D74" s="5">
        <v>4</v>
      </c>
      <c r="E74" s="5">
        <v>1</v>
      </c>
      <c r="F74" s="5">
        <v>12.41</v>
      </c>
      <c r="G74" s="5"/>
      <c r="H74" s="5"/>
      <c r="I74" s="5">
        <v>12.41</v>
      </c>
      <c r="J74" s="5">
        <v>14.8</v>
      </c>
      <c r="K74" s="5">
        <v>4.97</v>
      </c>
      <c r="L74" s="5"/>
      <c r="M74">
        <v>3.88</v>
      </c>
      <c r="N74" s="5"/>
      <c r="O74" s="5"/>
      <c r="P74" s="5">
        <v>3.11</v>
      </c>
      <c r="Q74" s="5"/>
      <c r="R74" s="5">
        <v>3.11</v>
      </c>
      <c r="S74" s="5">
        <v>39.17</v>
      </c>
      <c r="T74" s="5">
        <v>36.06</v>
      </c>
      <c r="U74" s="5">
        <v>37.619999999999997</v>
      </c>
      <c r="V74" s="5">
        <v>120353.44</v>
      </c>
      <c r="X74">
        <v>120353.44</v>
      </c>
      <c r="Y74">
        <v>2.6100695410132175</v>
      </c>
      <c r="Z74">
        <v>120356.05006954102</v>
      </c>
      <c r="AA74">
        <v>0</v>
      </c>
      <c r="AB74">
        <v>120356.05006954102</v>
      </c>
      <c r="AC74">
        <v>3610.6258692628762</v>
      </c>
      <c r="AD74">
        <v>123966.67593880388</v>
      </c>
      <c r="AE74">
        <v>1.9577666719269473</v>
      </c>
      <c r="AF74">
        <v>123968.63370547582</v>
      </c>
      <c r="AG74">
        <v>500.37214247741218</v>
      </c>
      <c r="AH74">
        <v>124469.00584795325</v>
      </c>
      <c r="AI74">
        <v>0</v>
      </c>
      <c r="AJ74">
        <v>124469.00584795325</v>
      </c>
      <c r="AK74">
        <v>0</v>
      </c>
      <c r="AL74">
        <v>124469.00584795325</v>
      </c>
      <c r="AM74" s="5">
        <v>124469.00584795325</v>
      </c>
      <c r="AN74" s="5">
        <v>4682524</v>
      </c>
      <c r="AQ74" s="5">
        <v>0</v>
      </c>
      <c r="AR74" s="5">
        <v>124469.00584795325</v>
      </c>
      <c r="AS74" s="5">
        <v>4682524</v>
      </c>
      <c r="AT74" s="5" t="s">
        <v>8</v>
      </c>
      <c r="AV74" s="5">
        <v>124469.00584795325</v>
      </c>
      <c r="AW74" s="5">
        <v>0</v>
      </c>
      <c r="AX74" s="5">
        <v>4682524</v>
      </c>
      <c r="AZ74" s="5" t="s">
        <v>2</v>
      </c>
      <c r="BA74" t="s">
        <v>2</v>
      </c>
      <c r="BB74" t="s">
        <v>1821</v>
      </c>
      <c r="BC74" t="s">
        <v>1787</v>
      </c>
      <c r="BD74" s="5" t="b">
        <v>1</v>
      </c>
      <c r="BE74" t="s">
        <v>1855</v>
      </c>
      <c r="BF74" t="s">
        <v>1856</v>
      </c>
      <c r="BG74">
        <v>4682524</v>
      </c>
      <c r="BH74">
        <v>4682524</v>
      </c>
      <c r="BI74">
        <v>0</v>
      </c>
      <c r="BJ74">
        <v>0</v>
      </c>
      <c r="BK74" s="5">
        <v>0</v>
      </c>
    </row>
    <row r="75" spans="1:63" x14ac:dyDescent="0.25">
      <c r="A75" s="5">
        <v>74</v>
      </c>
      <c r="B75" s="5">
        <v>1</v>
      </c>
      <c r="C75" s="5">
        <v>10</v>
      </c>
      <c r="D75" s="5">
        <v>5</v>
      </c>
      <c r="E75" s="5">
        <v>2</v>
      </c>
      <c r="F75" s="5">
        <v>14.66</v>
      </c>
      <c r="G75" s="5">
        <v>10.58</v>
      </c>
      <c r="H75" s="5"/>
      <c r="I75" s="5">
        <v>25.24</v>
      </c>
      <c r="J75" s="5">
        <v>17.63</v>
      </c>
      <c r="K75" s="5">
        <v>4.37</v>
      </c>
      <c r="L75" s="5">
        <v>3.38</v>
      </c>
      <c r="M75">
        <v>3.48</v>
      </c>
      <c r="N75" s="5">
        <v>3.77</v>
      </c>
      <c r="O75" s="5"/>
      <c r="P75" s="5">
        <v>3.11</v>
      </c>
      <c r="Q75" s="5"/>
      <c r="R75" s="5">
        <v>3.11</v>
      </c>
      <c r="S75" s="5">
        <v>60.98</v>
      </c>
      <c r="T75" s="5">
        <v>57.87</v>
      </c>
      <c r="U75" s="5">
        <v>59.43</v>
      </c>
      <c r="V75" s="5">
        <v>118496.08</v>
      </c>
      <c r="X75">
        <v>118496.08</v>
      </c>
      <c r="Y75">
        <v>0.86856146468198869</v>
      </c>
      <c r="Z75">
        <v>118496.94856146468</v>
      </c>
      <c r="AA75">
        <v>0</v>
      </c>
      <c r="AB75">
        <v>118496.94856146468</v>
      </c>
      <c r="AC75">
        <v>3554.960767218829</v>
      </c>
      <c r="AD75">
        <v>122051.90932868353</v>
      </c>
      <c r="AE75">
        <v>0.92593969946028676</v>
      </c>
      <c r="AF75">
        <v>122052.83526838296</v>
      </c>
      <c r="AG75">
        <v>0</v>
      </c>
      <c r="AH75">
        <v>122052.83526838296</v>
      </c>
      <c r="AI75">
        <v>0</v>
      </c>
      <c r="AJ75">
        <v>122052.83526838296</v>
      </c>
      <c r="AK75">
        <v>1220.6966178697619</v>
      </c>
      <c r="AL75">
        <v>123273.53188625272</v>
      </c>
      <c r="AM75" s="5">
        <v>123273.53188625272</v>
      </c>
      <c r="AN75" s="5">
        <v>7326146</v>
      </c>
      <c r="AQ75" s="5">
        <v>0</v>
      </c>
      <c r="AR75" s="5">
        <v>123273.53188625272</v>
      </c>
      <c r="AS75" s="5">
        <v>7326146</v>
      </c>
      <c r="AT75" s="5" t="s">
        <v>8</v>
      </c>
      <c r="AV75" s="5">
        <v>123273.53188625272</v>
      </c>
      <c r="AW75" s="5">
        <v>0</v>
      </c>
      <c r="AX75" s="5">
        <v>7326146</v>
      </c>
      <c r="AZ75" s="5" t="s">
        <v>2</v>
      </c>
      <c r="BA75" t="s">
        <v>2</v>
      </c>
      <c r="BB75" t="s">
        <v>1821</v>
      </c>
      <c r="BC75" t="s">
        <v>1787</v>
      </c>
      <c r="BD75" s="5" t="b">
        <v>1</v>
      </c>
      <c r="BE75" t="s">
        <v>1855</v>
      </c>
      <c r="BF75" t="s">
        <v>1857</v>
      </c>
      <c r="BG75">
        <v>7326146</v>
      </c>
      <c r="BH75">
        <v>7326146</v>
      </c>
      <c r="BI75">
        <v>0</v>
      </c>
      <c r="BJ75">
        <v>0</v>
      </c>
      <c r="BK75" s="5">
        <v>0</v>
      </c>
    </row>
    <row r="76" spans="1:63" x14ac:dyDescent="0.25">
      <c r="A76" s="5">
        <v>75</v>
      </c>
      <c r="B76" s="5">
        <v>1</v>
      </c>
      <c r="C76" s="5">
        <v>10</v>
      </c>
      <c r="D76" s="5">
        <v>6</v>
      </c>
      <c r="E76" s="5">
        <v>2</v>
      </c>
      <c r="F76" s="5">
        <v>11.63</v>
      </c>
      <c r="G76" s="5">
        <v>10.93</v>
      </c>
      <c r="H76" s="5"/>
      <c r="I76" s="5">
        <v>22.56</v>
      </c>
      <c r="J76" s="5">
        <v>16.28</v>
      </c>
      <c r="K76" s="5">
        <v>4.9000000000000004</v>
      </c>
      <c r="L76" s="5"/>
      <c r="M76">
        <v>4.3899999999999997</v>
      </c>
      <c r="N76" s="5">
        <v>1.81</v>
      </c>
      <c r="O76" s="5"/>
      <c r="P76" s="5">
        <v>4.4000000000000004</v>
      </c>
      <c r="Q76" s="5"/>
      <c r="R76" s="5">
        <v>4.4000000000000004</v>
      </c>
      <c r="S76" s="5">
        <v>54.34</v>
      </c>
      <c r="T76" s="5">
        <v>49.94</v>
      </c>
      <c r="U76" s="5">
        <v>52.14</v>
      </c>
      <c r="V76" s="5">
        <v>116281.2</v>
      </c>
      <c r="X76">
        <v>116281.2</v>
      </c>
      <c r="Y76">
        <v>501.80692383779382</v>
      </c>
      <c r="Z76">
        <v>116783.00692383781</v>
      </c>
      <c r="AA76">
        <v>0</v>
      </c>
      <c r="AB76">
        <v>116783.00692383781</v>
      </c>
      <c r="AC76">
        <v>0</v>
      </c>
      <c r="AD76">
        <v>116783.00692383781</v>
      </c>
      <c r="AE76">
        <v>-3561.2769660318882</v>
      </c>
      <c r="AF76">
        <v>113221.7299578059</v>
      </c>
      <c r="AG76">
        <v>0</v>
      </c>
      <c r="AH76">
        <v>113221.7299578059</v>
      </c>
      <c r="AI76">
        <v>0</v>
      </c>
      <c r="AJ76">
        <v>113221.7299578059</v>
      </c>
      <c r="AK76">
        <v>0</v>
      </c>
      <c r="AL76">
        <v>113221.7299578059</v>
      </c>
      <c r="AM76" s="5">
        <v>113221.7299578059</v>
      </c>
      <c r="AN76" s="5">
        <v>5903381</v>
      </c>
      <c r="AP76">
        <v>0.02</v>
      </c>
      <c r="AQ76" s="5">
        <v>118068</v>
      </c>
      <c r="AR76" s="5">
        <v>110957.2880705792</v>
      </c>
      <c r="AS76" s="5">
        <v>5785313</v>
      </c>
      <c r="AT76" s="5" t="s">
        <v>8</v>
      </c>
      <c r="AV76" s="5">
        <v>110957.2880705792</v>
      </c>
      <c r="AW76" s="5">
        <v>0</v>
      </c>
      <c r="AX76" s="5">
        <v>5785313</v>
      </c>
      <c r="AY76" t="s">
        <v>62</v>
      </c>
      <c r="AZ76" s="5" t="s">
        <v>1818</v>
      </c>
      <c r="BA76" t="s">
        <v>1818</v>
      </c>
      <c r="BB76" t="s">
        <v>1827</v>
      </c>
      <c r="BC76" t="s">
        <v>1829</v>
      </c>
      <c r="BD76" s="5" t="b">
        <v>1</v>
      </c>
      <c r="BE76" t="s">
        <v>1855</v>
      </c>
      <c r="BF76" t="s">
        <v>1857</v>
      </c>
      <c r="BG76">
        <v>5903381</v>
      </c>
      <c r="BH76">
        <v>6150009</v>
      </c>
      <c r="BI76">
        <v>5903381</v>
      </c>
      <c r="BJ76">
        <v>0</v>
      </c>
      <c r="BK76" s="5">
        <v>0</v>
      </c>
    </row>
    <row r="77" spans="1:63" x14ac:dyDescent="0.25">
      <c r="A77" s="5">
        <v>76</v>
      </c>
      <c r="B77" s="5">
        <v>1</v>
      </c>
      <c r="C77" s="5">
        <v>10</v>
      </c>
      <c r="D77" s="5">
        <v>7</v>
      </c>
      <c r="E77" s="5">
        <v>2</v>
      </c>
      <c r="F77" s="5">
        <v>10.86</v>
      </c>
      <c r="G77" s="5">
        <v>14.01</v>
      </c>
      <c r="H77" s="5"/>
      <c r="I77" s="5">
        <v>24.869999999999997</v>
      </c>
      <c r="J77" s="5">
        <v>19.21</v>
      </c>
      <c r="K77" s="5">
        <v>3.96</v>
      </c>
      <c r="L77" s="5"/>
      <c r="M77">
        <v>3.24</v>
      </c>
      <c r="N77" s="5">
        <v>3.83</v>
      </c>
      <c r="O77" s="5">
        <v>4.6399999999999997</v>
      </c>
      <c r="P77" s="5">
        <v>3.91</v>
      </c>
      <c r="Q77" s="5"/>
      <c r="R77" s="5">
        <v>3.91</v>
      </c>
      <c r="S77" s="5">
        <v>63.66</v>
      </c>
      <c r="T77" s="5">
        <v>59.75</v>
      </c>
      <c r="U77" s="5">
        <v>61.71</v>
      </c>
      <c r="V77" s="5">
        <v>117388.64</v>
      </c>
      <c r="X77">
        <v>117388.64</v>
      </c>
      <c r="Y77">
        <v>1.3683319222764112E-2</v>
      </c>
      <c r="Z77">
        <v>117388.65368331922</v>
      </c>
      <c r="AA77">
        <v>0</v>
      </c>
      <c r="AB77">
        <v>117388.65368331922</v>
      </c>
      <c r="AC77">
        <v>3522.0152413209144</v>
      </c>
      <c r="AD77">
        <v>120910.66892464014</v>
      </c>
      <c r="AE77">
        <v>4.2467354680411518E-2</v>
      </c>
      <c r="AF77">
        <v>120910.71139199482</v>
      </c>
      <c r="AG77">
        <v>0</v>
      </c>
      <c r="AH77">
        <v>120910.71139199482</v>
      </c>
      <c r="AI77">
        <v>0</v>
      </c>
      <c r="AJ77">
        <v>120910.71139199482</v>
      </c>
      <c r="AK77">
        <v>1209.3988008426531</v>
      </c>
      <c r="AL77">
        <v>122120.11019283748</v>
      </c>
      <c r="AM77" s="5">
        <v>122120.11019283748</v>
      </c>
      <c r="AN77" s="5">
        <v>7536032</v>
      </c>
      <c r="AQ77" s="5">
        <v>0</v>
      </c>
      <c r="AR77" s="5">
        <v>122120.11019283748</v>
      </c>
      <c r="AS77" s="5">
        <v>7536032</v>
      </c>
      <c r="AT77" s="5" t="s">
        <v>8</v>
      </c>
      <c r="AV77" s="5">
        <v>122120.11019283748</v>
      </c>
      <c r="AW77" s="5">
        <v>0</v>
      </c>
      <c r="AX77" s="5">
        <v>7536032</v>
      </c>
      <c r="AZ77" s="5" t="s">
        <v>2</v>
      </c>
      <c r="BA77" t="s">
        <v>2</v>
      </c>
      <c r="BB77" t="s">
        <v>1821</v>
      </c>
      <c r="BC77" t="s">
        <v>1787</v>
      </c>
      <c r="BD77" s="5" t="b">
        <v>1</v>
      </c>
      <c r="BE77" t="s">
        <v>1855</v>
      </c>
      <c r="BF77" t="s">
        <v>1857</v>
      </c>
      <c r="BG77">
        <v>7536032</v>
      </c>
      <c r="BH77">
        <v>7536032</v>
      </c>
      <c r="BI77">
        <v>0</v>
      </c>
      <c r="BJ77">
        <v>0</v>
      </c>
      <c r="BK77" s="5">
        <v>0</v>
      </c>
    </row>
    <row r="78" spans="1:63" x14ac:dyDescent="0.25">
      <c r="A78" s="5">
        <v>77</v>
      </c>
      <c r="B78" s="5">
        <v>1</v>
      </c>
      <c r="C78" s="5">
        <v>10</v>
      </c>
      <c r="D78" s="5">
        <v>8</v>
      </c>
      <c r="E78" s="5">
        <v>1</v>
      </c>
      <c r="F78" s="5">
        <v>14.95</v>
      </c>
      <c r="G78" s="5"/>
      <c r="H78" s="5"/>
      <c r="I78" s="5">
        <v>14.95</v>
      </c>
      <c r="J78" s="5">
        <v>17.670000000000002</v>
      </c>
      <c r="K78" s="5">
        <v>5.16</v>
      </c>
      <c r="L78" s="5"/>
      <c r="M78">
        <v>4</v>
      </c>
      <c r="N78" s="5"/>
      <c r="O78" s="5"/>
      <c r="P78" s="5">
        <v>3.36</v>
      </c>
      <c r="Q78" s="5"/>
      <c r="R78" s="5">
        <v>3.36</v>
      </c>
      <c r="S78" s="5">
        <v>45.14</v>
      </c>
      <c r="T78" s="5">
        <v>41.78</v>
      </c>
      <c r="U78" s="5">
        <v>43.46</v>
      </c>
      <c r="V78" s="5">
        <v>119184.96000000001</v>
      </c>
      <c r="X78">
        <v>119184.96000000001</v>
      </c>
      <c r="Y78">
        <v>0.94522478735598281</v>
      </c>
      <c r="Z78">
        <v>119185.90522478736</v>
      </c>
      <c r="AA78">
        <v>500.09720534630475</v>
      </c>
      <c r="AB78">
        <v>119686.00243013368</v>
      </c>
      <c r="AC78">
        <v>3590.5710814094782</v>
      </c>
      <c r="AD78">
        <v>123276.57351154316</v>
      </c>
      <c r="AE78">
        <v>2.6504448906052858E-3</v>
      </c>
      <c r="AF78">
        <v>123276.57616198804</v>
      </c>
      <c r="AG78">
        <v>0</v>
      </c>
      <c r="AH78">
        <v>123276.57616198804</v>
      </c>
      <c r="AI78">
        <v>0</v>
      </c>
      <c r="AJ78">
        <v>123276.57616198804</v>
      </c>
      <c r="AK78">
        <v>0</v>
      </c>
      <c r="AL78">
        <v>123276.57616198804</v>
      </c>
      <c r="AM78" s="5">
        <v>123276.57616198804</v>
      </c>
      <c r="AN78" s="5">
        <v>5357600</v>
      </c>
      <c r="AQ78" s="5">
        <v>0</v>
      </c>
      <c r="AR78" s="5">
        <v>123276.57616198804</v>
      </c>
      <c r="AS78" s="5">
        <v>5357600</v>
      </c>
      <c r="AT78" s="5" t="s">
        <v>8</v>
      </c>
      <c r="AV78" s="5">
        <v>123276.57616198804</v>
      </c>
      <c r="AW78" s="5">
        <v>0</v>
      </c>
      <c r="AX78" s="5">
        <v>5357600</v>
      </c>
      <c r="AZ78" s="5" t="s">
        <v>2</v>
      </c>
      <c r="BA78" t="s">
        <v>2</v>
      </c>
      <c r="BB78" t="s">
        <v>1821</v>
      </c>
      <c r="BC78" t="s">
        <v>1787</v>
      </c>
      <c r="BD78" s="5" t="b">
        <v>1</v>
      </c>
      <c r="BE78" t="s">
        <v>1855</v>
      </c>
      <c r="BF78" t="s">
        <v>1856</v>
      </c>
      <c r="BG78">
        <v>5357600</v>
      </c>
      <c r="BH78">
        <v>5357600</v>
      </c>
      <c r="BI78">
        <v>0</v>
      </c>
      <c r="BJ78">
        <v>0</v>
      </c>
      <c r="BK78" s="5">
        <v>0</v>
      </c>
    </row>
    <row r="79" spans="1:63" x14ac:dyDescent="0.25">
      <c r="A79" s="5">
        <v>78</v>
      </c>
      <c r="B79" s="5">
        <v>1</v>
      </c>
      <c r="C79" s="5">
        <v>11</v>
      </c>
      <c r="D79" s="5">
        <v>1</v>
      </c>
      <c r="E79" s="5">
        <v>1</v>
      </c>
      <c r="F79" s="5">
        <v>14.95</v>
      </c>
      <c r="G79" s="5"/>
      <c r="H79" s="5"/>
      <c r="I79" s="5">
        <v>14.95</v>
      </c>
      <c r="J79" s="5">
        <v>16.68</v>
      </c>
      <c r="K79" s="5">
        <v>5.19</v>
      </c>
      <c r="L79" s="5"/>
      <c r="M79">
        <v>3.96</v>
      </c>
      <c r="N79" s="5"/>
      <c r="O79" s="5"/>
      <c r="P79" s="5">
        <v>3.36</v>
      </c>
      <c r="Q79" s="5"/>
      <c r="R79" s="5">
        <v>3.36</v>
      </c>
      <c r="S79" s="5">
        <v>44.14</v>
      </c>
      <c r="T79" s="5">
        <v>40.78</v>
      </c>
      <c r="U79" s="5">
        <v>42.46</v>
      </c>
      <c r="V79" s="5">
        <v>119184.96000000001</v>
      </c>
      <c r="X79">
        <v>119184.96000000001</v>
      </c>
      <c r="Y79">
        <v>1.9332038834836569</v>
      </c>
      <c r="Z79">
        <v>119186.89320388348</v>
      </c>
      <c r="AA79">
        <v>0</v>
      </c>
      <c r="AB79">
        <v>119186.89320388348</v>
      </c>
      <c r="AC79">
        <v>3575.7281553398061</v>
      </c>
      <c r="AD79">
        <v>122762.6213592233</v>
      </c>
      <c r="AE79">
        <v>2.3338927785807755</v>
      </c>
      <c r="AF79">
        <v>122764.95525200188</v>
      </c>
      <c r="AG79">
        <v>0</v>
      </c>
      <c r="AH79">
        <v>122764.95525200188</v>
      </c>
      <c r="AI79">
        <v>0</v>
      </c>
      <c r="AJ79">
        <v>122764.95525200188</v>
      </c>
      <c r="AK79">
        <v>0</v>
      </c>
      <c r="AL79">
        <v>122764.95525200188</v>
      </c>
      <c r="AM79" s="5">
        <v>122764.95525200188</v>
      </c>
      <c r="AN79" s="5">
        <v>5212600</v>
      </c>
      <c r="AQ79" s="5">
        <v>0</v>
      </c>
      <c r="AR79" s="5">
        <v>122764.95525200188</v>
      </c>
      <c r="AS79" s="5">
        <v>5212600</v>
      </c>
      <c r="AT79" s="5" t="s">
        <v>8</v>
      </c>
      <c r="AV79" s="5">
        <v>122764.95525200188</v>
      </c>
      <c r="AW79" s="5">
        <v>0</v>
      </c>
      <c r="AX79" s="5">
        <v>5212600</v>
      </c>
      <c r="AZ79" s="5" t="s">
        <v>2</v>
      </c>
      <c r="BA79" t="s">
        <v>2</v>
      </c>
      <c r="BB79" t="s">
        <v>1821</v>
      </c>
      <c r="BC79" t="s">
        <v>1787</v>
      </c>
      <c r="BD79" s="5" t="b">
        <v>1</v>
      </c>
      <c r="BE79" t="s">
        <v>1855</v>
      </c>
      <c r="BF79" t="s">
        <v>1856</v>
      </c>
      <c r="BG79">
        <v>5212600</v>
      </c>
      <c r="BH79">
        <v>5212600</v>
      </c>
      <c r="BI79">
        <v>0</v>
      </c>
      <c r="BJ79">
        <v>0</v>
      </c>
      <c r="BK79" s="5">
        <v>0</v>
      </c>
    </row>
    <row r="80" spans="1:63" x14ac:dyDescent="0.25">
      <c r="A80" s="5">
        <v>79</v>
      </c>
      <c r="B80" s="5">
        <v>1</v>
      </c>
      <c r="C80" s="5">
        <v>11</v>
      </c>
      <c r="D80" s="5">
        <v>2</v>
      </c>
      <c r="E80" s="5">
        <v>3</v>
      </c>
      <c r="F80" s="5">
        <v>18.46</v>
      </c>
      <c r="G80" s="5">
        <v>10.53</v>
      </c>
      <c r="H80" s="5">
        <v>9.9700000000000006</v>
      </c>
      <c r="I80" s="5">
        <v>38.96</v>
      </c>
      <c r="J80" s="5">
        <v>17.02</v>
      </c>
      <c r="K80" s="5">
        <v>4.72</v>
      </c>
      <c r="L80" s="5">
        <v>3.58</v>
      </c>
      <c r="M80">
        <v>4.18</v>
      </c>
      <c r="N80" s="5">
        <v>6.27</v>
      </c>
      <c r="O80" s="5"/>
      <c r="P80" s="5">
        <v>3.04</v>
      </c>
      <c r="Q80" s="5">
        <v>3.41</v>
      </c>
      <c r="R80" s="5">
        <v>6.45</v>
      </c>
      <c r="S80" s="5">
        <v>81.180000000000007</v>
      </c>
      <c r="T80" s="5">
        <v>74.73</v>
      </c>
      <c r="U80" s="5">
        <v>77.959999999999994</v>
      </c>
      <c r="V80" s="5">
        <v>105198.08</v>
      </c>
      <c r="X80">
        <v>105198.08</v>
      </c>
      <c r="Y80">
        <v>0.85546240850817412</v>
      </c>
      <c r="Z80">
        <v>105198.93546240852</v>
      </c>
      <c r="AA80">
        <v>500.06653359947086</v>
      </c>
      <c r="AB80">
        <v>105699.00199600798</v>
      </c>
      <c r="AC80">
        <v>3170.9647371922765</v>
      </c>
      <c r="AD80">
        <v>108869.96673320026</v>
      </c>
      <c r="AE80">
        <v>1.2492750090896152</v>
      </c>
      <c r="AF80">
        <v>108871.21600820936</v>
      </c>
      <c r="AG80">
        <v>0</v>
      </c>
      <c r="AH80">
        <v>108871.21600820936</v>
      </c>
      <c r="AI80">
        <v>0</v>
      </c>
      <c r="AJ80">
        <v>108871.21600820936</v>
      </c>
      <c r="AK80">
        <v>2188.3786557208805</v>
      </c>
      <c r="AL80">
        <v>111059.59466393024</v>
      </c>
      <c r="AM80" s="5">
        <v>111059.59466393024</v>
      </c>
      <c r="AN80" s="5">
        <v>8658206</v>
      </c>
      <c r="AQ80" s="5">
        <v>0</v>
      </c>
      <c r="AR80" s="5">
        <v>111059.59466393024</v>
      </c>
      <c r="AS80" s="5">
        <v>8658206</v>
      </c>
      <c r="AT80" s="5" t="s">
        <v>8</v>
      </c>
      <c r="AV80" s="5">
        <v>111059.59466393024</v>
      </c>
      <c r="AW80" s="5">
        <v>0</v>
      </c>
      <c r="AX80" s="5">
        <v>8658206</v>
      </c>
      <c r="AZ80" s="5" t="s">
        <v>2</v>
      </c>
      <c r="BA80" t="s">
        <v>2</v>
      </c>
      <c r="BB80" t="s">
        <v>1821</v>
      </c>
      <c r="BC80" t="s">
        <v>1787</v>
      </c>
      <c r="BD80" s="5" t="b">
        <v>1</v>
      </c>
      <c r="BE80" t="s">
        <v>1855</v>
      </c>
      <c r="BF80" t="s">
        <v>1858</v>
      </c>
      <c r="BG80">
        <v>8658206</v>
      </c>
      <c r="BH80">
        <v>8658206</v>
      </c>
      <c r="BI80">
        <v>0</v>
      </c>
      <c r="BJ80">
        <v>0</v>
      </c>
      <c r="BK80" s="5">
        <v>0</v>
      </c>
    </row>
    <row r="81" spans="1:63" x14ac:dyDescent="0.25">
      <c r="A81" s="5">
        <v>80</v>
      </c>
      <c r="B81" s="5">
        <v>1</v>
      </c>
      <c r="C81" s="5">
        <v>11</v>
      </c>
      <c r="D81" s="5">
        <v>3</v>
      </c>
      <c r="E81" s="5">
        <v>1</v>
      </c>
      <c r="F81" s="5">
        <v>12.41</v>
      </c>
      <c r="G81" s="5"/>
      <c r="H81" s="5"/>
      <c r="I81" s="5">
        <v>12.41</v>
      </c>
      <c r="J81" s="5">
        <v>14.95</v>
      </c>
      <c r="K81" s="5">
        <v>4.97</v>
      </c>
      <c r="L81" s="5"/>
      <c r="M81">
        <v>3.88</v>
      </c>
      <c r="N81" s="5"/>
      <c r="O81" s="5"/>
      <c r="P81" s="5">
        <v>2.93</v>
      </c>
      <c r="Q81" s="5"/>
      <c r="R81" s="5">
        <v>2.93</v>
      </c>
      <c r="S81" s="5">
        <v>39.14</v>
      </c>
      <c r="T81" s="5">
        <v>36.21</v>
      </c>
      <c r="U81" s="5">
        <v>37.68</v>
      </c>
      <c r="V81" s="5">
        <v>120353.44</v>
      </c>
      <c r="X81">
        <v>120353.44</v>
      </c>
      <c r="Y81">
        <v>2.1155555555596948</v>
      </c>
      <c r="Z81">
        <v>120355.55555555556</v>
      </c>
      <c r="AA81">
        <v>0</v>
      </c>
      <c r="AB81">
        <v>120355.55555555556</v>
      </c>
      <c r="AC81">
        <v>0</v>
      </c>
      <c r="AD81">
        <v>120355.55555555556</v>
      </c>
      <c r="AE81">
        <v>-5366.1712668082182</v>
      </c>
      <c r="AF81">
        <v>114989.38428874734</v>
      </c>
      <c r="AG81">
        <v>0</v>
      </c>
      <c r="AH81">
        <v>114989.38428874734</v>
      </c>
      <c r="AI81">
        <v>0</v>
      </c>
      <c r="AJ81">
        <v>114989.38428874734</v>
      </c>
      <c r="AK81">
        <v>0</v>
      </c>
      <c r="AL81">
        <v>114989.38428874734</v>
      </c>
      <c r="AM81" s="5">
        <v>114989.38428874734</v>
      </c>
      <c r="AN81" s="5">
        <v>4332800</v>
      </c>
      <c r="AQ81" s="5">
        <v>0</v>
      </c>
      <c r="AR81" s="5">
        <v>114989.38428874734</v>
      </c>
      <c r="AS81" s="5">
        <v>4332800</v>
      </c>
      <c r="AT81" s="5" t="s">
        <v>8</v>
      </c>
      <c r="AV81" s="5">
        <v>114989.38428874734</v>
      </c>
      <c r="AW81" s="5">
        <v>0</v>
      </c>
      <c r="AX81" s="5">
        <v>4332800</v>
      </c>
      <c r="AZ81" s="5" t="s">
        <v>1818</v>
      </c>
      <c r="BA81" t="s">
        <v>1818</v>
      </c>
      <c r="BB81" t="s">
        <v>1827</v>
      </c>
      <c r="BC81" t="s">
        <v>1829</v>
      </c>
      <c r="BD81" s="5" t="b">
        <v>1</v>
      </c>
      <c r="BE81" t="s">
        <v>1855</v>
      </c>
      <c r="BF81" t="s">
        <v>1856</v>
      </c>
      <c r="BG81">
        <v>4332800</v>
      </c>
      <c r="BH81">
        <v>4553854</v>
      </c>
      <c r="BI81">
        <v>4332800</v>
      </c>
      <c r="BJ81">
        <v>0</v>
      </c>
      <c r="BK81" s="5">
        <v>0</v>
      </c>
    </row>
    <row r="82" spans="1:63" x14ac:dyDescent="0.25">
      <c r="A82" s="5">
        <v>81</v>
      </c>
      <c r="B82" s="5">
        <v>1</v>
      </c>
      <c r="C82" s="5">
        <v>11</v>
      </c>
      <c r="D82" s="5">
        <v>4</v>
      </c>
      <c r="E82" s="5">
        <v>1</v>
      </c>
      <c r="F82" s="5">
        <v>12.41</v>
      </c>
      <c r="G82" s="5"/>
      <c r="H82" s="5"/>
      <c r="I82" s="5">
        <v>12.41</v>
      </c>
      <c r="J82" s="5">
        <v>14.8</v>
      </c>
      <c r="K82" s="5">
        <v>4.97</v>
      </c>
      <c r="L82" s="5"/>
      <c r="M82">
        <v>3.88</v>
      </c>
      <c r="N82" s="5"/>
      <c r="O82" s="5"/>
      <c r="P82" s="5">
        <v>3.11</v>
      </c>
      <c r="Q82" s="5"/>
      <c r="R82" s="5">
        <v>3.11</v>
      </c>
      <c r="S82" s="5">
        <v>39.17</v>
      </c>
      <c r="T82" s="5">
        <v>36.06</v>
      </c>
      <c r="U82" s="5">
        <v>37.619999999999997</v>
      </c>
      <c r="V82" s="5">
        <v>120353.44</v>
      </c>
      <c r="X82">
        <v>120353.44</v>
      </c>
      <c r="Y82">
        <v>2.6100695410132175</v>
      </c>
      <c r="Z82">
        <v>120356.05006954102</v>
      </c>
      <c r="AA82">
        <v>0</v>
      </c>
      <c r="AB82">
        <v>120356.05006954102</v>
      </c>
      <c r="AC82">
        <v>3610.6258692628762</v>
      </c>
      <c r="AD82">
        <v>123966.67593880388</v>
      </c>
      <c r="AE82">
        <v>1.9577666719269473</v>
      </c>
      <c r="AF82">
        <v>123968.63370547582</v>
      </c>
      <c r="AG82">
        <v>500.37214247741218</v>
      </c>
      <c r="AH82">
        <v>124469.00584795325</v>
      </c>
      <c r="AI82">
        <v>0</v>
      </c>
      <c r="AJ82">
        <v>124469.00584795325</v>
      </c>
      <c r="AK82">
        <v>0</v>
      </c>
      <c r="AL82">
        <v>124469.00584795325</v>
      </c>
      <c r="AM82" s="5">
        <v>124469.00584795325</v>
      </c>
      <c r="AN82" s="5">
        <v>4682524</v>
      </c>
      <c r="AQ82" s="5">
        <v>0</v>
      </c>
      <c r="AR82" s="5">
        <v>124469.00584795325</v>
      </c>
      <c r="AS82" s="5">
        <v>4682524</v>
      </c>
      <c r="AT82" s="5" t="s">
        <v>8</v>
      </c>
      <c r="AV82" s="5">
        <v>124469.00584795325</v>
      </c>
      <c r="AW82" s="5">
        <v>0</v>
      </c>
      <c r="AX82" s="5">
        <v>4682524</v>
      </c>
      <c r="AZ82" s="5" t="s">
        <v>2</v>
      </c>
      <c r="BA82" t="s">
        <v>2</v>
      </c>
      <c r="BB82" t="s">
        <v>1821</v>
      </c>
      <c r="BC82" t="s">
        <v>1787</v>
      </c>
      <c r="BD82" s="5" t="b">
        <v>1</v>
      </c>
      <c r="BE82" t="s">
        <v>1855</v>
      </c>
      <c r="BF82" t="s">
        <v>1856</v>
      </c>
      <c r="BG82">
        <v>4682524</v>
      </c>
      <c r="BH82">
        <v>4682524</v>
      </c>
      <c r="BI82">
        <v>0</v>
      </c>
      <c r="BJ82">
        <v>0</v>
      </c>
      <c r="BK82" s="5">
        <v>0</v>
      </c>
    </row>
    <row r="83" spans="1:63" x14ac:dyDescent="0.25">
      <c r="A83" s="5">
        <v>82</v>
      </c>
      <c r="B83" s="5">
        <v>1</v>
      </c>
      <c r="C83" s="5">
        <v>11</v>
      </c>
      <c r="D83" s="5">
        <v>5</v>
      </c>
      <c r="E83" s="5">
        <v>2</v>
      </c>
      <c r="F83" s="5">
        <v>14.66</v>
      </c>
      <c r="G83" s="5">
        <v>10.58</v>
      </c>
      <c r="H83" s="5"/>
      <c r="I83" s="5">
        <v>25.24</v>
      </c>
      <c r="J83" s="5">
        <v>17.63</v>
      </c>
      <c r="K83" s="5">
        <v>4.37</v>
      </c>
      <c r="L83" s="5">
        <v>3.38</v>
      </c>
      <c r="M83">
        <v>3.48</v>
      </c>
      <c r="N83" s="5">
        <v>3.77</v>
      </c>
      <c r="O83" s="5"/>
      <c r="P83" s="5">
        <v>3.11</v>
      </c>
      <c r="Q83" s="5"/>
      <c r="R83" s="5">
        <v>3.11</v>
      </c>
      <c r="S83" s="5">
        <v>60.98</v>
      </c>
      <c r="T83" s="5">
        <v>57.87</v>
      </c>
      <c r="U83" s="5">
        <v>59.43</v>
      </c>
      <c r="V83" s="5">
        <v>118496.08</v>
      </c>
      <c r="X83">
        <v>118496.08</v>
      </c>
      <c r="Y83">
        <v>0.86856146468198869</v>
      </c>
      <c r="Z83">
        <v>118496.94856146468</v>
      </c>
      <c r="AA83">
        <v>0</v>
      </c>
      <c r="AB83">
        <v>118496.94856146468</v>
      </c>
      <c r="AC83">
        <v>3554.960767218829</v>
      </c>
      <c r="AD83">
        <v>122051.90932868353</v>
      </c>
      <c r="AE83">
        <v>0.92593969946028676</v>
      </c>
      <c r="AF83">
        <v>122052.83526838296</v>
      </c>
      <c r="AG83">
        <v>0</v>
      </c>
      <c r="AH83">
        <v>122052.83526838296</v>
      </c>
      <c r="AI83">
        <v>0</v>
      </c>
      <c r="AJ83">
        <v>122052.83526838296</v>
      </c>
      <c r="AK83">
        <v>1220.6966178697619</v>
      </c>
      <c r="AL83">
        <v>123273.53188625272</v>
      </c>
      <c r="AM83" s="5">
        <v>123273.53188625272</v>
      </c>
      <c r="AN83" s="5">
        <v>7326146</v>
      </c>
      <c r="AQ83" s="5">
        <v>0</v>
      </c>
      <c r="AR83" s="5">
        <v>123273.53188625272</v>
      </c>
      <c r="AS83" s="5">
        <v>7326146</v>
      </c>
      <c r="AT83" s="5" t="s">
        <v>8</v>
      </c>
      <c r="AV83" s="5">
        <v>123273.53188625272</v>
      </c>
      <c r="AW83" s="5">
        <v>0</v>
      </c>
      <c r="AX83" s="5">
        <v>7326146</v>
      </c>
      <c r="AZ83" s="5" t="s">
        <v>2</v>
      </c>
      <c r="BA83" t="s">
        <v>2</v>
      </c>
      <c r="BB83" t="s">
        <v>1821</v>
      </c>
      <c r="BC83" t="s">
        <v>1787</v>
      </c>
      <c r="BD83" s="5" t="b">
        <v>1</v>
      </c>
      <c r="BE83" t="s">
        <v>1855</v>
      </c>
      <c r="BF83" t="s">
        <v>1857</v>
      </c>
      <c r="BG83">
        <v>7326146</v>
      </c>
      <c r="BH83">
        <v>7326146</v>
      </c>
      <c r="BI83">
        <v>0</v>
      </c>
      <c r="BJ83">
        <v>0</v>
      </c>
      <c r="BK83" s="5">
        <v>0</v>
      </c>
    </row>
    <row r="84" spans="1:63" x14ac:dyDescent="0.25">
      <c r="A84" s="5">
        <v>83</v>
      </c>
      <c r="B84" s="5">
        <v>1</v>
      </c>
      <c r="C84" s="5">
        <v>11</v>
      </c>
      <c r="D84" s="5">
        <v>6</v>
      </c>
      <c r="E84" s="5">
        <v>2</v>
      </c>
      <c r="F84" s="5">
        <v>11.63</v>
      </c>
      <c r="G84" s="5">
        <v>10.93</v>
      </c>
      <c r="H84" s="5"/>
      <c r="I84" s="5">
        <v>22.56</v>
      </c>
      <c r="J84" s="5">
        <v>16.28</v>
      </c>
      <c r="K84" s="5">
        <v>4.9000000000000004</v>
      </c>
      <c r="L84" s="5"/>
      <c r="M84">
        <v>4.3899999999999997</v>
      </c>
      <c r="N84" s="5">
        <v>1.81</v>
      </c>
      <c r="O84" s="5"/>
      <c r="P84" s="5">
        <v>4.4000000000000004</v>
      </c>
      <c r="Q84" s="5"/>
      <c r="R84" s="5">
        <v>4.4000000000000004</v>
      </c>
      <c r="S84" s="5">
        <v>54.34</v>
      </c>
      <c r="T84" s="5">
        <v>49.94</v>
      </c>
      <c r="U84" s="5">
        <v>52.14</v>
      </c>
      <c r="V84" s="5">
        <v>116281.2</v>
      </c>
      <c r="X84">
        <v>116281.2</v>
      </c>
      <c r="Y84">
        <v>501.80692383779382</v>
      </c>
      <c r="Z84">
        <v>116783.00692383781</v>
      </c>
      <c r="AA84">
        <v>0</v>
      </c>
      <c r="AB84">
        <v>116783.00692383781</v>
      </c>
      <c r="AC84">
        <v>3503.4817012858548</v>
      </c>
      <c r="AD84">
        <v>120286.48862512365</v>
      </c>
      <c r="AE84">
        <v>1.198371424106881</v>
      </c>
      <c r="AF84">
        <v>120287.68699654777</v>
      </c>
      <c r="AG84">
        <v>0</v>
      </c>
      <c r="AH84">
        <v>120287.68699654777</v>
      </c>
      <c r="AI84">
        <v>0</v>
      </c>
      <c r="AJ84">
        <v>120287.68699654777</v>
      </c>
      <c r="AK84">
        <v>1203.1837360951322</v>
      </c>
      <c r="AL84">
        <v>121490.87073264288</v>
      </c>
      <c r="AM84" s="5">
        <v>121490.87073264288</v>
      </c>
      <c r="AN84" s="5">
        <v>6334534</v>
      </c>
      <c r="AQ84" s="5">
        <v>0</v>
      </c>
      <c r="AR84" s="5">
        <v>121490.87073264288</v>
      </c>
      <c r="AS84" s="5">
        <v>6334534</v>
      </c>
      <c r="AT84" s="5" t="s">
        <v>8</v>
      </c>
      <c r="AV84" s="5">
        <v>121490.87073264288</v>
      </c>
      <c r="AW84" s="5">
        <v>0</v>
      </c>
      <c r="AX84" s="5">
        <v>6334534</v>
      </c>
      <c r="AZ84" s="5" t="s">
        <v>2</v>
      </c>
      <c r="BA84" t="s">
        <v>2</v>
      </c>
      <c r="BB84" t="s">
        <v>1821</v>
      </c>
      <c r="BC84" t="s">
        <v>1787</v>
      </c>
      <c r="BD84" s="5" t="b">
        <v>1</v>
      </c>
      <c r="BE84" t="s">
        <v>1855</v>
      </c>
      <c r="BF84" t="s">
        <v>1857</v>
      </c>
      <c r="BG84">
        <v>6334534</v>
      </c>
      <c r="BH84">
        <v>6334534</v>
      </c>
      <c r="BI84">
        <v>0</v>
      </c>
      <c r="BJ84">
        <v>0</v>
      </c>
      <c r="BK84" s="5">
        <v>0</v>
      </c>
    </row>
    <row r="85" spans="1:63" x14ac:dyDescent="0.25">
      <c r="A85" s="5">
        <v>84</v>
      </c>
      <c r="B85" s="5">
        <v>1</v>
      </c>
      <c r="C85" s="5">
        <v>11</v>
      </c>
      <c r="D85" s="5">
        <v>7</v>
      </c>
      <c r="E85" s="5">
        <v>2</v>
      </c>
      <c r="F85" s="5">
        <v>10.86</v>
      </c>
      <c r="G85" s="5">
        <v>14.01</v>
      </c>
      <c r="H85" s="5"/>
      <c r="I85" s="5">
        <v>24.869999999999997</v>
      </c>
      <c r="J85" s="5">
        <v>19.21</v>
      </c>
      <c r="K85" s="5">
        <v>3.96</v>
      </c>
      <c r="L85" s="5"/>
      <c r="M85">
        <v>3.24</v>
      </c>
      <c r="N85" s="5">
        <v>3.83</v>
      </c>
      <c r="O85" s="5">
        <v>4.6399999999999997</v>
      </c>
      <c r="P85" s="5">
        <v>3.91</v>
      </c>
      <c r="Q85" s="5"/>
      <c r="R85" s="5">
        <v>3.91</v>
      </c>
      <c r="S85" s="5">
        <v>63.66</v>
      </c>
      <c r="T85" s="5">
        <v>59.75</v>
      </c>
      <c r="U85" s="5">
        <v>61.71</v>
      </c>
      <c r="V85" s="5">
        <v>117388.64</v>
      </c>
      <c r="X85">
        <v>117388.64</v>
      </c>
      <c r="Y85">
        <v>1.3683319222764112E-2</v>
      </c>
      <c r="Z85">
        <v>117388.65368331922</v>
      </c>
      <c r="AA85">
        <v>0</v>
      </c>
      <c r="AB85">
        <v>117388.65368331922</v>
      </c>
      <c r="AC85">
        <v>3522.0152413209144</v>
      </c>
      <c r="AD85">
        <v>120910.66892464014</v>
      </c>
      <c r="AE85">
        <v>4.2467354680411518E-2</v>
      </c>
      <c r="AF85">
        <v>120910.71139199482</v>
      </c>
      <c r="AG85">
        <v>0</v>
      </c>
      <c r="AH85">
        <v>120910.71139199482</v>
      </c>
      <c r="AI85">
        <v>0</v>
      </c>
      <c r="AJ85">
        <v>120910.71139199482</v>
      </c>
      <c r="AK85">
        <v>1209.3988008426531</v>
      </c>
      <c r="AL85">
        <v>122120.11019283748</v>
      </c>
      <c r="AM85" s="5">
        <v>122120.11019283748</v>
      </c>
      <c r="AN85" s="5">
        <v>7536032</v>
      </c>
      <c r="AQ85" s="5">
        <v>0</v>
      </c>
      <c r="AR85" s="5">
        <v>122120.11019283748</v>
      </c>
      <c r="AS85" s="5">
        <v>7536032</v>
      </c>
      <c r="AT85" s="5" t="s">
        <v>8</v>
      </c>
      <c r="AV85" s="5">
        <v>122120.11019283748</v>
      </c>
      <c r="AW85" s="5">
        <v>0</v>
      </c>
      <c r="AX85" s="5">
        <v>7536032</v>
      </c>
      <c r="AZ85" s="5" t="s">
        <v>2</v>
      </c>
      <c r="BA85" t="s">
        <v>2</v>
      </c>
      <c r="BB85" t="s">
        <v>1821</v>
      </c>
      <c r="BC85" t="s">
        <v>1787</v>
      </c>
      <c r="BD85" s="5" t="b">
        <v>1</v>
      </c>
      <c r="BE85" t="s">
        <v>1855</v>
      </c>
      <c r="BF85" t="s">
        <v>1857</v>
      </c>
      <c r="BG85">
        <v>7536032</v>
      </c>
      <c r="BH85">
        <v>7536032</v>
      </c>
      <c r="BI85">
        <v>0</v>
      </c>
      <c r="BJ85">
        <v>0</v>
      </c>
      <c r="BK85" s="5">
        <v>0</v>
      </c>
    </row>
    <row r="86" spans="1:63" x14ac:dyDescent="0.25">
      <c r="A86" s="5">
        <v>85</v>
      </c>
      <c r="B86" s="5">
        <v>1</v>
      </c>
      <c r="C86" s="5">
        <v>11</v>
      </c>
      <c r="D86" s="5">
        <v>8</v>
      </c>
      <c r="E86" s="5">
        <v>1</v>
      </c>
      <c r="F86" s="5">
        <v>14.95</v>
      </c>
      <c r="G86" s="5"/>
      <c r="H86" s="5"/>
      <c r="I86" s="5">
        <v>14.95</v>
      </c>
      <c r="J86" s="5">
        <v>17.670000000000002</v>
      </c>
      <c r="K86" s="5">
        <v>5.16</v>
      </c>
      <c r="L86" s="5"/>
      <c r="M86">
        <v>4</v>
      </c>
      <c r="N86" s="5"/>
      <c r="O86" s="5"/>
      <c r="P86" s="5">
        <v>3.36</v>
      </c>
      <c r="Q86" s="5"/>
      <c r="R86" s="5">
        <v>3.36</v>
      </c>
      <c r="S86" s="5">
        <v>45.14</v>
      </c>
      <c r="T86" s="5">
        <v>41.78</v>
      </c>
      <c r="U86" s="5">
        <v>43.46</v>
      </c>
      <c r="V86" s="5">
        <v>119184.96000000001</v>
      </c>
      <c r="X86">
        <v>119184.96000000001</v>
      </c>
      <c r="Y86">
        <v>0.94522478735598281</v>
      </c>
      <c r="Z86">
        <v>119185.90522478736</v>
      </c>
      <c r="AA86">
        <v>500.09720534630475</v>
      </c>
      <c r="AB86">
        <v>119686.00243013368</v>
      </c>
      <c r="AC86">
        <v>3590.5710814094782</v>
      </c>
      <c r="AD86">
        <v>123276.57351154316</v>
      </c>
      <c r="AE86">
        <v>2.6504448906052858E-3</v>
      </c>
      <c r="AF86">
        <v>123276.57616198804</v>
      </c>
      <c r="AG86">
        <v>0</v>
      </c>
      <c r="AH86">
        <v>123276.57616198804</v>
      </c>
      <c r="AI86">
        <v>0</v>
      </c>
      <c r="AJ86">
        <v>123276.57616198804</v>
      </c>
      <c r="AK86">
        <v>0</v>
      </c>
      <c r="AL86">
        <v>123276.57616198804</v>
      </c>
      <c r="AM86" s="5">
        <v>123276.57616198804</v>
      </c>
      <c r="AN86" s="5">
        <v>5357600</v>
      </c>
      <c r="AQ86" s="5">
        <v>0</v>
      </c>
      <c r="AR86" s="5">
        <v>123276.57616198804</v>
      </c>
      <c r="AS86" s="5">
        <v>5357600</v>
      </c>
      <c r="AT86" s="5" t="s">
        <v>8</v>
      </c>
      <c r="AV86" s="5">
        <v>123276.57616198804</v>
      </c>
      <c r="AW86" s="5">
        <v>0</v>
      </c>
      <c r="AX86" s="5">
        <v>5357600</v>
      </c>
      <c r="AZ86" s="5" t="s">
        <v>2</v>
      </c>
      <c r="BA86" t="s">
        <v>2</v>
      </c>
      <c r="BB86" t="s">
        <v>1821</v>
      </c>
      <c r="BC86" t="s">
        <v>1787</v>
      </c>
      <c r="BD86" s="5" t="b">
        <v>1</v>
      </c>
      <c r="BE86" t="s">
        <v>1855</v>
      </c>
      <c r="BF86" t="s">
        <v>1856</v>
      </c>
      <c r="BG86">
        <v>5357600</v>
      </c>
      <c r="BH86">
        <v>5357600</v>
      </c>
      <c r="BI86">
        <v>0</v>
      </c>
      <c r="BJ86">
        <v>0</v>
      </c>
      <c r="BK86" s="5">
        <v>0</v>
      </c>
    </row>
    <row r="87" spans="1:63" x14ac:dyDescent="0.25">
      <c r="A87" s="5">
        <v>86</v>
      </c>
      <c r="B87" s="5">
        <v>1</v>
      </c>
      <c r="C87" s="5">
        <v>12</v>
      </c>
      <c r="D87" s="5">
        <v>1</v>
      </c>
      <c r="E87" s="5">
        <v>1</v>
      </c>
      <c r="F87" s="5">
        <v>14.95</v>
      </c>
      <c r="G87" s="5"/>
      <c r="H87" s="5"/>
      <c r="I87" s="5">
        <v>14.95</v>
      </c>
      <c r="J87" s="5">
        <v>16.48</v>
      </c>
      <c r="K87" s="5">
        <v>5.01</v>
      </c>
      <c r="L87" s="5"/>
      <c r="M87">
        <v>3.96</v>
      </c>
      <c r="N87" s="5"/>
      <c r="O87" s="5"/>
      <c r="P87" s="5">
        <v>3.36</v>
      </c>
      <c r="Q87" s="5"/>
      <c r="R87" s="5">
        <v>3.36</v>
      </c>
      <c r="S87" s="5">
        <v>43.76</v>
      </c>
      <c r="T87" s="5">
        <v>40.4</v>
      </c>
      <c r="U87" s="5">
        <v>42.08</v>
      </c>
      <c r="V87" s="5">
        <v>119184.96000000001</v>
      </c>
      <c r="X87">
        <v>119184.96000000001</v>
      </c>
      <c r="Y87">
        <v>1.9332038834836569</v>
      </c>
      <c r="Z87">
        <v>119186.89320388348</v>
      </c>
      <c r="AA87">
        <v>0</v>
      </c>
      <c r="AB87">
        <v>119186.89320388348</v>
      </c>
      <c r="AC87">
        <v>3575.7281553398061</v>
      </c>
      <c r="AD87">
        <v>122762.6213592233</v>
      </c>
      <c r="AE87">
        <v>1.1619107386795804</v>
      </c>
      <c r="AF87">
        <v>122763.78326996198</v>
      </c>
      <c r="AG87">
        <v>0</v>
      </c>
      <c r="AH87">
        <v>122763.78326996198</v>
      </c>
      <c r="AI87">
        <v>0</v>
      </c>
      <c r="AJ87">
        <v>122763.78326996198</v>
      </c>
      <c r="AK87">
        <v>0</v>
      </c>
      <c r="AL87">
        <v>122763.78326996198</v>
      </c>
      <c r="AM87" s="5">
        <v>122763.78326996198</v>
      </c>
      <c r="AN87" s="5">
        <v>5165900</v>
      </c>
      <c r="AQ87" s="5">
        <v>0</v>
      </c>
      <c r="AR87" s="5">
        <v>122763.78326996198</v>
      </c>
      <c r="AS87" s="5">
        <v>5165900</v>
      </c>
      <c r="AT87" s="5" t="s">
        <v>8</v>
      </c>
      <c r="AV87" s="5">
        <v>122763.78326996198</v>
      </c>
      <c r="AW87" s="5">
        <v>0</v>
      </c>
      <c r="AX87" s="5">
        <v>5165900</v>
      </c>
      <c r="AZ87" s="5" t="s">
        <v>1815</v>
      </c>
      <c r="BA87" t="s">
        <v>1815</v>
      </c>
      <c r="BB87" t="s">
        <v>1827</v>
      </c>
      <c r="BC87" t="s">
        <v>1830</v>
      </c>
      <c r="BD87" s="5" t="b">
        <v>1</v>
      </c>
      <c r="BE87" t="s">
        <v>1855</v>
      </c>
      <c r="BF87" t="s">
        <v>1856</v>
      </c>
      <c r="BG87">
        <v>5165900</v>
      </c>
      <c r="BH87">
        <v>5165900</v>
      </c>
      <c r="BI87">
        <v>0</v>
      </c>
      <c r="BJ87">
        <v>0</v>
      </c>
      <c r="BK87" s="5">
        <v>0</v>
      </c>
    </row>
    <row r="88" spans="1:63" x14ac:dyDescent="0.25">
      <c r="A88" s="5">
        <v>87</v>
      </c>
      <c r="B88" s="5">
        <v>1</v>
      </c>
      <c r="C88" s="5">
        <v>12</v>
      </c>
      <c r="D88" s="5">
        <v>2</v>
      </c>
      <c r="E88" s="5">
        <v>3</v>
      </c>
      <c r="F88" s="5">
        <v>18.46</v>
      </c>
      <c r="G88" s="5">
        <v>10.53</v>
      </c>
      <c r="H88" s="5">
        <v>9.9700000000000006</v>
      </c>
      <c r="I88" s="5">
        <v>38.96</v>
      </c>
      <c r="J88" s="5">
        <v>17.02</v>
      </c>
      <c r="K88" s="5">
        <v>4.07</v>
      </c>
      <c r="L88" s="5">
        <v>3.58</v>
      </c>
      <c r="M88">
        <v>4.18</v>
      </c>
      <c r="N88" s="5">
        <v>6.27</v>
      </c>
      <c r="O88" s="5"/>
      <c r="P88" s="5">
        <v>3.04</v>
      </c>
      <c r="Q88" s="5">
        <v>3.41</v>
      </c>
      <c r="R88" s="5">
        <v>6.45</v>
      </c>
      <c r="S88" s="5">
        <v>80.53</v>
      </c>
      <c r="T88" s="5">
        <v>74.08</v>
      </c>
      <c r="U88" s="5">
        <v>77.31</v>
      </c>
      <c r="V88" s="5">
        <v>105198.08</v>
      </c>
      <c r="X88">
        <v>105198.08</v>
      </c>
      <c r="Y88">
        <v>0.85546240850817412</v>
      </c>
      <c r="Z88">
        <v>105198.93546240852</v>
      </c>
      <c r="AA88">
        <v>500.06653359947086</v>
      </c>
      <c r="AB88">
        <v>105699.00199600798</v>
      </c>
      <c r="AC88">
        <v>3170.9647371922765</v>
      </c>
      <c r="AD88">
        <v>108869.96673320026</v>
      </c>
      <c r="AE88">
        <v>0.81324351685179852</v>
      </c>
      <c r="AF88">
        <v>108870.77997671712</v>
      </c>
      <c r="AG88">
        <v>0</v>
      </c>
      <c r="AH88">
        <v>108870.77997671712</v>
      </c>
      <c r="AI88">
        <v>0</v>
      </c>
      <c r="AJ88">
        <v>108870.77997671712</v>
      </c>
      <c r="AK88">
        <v>2188.8242142025556</v>
      </c>
      <c r="AL88">
        <v>111059.60419091966</v>
      </c>
      <c r="AM88" s="5">
        <v>111059.60419091966</v>
      </c>
      <c r="AN88" s="5">
        <v>8586018</v>
      </c>
      <c r="AQ88" s="5">
        <v>0</v>
      </c>
      <c r="AR88" s="5">
        <v>111059.60419091966</v>
      </c>
      <c r="AS88" s="5">
        <v>8586018</v>
      </c>
      <c r="AT88" s="5" t="s">
        <v>8</v>
      </c>
      <c r="AV88" s="5">
        <v>111059.60419091966</v>
      </c>
      <c r="AW88" s="5">
        <v>0</v>
      </c>
      <c r="AX88" s="5">
        <v>8586018</v>
      </c>
      <c r="AZ88" s="5" t="s">
        <v>2</v>
      </c>
      <c r="BA88" t="s">
        <v>2</v>
      </c>
      <c r="BB88" t="s">
        <v>1821</v>
      </c>
      <c r="BC88" t="s">
        <v>1787</v>
      </c>
      <c r="BD88" s="5" t="b">
        <v>1</v>
      </c>
      <c r="BE88" t="s">
        <v>1855</v>
      </c>
      <c r="BF88" t="s">
        <v>1858</v>
      </c>
      <c r="BG88">
        <v>8586018</v>
      </c>
      <c r="BH88">
        <v>8586018</v>
      </c>
      <c r="BI88">
        <v>0</v>
      </c>
      <c r="BJ88">
        <v>0</v>
      </c>
      <c r="BK88" s="5">
        <v>0</v>
      </c>
    </row>
    <row r="89" spans="1:63" x14ac:dyDescent="0.25">
      <c r="A89" s="5">
        <v>88</v>
      </c>
      <c r="B89" s="5">
        <v>1</v>
      </c>
      <c r="C89" s="5">
        <v>12</v>
      </c>
      <c r="D89" s="5">
        <v>3</v>
      </c>
      <c r="E89" s="5">
        <v>1</v>
      </c>
      <c r="F89" s="5">
        <v>12.41</v>
      </c>
      <c r="G89" s="5"/>
      <c r="H89" s="5"/>
      <c r="I89" s="5">
        <v>12.41</v>
      </c>
      <c r="J89" s="5">
        <v>14.77</v>
      </c>
      <c r="K89" s="5">
        <v>4.45</v>
      </c>
      <c r="L89" s="5"/>
      <c r="M89">
        <v>3.88</v>
      </c>
      <c r="N89" s="5"/>
      <c r="O89" s="5"/>
      <c r="P89" s="5">
        <v>2.93</v>
      </c>
      <c r="Q89" s="5"/>
      <c r="R89" s="5">
        <v>2.93</v>
      </c>
      <c r="S89" s="5">
        <v>38.44</v>
      </c>
      <c r="T89" s="5">
        <v>35.51</v>
      </c>
      <c r="U89" s="5">
        <v>36.979999999999997</v>
      </c>
      <c r="V89" s="5">
        <v>120353.44</v>
      </c>
      <c r="X89">
        <v>120353.44</v>
      </c>
      <c r="Y89">
        <v>2.1155555555596948</v>
      </c>
      <c r="Z89">
        <v>120355.55555555556</v>
      </c>
      <c r="AA89">
        <v>0</v>
      </c>
      <c r="AB89">
        <v>120355.55555555556</v>
      </c>
      <c r="AC89">
        <v>3611.1111111111095</v>
      </c>
      <c r="AD89">
        <v>123966.66666666669</v>
      </c>
      <c r="AE89">
        <v>0.34252749235020019</v>
      </c>
      <c r="AF89">
        <v>123967.00919415902</v>
      </c>
      <c r="AG89">
        <v>0</v>
      </c>
      <c r="AH89">
        <v>123967.00919415902</v>
      </c>
      <c r="AI89">
        <v>500</v>
      </c>
      <c r="AJ89">
        <v>124467.00919415902</v>
      </c>
      <c r="AK89">
        <v>0</v>
      </c>
      <c r="AL89">
        <v>124467.00919415902</v>
      </c>
      <c r="AM89" s="5">
        <v>124467.00919415902</v>
      </c>
      <c r="AN89" s="5">
        <v>4602790</v>
      </c>
      <c r="AQ89" s="5">
        <v>0</v>
      </c>
      <c r="AR89" s="5">
        <v>124467.00919415902</v>
      </c>
      <c r="AS89" s="5">
        <v>4602790</v>
      </c>
      <c r="AT89" s="5" t="s">
        <v>8</v>
      </c>
      <c r="AV89" s="5">
        <v>124467.00919415902</v>
      </c>
      <c r="AW89" s="5">
        <v>0</v>
      </c>
      <c r="AX89" s="5">
        <v>4602790</v>
      </c>
      <c r="AZ89" s="5" t="s">
        <v>2</v>
      </c>
      <c r="BA89" t="s">
        <v>2</v>
      </c>
      <c r="BB89" t="s">
        <v>1821</v>
      </c>
      <c r="BC89" t="s">
        <v>1787</v>
      </c>
      <c r="BD89" s="5" t="b">
        <v>1</v>
      </c>
      <c r="BE89" t="s">
        <v>1855</v>
      </c>
      <c r="BF89" t="s">
        <v>1856</v>
      </c>
      <c r="BG89">
        <v>4602790</v>
      </c>
      <c r="BH89">
        <v>4602790</v>
      </c>
      <c r="BI89">
        <v>0</v>
      </c>
      <c r="BJ89">
        <v>0</v>
      </c>
      <c r="BK89" s="5">
        <v>0</v>
      </c>
    </row>
    <row r="90" spans="1:63" x14ac:dyDescent="0.25">
      <c r="A90" s="5">
        <v>89</v>
      </c>
      <c r="B90" s="5">
        <v>1</v>
      </c>
      <c r="C90" s="5">
        <v>12</v>
      </c>
      <c r="D90" s="5">
        <v>4</v>
      </c>
      <c r="E90" s="5">
        <v>1</v>
      </c>
      <c r="F90" s="5">
        <v>12.41</v>
      </c>
      <c r="G90" s="5"/>
      <c r="H90" s="5"/>
      <c r="I90" s="5">
        <v>12.41</v>
      </c>
      <c r="J90" s="5">
        <v>14.23</v>
      </c>
      <c r="K90" s="5">
        <v>4.45</v>
      </c>
      <c r="L90" s="5"/>
      <c r="M90">
        <v>3.78</v>
      </c>
      <c r="N90" s="5"/>
      <c r="O90" s="5"/>
      <c r="P90" s="5">
        <v>3.11</v>
      </c>
      <c r="Q90" s="5"/>
      <c r="R90" s="5">
        <v>3.11</v>
      </c>
      <c r="S90" s="5">
        <v>37.979999999999997</v>
      </c>
      <c r="T90" s="5">
        <v>34.869999999999997</v>
      </c>
      <c r="U90" s="5">
        <v>36.43</v>
      </c>
      <c r="V90" s="5">
        <v>120353.44</v>
      </c>
      <c r="X90">
        <v>120353.44</v>
      </c>
      <c r="Y90">
        <v>2.6100695410132175</v>
      </c>
      <c r="Z90">
        <v>120356.05006954102</v>
      </c>
      <c r="AA90">
        <v>0</v>
      </c>
      <c r="AB90">
        <v>120356.05006954102</v>
      </c>
      <c r="AC90">
        <v>3610.6258692628762</v>
      </c>
      <c r="AD90">
        <v>123966.67593880388</v>
      </c>
      <c r="AE90">
        <v>2.5801687997300178</v>
      </c>
      <c r="AF90">
        <v>123969.25610760362</v>
      </c>
      <c r="AG90">
        <v>499.7529508646694</v>
      </c>
      <c r="AH90">
        <v>124469.00905846828</v>
      </c>
      <c r="AI90">
        <v>0</v>
      </c>
      <c r="AJ90">
        <v>124469.00905846828</v>
      </c>
      <c r="AK90">
        <v>0</v>
      </c>
      <c r="AL90">
        <v>124469.00905846828</v>
      </c>
      <c r="AM90" s="5">
        <v>124469.00905846828</v>
      </c>
      <c r="AN90" s="5">
        <v>4534406</v>
      </c>
      <c r="AQ90" s="5">
        <v>0</v>
      </c>
      <c r="AR90" s="5">
        <v>124469.00905846828</v>
      </c>
      <c r="AS90" s="5">
        <v>4534406</v>
      </c>
      <c r="AT90" s="5" t="s">
        <v>8</v>
      </c>
      <c r="AV90" s="5">
        <v>124469.00905846828</v>
      </c>
      <c r="AW90" s="5">
        <v>0</v>
      </c>
      <c r="AX90" s="5">
        <v>4534406</v>
      </c>
      <c r="AZ90" s="5" t="s">
        <v>2</v>
      </c>
      <c r="BA90" t="s">
        <v>2</v>
      </c>
      <c r="BB90" t="s">
        <v>1821</v>
      </c>
      <c r="BC90" t="s">
        <v>1787</v>
      </c>
      <c r="BD90" s="5" t="b">
        <v>1</v>
      </c>
      <c r="BE90" t="s">
        <v>1855</v>
      </c>
      <c r="BF90" t="s">
        <v>1856</v>
      </c>
      <c r="BG90">
        <v>4534406</v>
      </c>
      <c r="BH90">
        <v>4534406</v>
      </c>
      <c r="BI90">
        <v>0</v>
      </c>
      <c r="BJ90">
        <v>0</v>
      </c>
      <c r="BK90" s="5">
        <v>0</v>
      </c>
    </row>
    <row r="91" spans="1:63" x14ac:dyDescent="0.25">
      <c r="A91" s="5">
        <v>90</v>
      </c>
      <c r="B91" s="5">
        <v>1</v>
      </c>
      <c r="C91" s="5">
        <v>12</v>
      </c>
      <c r="D91" s="5">
        <v>5</v>
      </c>
      <c r="E91" s="5">
        <v>2</v>
      </c>
      <c r="F91" s="5">
        <v>14.66</v>
      </c>
      <c r="G91" s="5">
        <v>10.58</v>
      </c>
      <c r="H91" s="5"/>
      <c r="I91" s="5">
        <v>25.24</v>
      </c>
      <c r="J91" s="5">
        <v>17.38</v>
      </c>
      <c r="K91" s="5">
        <v>4.07</v>
      </c>
      <c r="L91" s="5">
        <v>3.38</v>
      </c>
      <c r="M91">
        <v>3.48</v>
      </c>
      <c r="N91" s="5">
        <v>3.77</v>
      </c>
      <c r="O91" s="5"/>
      <c r="P91" s="5">
        <v>3.11</v>
      </c>
      <c r="Q91" s="5"/>
      <c r="R91" s="5">
        <v>3.11</v>
      </c>
      <c r="S91" s="5">
        <v>60.43</v>
      </c>
      <c r="T91" s="5">
        <v>57.32</v>
      </c>
      <c r="U91" s="5">
        <v>58.88</v>
      </c>
      <c r="V91" s="5">
        <v>118496.08</v>
      </c>
      <c r="X91">
        <v>118496.08</v>
      </c>
      <c r="Y91">
        <v>0.86856146468198869</v>
      </c>
      <c r="Z91">
        <v>118496.94856146468</v>
      </c>
      <c r="AA91">
        <v>0</v>
      </c>
      <c r="AB91">
        <v>118496.94856146468</v>
      </c>
      <c r="AC91">
        <v>3554.960767218829</v>
      </c>
      <c r="AD91">
        <v>122051.90932868353</v>
      </c>
      <c r="AE91">
        <v>1.4194756643119035</v>
      </c>
      <c r="AF91">
        <v>122053.32880434782</v>
      </c>
      <c r="AG91">
        <v>0</v>
      </c>
      <c r="AH91">
        <v>122053.32880434782</v>
      </c>
      <c r="AI91">
        <v>0</v>
      </c>
      <c r="AJ91">
        <v>122053.32880434782</v>
      </c>
      <c r="AK91">
        <v>1220.1936141304325</v>
      </c>
      <c r="AL91">
        <v>123273.52241847826</v>
      </c>
      <c r="AM91" s="5">
        <v>123273.52241847826</v>
      </c>
      <c r="AN91" s="5">
        <v>7258345</v>
      </c>
      <c r="AQ91" s="5">
        <v>0</v>
      </c>
      <c r="AR91" s="5">
        <v>123273.52241847826</v>
      </c>
      <c r="AS91" s="5">
        <v>7258345</v>
      </c>
      <c r="AT91" s="5" t="s">
        <v>8</v>
      </c>
      <c r="AV91" s="5">
        <v>123273.52241847826</v>
      </c>
      <c r="AW91" s="5">
        <v>0</v>
      </c>
      <c r="AX91" s="5">
        <v>7258345</v>
      </c>
      <c r="AZ91" s="5" t="s">
        <v>2</v>
      </c>
      <c r="BA91" t="s">
        <v>2</v>
      </c>
      <c r="BB91" t="s">
        <v>1821</v>
      </c>
      <c r="BC91" t="s">
        <v>1787</v>
      </c>
      <c r="BD91" s="5" t="b">
        <v>1</v>
      </c>
      <c r="BE91" t="s">
        <v>1855</v>
      </c>
      <c r="BF91" t="s">
        <v>1857</v>
      </c>
      <c r="BG91">
        <v>7258345</v>
      </c>
      <c r="BH91">
        <v>7258345</v>
      </c>
      <c r="BI91">
        <v>0</v>
      </c>
      <c r="BJ91">
        <v>0</v>
      </c>
      <c r="BK91" s="5">
        <v>0</v>
      </c>
    </row>
    <row r="92" spans="1:63" x14ac:dyDescent="0.25">
      <c r="A92" s="5">
        <v>91</v>
      </c>
      <c r="B92" s="5">
        <v>1</v>
      </c>
      <c r="C92" s="5">
        <v>12</v>
      </c>
      <c r="D92" s="5">
        <v>6</v>
      </c>
      <c r="E92" s="5">
        <v>2</v>
      </c>
      <c r="F92" s="5">
        <v>11.63</v>
      </c>
      <c r="G92" s="5">
        <v>10.93</v>
      </c>
      <c r="H92" s="5"/>
      <c r="I92" s="5">
        <v>22.56</v>
      </c>
      <c r="J92" s="5">
        <v>16.28</v>
      </c>
      <c r="K92" s="5">
        <v>4.62</v>
      </c>
      <c r="L92" s="5"/>
      <c r="M92">
        <v>4.3899999999999997</v>
      </c>
      <c r="N92" s="5">
        <v>1.81</v>
      </c>
      <c r="O92" s="5"/>
      <c r="P92" s="5">
        <v>4.4000000000000004</v>
      </c>
      <c r="Q92" s="5"/>
      <c r="R92" s="5">
        <v>4.4000000000000004</v>
      </c>
      <c r="S92" s="5">
        <v>54.06</v>
      </c>
      <c r="T92" s="5">
        <v>49.66</v>
      </c>
      <c r="U92" s="5">
        <v>51.86</v>
      </c>
      <c r="V92" s="5">
        <v>116281.2</v>
      </c>
      <c r="X92">
        <v>116281.2</v>
      </c>
      <c r="Y92">
        <v>501.80692383779382</v>
      </c>
      <c r="Z92">
        <v>116783.00692383781</v>
      </c>
      <c r="AA92">
        <v>0</v>
      </c>
      <c r="AB92">
        <v>116783.00692383781</v>
      </c>
      <c r="AC92">
        <v>0</v>
      </c>
      <c r="AD92">
        <v>116783.00692383781</v>
      </c>
      <c r="AE92">
        <v>0.64136000332655385</v>
      </c>
      <c r="AF92">
        <v>116783.64828384112</v>
      </c>
      <c r="AG92">
        <v>-2950.617045892795</v>
      </c>
      <c r="AH92">
        <v>113833.03123794832</v>
      </c>
      <c r="AI92">
        <v>0</v>
      </c>
      <c r="AJ92">
        <v>113833.03123794832</v>
      </c>
      <c r="AK92">
        <v>0</v>
      </c>
      <c r="AL92">
        <v>113833.03123794832</v>
      </c>
      <c r="AM92" s="5">
        <v>113833.03123794832</v>
      </c>
      <c r="AN92" s="5">
        <v>5903381</v>
      </c>
      <c r="AQ92" s="5">
        <v>0</v>
      </c>
      <c r="AR92" s="5">
        <v>113833.03123794832</v>
      </c>
      <c r="AS92" s="5">
        <v>5903381</v>
      </c>
      <c r="AT92" s="5" t="s">
        <v>8</v>
      </c>
      <c r="AV92" s="5">
        <v>113833.03123794832</v>
      </c>
      <c r="AW92" s="5">
        <v>0</v>
      </c>
      <c r="AX92" s="5">
        <v>5903381</v>
      </c>
      <c r="AZ92" s="5" t="s">
        <v>1815</v>
      </c>
      <c r="BA92" t="s">
        <v>1815</v>
      </c>
      <c r="BB92" t="s">
        <v>1827</v>
      </c>
      <c r="BC92" t="s">
        <v>1830</v>
      </c>
      <c r="BD92" s="5" t="b">
        <v>1</v>
      </c>
      <c r="BE92" t="s">
        <v>1855</v>
      </c>
      <c r="BF92" t="s">
        <v>1857</v>
      </c>
      <c r="BG92">
        <v>6116982</v>
      </c>
      <c r="BH92">
        <v>6116982</v>
      </c>
      <c r="BI92">
        <v>0</v>
      </c>
      <c r="BJ92">
        <v>0</v>
      </c>
      <c r="BK92" s="5">
        <v>213601</v>
      </c>
    </row>
    <row r="93" spans="1:63" x14ac:dyDescent="0.25">
      <c r="A93" s="5">
        <v>92</v>
      </c>
      <c r="B93" s="5">
        <v>1</v>
      </c>
      <c r="C93" s="5">
        <v>12</v>
      </c>
      <c r="D93" s="5">
        <v>7</v>
      </c>
      <c r="E93" s="5">
        <v>2</v>
      </c>
      <c r="F93" s="5">
        <v>10.86</v>
      </c>
      <c r="G93" s="5">
        <v>14.01</v>
      </c>
      <c r="H93" s="5"/>
      <c r="I93" s="5">
        <v>24.869999999999997</v>
      </c>
      <c r="J93" s="5">
        <v>18.82</v>
      </c>
      <c r="K93" s="5">
        <v>3.96</v>
      </c>
      <c r="L93" s="5"/>
      <c r="M93">
        <v>2.8</v>
      </c>
      <c r="N93" s="5">
        <v>3.83</v>
      </c>
      <c r="O93" s="5">
        <v>4.6399999999999997</v>
      </c>
      <c r="P93" s="5">
        <v>3.91</v>
      </c>
      <c r="Q93" s="5"/>
      <c r="R93" s="5">
        <v>3.91</v>
      </c>
      <c r="S93" s="5">
        <v>62.83</v>
      </c>
      <c r="T93" s="5">
        <v>58.92</v>
      </c>
      <c r="U93" s="5">
        <v>60.88</v>
      </c>
      <c r="V93" s="5">
        <v>117388.64</v>
      </c>
      <c r="X93">
        <v>117388.64</v>
      </c>
      <c r="Y93">
        <v>1.3683319222764112E-2</v>
      </c>
      <c r="Z93">
        <v>117388.65368331922</v>
      </c>
      <c r="AA93">
        <v>0</v>
      </c>
      <c r="AB93">
        <v>117388.65368331922</v>
      </c>
      <c r="AC93">
        <v>3522.0152413209144</v>
      </c>
      <c r="AD93">
        <v>120910.66892464014</v>
      </c>
      <c r="AE93">
        <v>0.96051031386014085</v>
      </c>
      <c r="AF93">
        <v>120911.629434954</v>
      </c>
      <c r="AG93">
        <v>0</v>
      </c>
      <c r="AH93">
        <v>120911.629434954</v>
      </c>
      <c r="AI93">
        <v>0</v>
      </c>
      <c r="AJ93">
        <v>120911.629434954</v>
      </c>
      <c r="AK93">
        <v>1209.4940867279947</v>
      </c>
      <c r="AL93">
        <v>122121.12352168201</v>
      </c>
      <c r="AM93" s="5">
        <v>122121.12352168201</v>
      </c>
      <c r="AN93" s="5">
        <v>7434734</v>
      </c>
      <c r="AQ93" s="5">
        <v>0</v>
      </c>
      <c r="AR93" s="5">
        <v>122121.12352168201</v>
      </c>
      <c r="AS93" s="5">
        <v>7434734</v>
      </c>
      <c r="AT93" s="5" t="s">
        <v>8</v>
      </c>
      <c r="AV93" s="5">
        <v>122121.12352168201</v>
      </c>
      <c r="AW93" s="5">
        <v>0</v>
      </c>
      <c r="AX93" s="5">
        <v>7434734</v>
      </c>
      <c r="AZ93" s="5" t="s">
        <v>2</v>
      </c>
      <c r="BA93" t="s">
        <v>2</v>
      </c>
      <c r="BB93" t="s">
        <v>1821</v>
      </c>
      <c r="BC93" t="s">
        <v>1787</v>
      </c>
      <c r="BD93" s="5" t="b">
        <v>1</v>
      </c>
      <c r="BE93" t="s">
        <v>1855</v>
      </c>
      <c r="BF93" t="s">
        <v>1857</v>
      </c>
      <c r="BG93">
        <v>7434734</v>
      </c>
      <c r="BH93">
        <v>7434734</v>
      </c>
      <c r="BI93">
        <v>0</v>
      </c>
      <c r="BJ93">
        <v>0</v>
      </c>
      <c r="BK93" s="5">
        <v>0</v>
      </c>
    </row>
    <row r="94" spans="1:63" x14ac:dyDescent="0.25">
      <c r="A94" s="5">
        <v>93</v>
      </c>
      <c r="B94" s="5">
        <v>1</v>
      </c>
      <c r="C94" s="5">
        <v>12</v>
      </c>
      <c r="D94" s="5">
        <v>8</v>
      </c>
      <c r="E94" s="5">
        <v>1</v>
      </c>
      <c r="F94" s="5">
        <v>14.95</v>
      </c>
      <c r="G94" s="5"/>
      <c r="H94" s="5"/>
      <c r="I94" s="5">
        <v>14.95</v>
      </c>
      <c r="J94" s="5">
        <v>17.47</v>
      </c>
      <c r="K94" s="5">
        <v>4.97</v>
      </c>
      <c r="L94" s="5"/>
      <c r="M94">
        <v>4</v>
      </c>
      <c r="N94" s="5"/>
      <c r="O94" s="5"/>
      <c r="P94" s="5">
        <v>3.36</v>
      </c>
      <c r="Q94" s="5"/>
      <c r="R94" s="5">
        <v>3.36</v>
      </c>
      <c r="S94" s="5">
        <v>44.75</v>
      </c>
      <c r="T94" s="5">
        <v>41.39</v>
      </c>
      <c r="U94" s="5">
        <v>43.07</v>
      </c>
      <c r="V94" s="5">
        <v>119184.96000000001</v>
      </c>
      <c r="X94">
        <v>119184.96000000001</v>
      </c>
      <c r="Y94">
        <v>0.94522478735598281</v>
      </c>
      <c r="Z94">
        <v>119185.90522478736</v>
      </c>
      <c r="AA94">
        <v>500.09720534630475</v>
      </c>
      <c r="AB94">
        <v>119686.00243013368</v>
      </c>
      <c r="AC94">
        <v>3590.5710814094782</v>
      </c>
      <c r="AD94">
        <v>123276.57351154316</v>
      </c>
      <c r="AE94">
        <v>1.8105144610308344</v>
      </c>
      <c r="AF94">
        <v>123278.38402600418</v>
      </c>
      <c r="AG94">
        <v>0</v>
      </c>
      <c r="AH94">
        <v>123278.38402600418</v>
      </c>
      <c r="AI94">
        <v>0</v>
      </c>
      <c r="AJ94">
        <v>123278.38402600418</v>
      </c>
      <c r="AK94">
        <v>0</v>
      </c>
      <c r="AL94">
        <v>123278.38402600418</v>
      </c>
      <c r="AM94" s="5">
        <v>123278.38402600418</v>
      </c>
      <c r="AN94" s="5">
        <v>5309600</v>
      </c>
      <c r="AQ94" s="5">
        <v>0</v>
      </c>
      <c r="AR94" s="5">
        <v>123278.38402600418</v>
      </c>
      <c r="AS94" s="5">
        <v>5309600</v>
      </c>
      <c r="AT94" s="5" t="s">
        <v>8</v>
      </c>
      <c r="AV94" s="5">
        <v>123278.38402600418</v>
      </c>
      <c r="AW94" s="5">
        <v>0</v>
      </c>
      <c r="AX94" s="5">
        <v>5309600</v>
      </c>
      <c r="AZ94" s="5" t="s">
        <v>2</v>
      </c>
      <c r="BA94" t="s">
        <v>2</v>
      </c>
      <c r="BB94" t="s">
        <v>1821</v>
      </c>
      <c r="BC94" t="s">
        <v>1787</v>
      </c>
      <c r="BD94" s="5" t="b">
        <v>1</v>
      </c>
      <c r="BE94" t="s">
        <v>1855</v>
      </c>
      <c r="BF94" t="s">
        <v>1856</v>
      </c>
      <c r="BG94">
        <v>5309600</v>
      </c>
      <c r="BH94">
        <v>5309600</v>
      </c>
      <c r="BI94">
        <v>0</v>
      </c>
      <c r="BJ94">
        <v>0</v>
      </c>
      <c r="BK94" s="5">
        <v>0</v>
      </c>
    </row>
    <row r="95" spans="1:63" x14ac:dyDescent="0.25">
      <c r="A95" s="5">
        <v>94</v>
      </c>
      <c r="B95" s="5">
        <v>1</v>
      </c>
      <c r="C95" s="5">
        <v>13</v>
      </c>
      <c r="D95" s="5">
        <v>1</v>
      </c>
      <c r="E95" s="5">
        <v>1</v>
      </c>
      <c r="F95" s="5">
        <v>14.95</v>
      </c>
      <c r="G95" s="5"/>
      <c r="H95" s="5"/>
      <c r="I95" s="5">
        <v>14.95</v>
      </c>
      <c r="J95" s="5">
        <v>16.48</v>
      </c>
      <c r="K95" s="5">
        <v>5.01</v>
      </c>
      <c r="L95" s="5"/>
      <c r="M95">
        <v>3.96</v>
      </c>
      <c r="N95" s="5"/>
      <c r="O95" s="5"/>
      <c r="P95" s="5">
        <v>3.36</v>
      </c>
      <c r="Q95" s="5"/>
      <c r="R95" s="5">
        <v>3.36</v>
      </c>
      <c r="S95" s="5">
        <v>43.76</v>
      </c>
      <c r="T95" s="5">
        <v>40.4</v>
      </c>
      <c r="U95" s="5">
        <v>42.08</v>
      </c>
      <c r="V95" s="5">
        <v>119184.96000000001</v>
      </c>
      <c r="X95">
        <v>119184.96000000001</v>
      </c>
      <c r="Y95">
        <v>1.9332038834836569</v>
      </c>
      <c r="Z95">
        <v>119186.89320388348</v>
      </c>
      <c r="AA95">
        <v>0</v>
      </c>
      <c r="AB95">
        <v>119186.89320388348</v>
      </c>
      <c r="AC95">
        <v>3575.7281553398061</v>
      </c>
      <c r="AD95">
        <v>122762.6213592233</v>
      </c>
      <c r="AE95">
        <v>1.1619107386795804</v>
      </c>
      <c r="AF95">
        <v>122763.78326996198</v>
      </c>
      <c r="AG95">
        <v>0</v>
      </c>
      <c r="AH95">
        <v>122763.78326996198</v>
      </c>
      <c r="AI95">
        <v>0</v>
      </c>
      <c r="AJ95">
        <v>122763.78326996198</v>
      </c>
      <c r="AK95">
        <v>0</v>
      </c>
      <c r="AL95">
        <v>122763.78326996198</v>
      </c>
      <c r="AM95" s="5">
        <v>122763.78326996198</v>
      </c>
      <c r="AN95" s="5">
        <v>5165900</v>
      </c>
      <c r="AQ95" s="5">
        <v>0</v>
      </c>
      <c r="AR95" s="5">
        <v>122763.78326996198</v>
      </c>
      <c r="AS95" s="5">
        <v>5165900</v>
      </c>
      <c r="AT95" s="5" t="s">
        <v>8</v>
      </c>
      <c r="AV95" s="5">
        <v>122763.78326996198</v>
      </c>
      <c r="AW95" s="5">
        <v>0</v>
      </c>
      <c r="AX95" s="5">
        <v>5165900</v>
      </c>
      <c r="AZ95" s="5" t="s">
        <v>2</v>
      </c>
      <c r="BA95" t="s">
        <v>2</v>
      </c>
      <c r="BB95" t="s">
        <v>1821</v>
      </c>
      <c r="BC95" t="s">
        <v>1787</v>
      </c>
      <c r="BD95" s="5" t="b">
        <v>1</v>
      </c>
      <c r="BE95" t="s">
        <v>1855</v>
      </c>
      <c r="BF95" t="s">
        <v>1856</v>
      </c>
      <c r="BG95">
        <v>5165900</v>
      </c>
      <c r="BH95">
        <v>5165900</v>
      </c>
      <c r="BI95">
        <v>0</v>
      </c>
      <c r="BJ95">
        <v>0</v>
      </c>
      <c r="BK95" s="5">
        <v>0</v>
      </c>
    </row>
    <row r="96" spans="1:63" x14ac:dyDescent="0.25">
      <c r="A96" s="5">
        <v>95</v>
      </c>
      <c r="B96" s="5">
        <v>1</v>
      </c>
      <c r="C96" s="5">
        <v>13</v>
      </c>
      <c r="D96" s="5">
        <v>2</v>
      </c>
      <c r="E96" s="5">
        <v>3</v>
      </c>
      <c r="F96" s="5">
        <v>18.46</v>
      </c>
      <c r="G96" s="5">
        <v>10.53</v>
      </c>
      <c r="H96" s="5">
        <v>9.9700000000000006</v>
      </c>
      <c r="I96" s="5">
        <v>38.96</v>
      </c>
      <c r="J96" s="5">
        <v>17.02</v>
      </c>
      <c r="K96" s="5">
        <v>4.07</v>
      </c>
      <c r="L96" s="5">
        <v>3.58</v>
      </c>
      <c r="M96">
        <v>4.18</v>
      </c>
      <c r="N96" s="5">
        <v>6.27</v>
      </c>
      <c r="O96" s="5"/>
      <c r="P96" s="5">
        <v>3.04</v>
      </c>
      <c r="Q96" s="5">
        <v>3.41</v>
      </c>
      <c r="R96" s="5">
        <v>6.45</v>
      </c>
      <c r="S96" s="5">
        <v>80.53</v>
      </c>
      <c r="T96" s="5">
        <v>74.08</v>
      </c>
      <c r="U96" s="5">
        <v>77.31</v>
      </c>
      <c r="V96" s="5">
        <v>105198.08</v>
      </c>
      <c r="X96">
        <v>105198.08</v>
      </c>
      <c r="Y96">
        <v>0.85546240850817412</v>
      </c>
      <c r="Z96">
        <v>105198.93546240852</v>
      </c>
      <c r="AA96">
        <v>500.06653359947086</v>
      </c>
      <c r="AB96">
        <v>105699.00199600798</v>
      </c>
      <c r="AC96">
        <v>3170.9647371922765</v>
      </c>
      <c r="AD96">
        <v>108869.96673320026</v>
      </c>
      <c r="AE96">
        <v>0.81324351685179852</v>
      </c>
      <c r="AF96">
        <v>108870.77997671712</v>
      </c>
      <c r="AG96">
        <v>0</v>
      </c>
      <c r="AH96">
        <v>108870.77997671712</v>
      </c>
      <c r="AI96">
        <v>0</v>
      </c>
      <c r="AJ96">
        <v>108870.77997671712</v>
      </c>
      <c r="AK96">
        <v>2188.8242142025556</v>
      </c>
      <c r="AL96">
        <v>111059.60419091966</v>
      </c>
      <c r="AM96" s="5">
        <v>111059.60419091966</v>
      </c>
      <c r="AN96" s="5">
        <v>8586018</v>
      </c>
      <c r="AQ96" s="5">
        <v>0</v>
      </c>
      <c r="AR96" s="5">
        <v>111059.60419091966</v>
      </c>
      <c r="AS96" s="5">
        <v>8586018</v>
      </c>
      <c r="AT96" s="5" t="s">
        <v>8</v>
      </c>
      <c r="AV96" s="5">
        <v>111059.60419091966</v>
      </c>
      <c r="AW96" s="5">
        <v>0</v>
      </c>
      <c r="AX96" s="5">
        <v>8586018</v>
      </c>
      <c r="AZ96" s="5" t="s">
        <v>2</v>
      </c>
      <c r="BA96" t="s">
        <v>2</v>
      </c>
      <c r="BB96" t="s">
        <v>1821</v>
      </c>
      <c r="BC96" t="s">
        <v>1787</v>
      </c>
      <c r="BD96" s="5" t="b">
        <v>1</v>
      </c>
      <c r="BE96" t="s">
        <v>1855</v>
      </c>
      <c r="BF96" t="s">
        <v>1858</v>
      </c>
      <c r="BG96">
        <v>8586018</v>
      </c>
      <c r="BH96">
        <v>8586018</v>
      </c>
      <c r="BI96">
        <v>0</v>
      </c>
      <c r="BJ96">
        <v>0</v>
      </c>
      <c r="BK96" s="5">
        <v>0</v>
      </c>
    </row>
    <row r="97" spans="1:63" x14ac:dyDescent="0.25">
      <c r="A97" s="5">
        <v>96</v>
      </c>
      <c r="B97" s="5">
        <v>1</v>
      </c>
      <c r="C97" s="5">
        <v>13</v>
      </c>
      <c r="D97" s="5">
        <v>3</v>
      </c>
      <c r="E97" s="5">
        <v>1</v>
      </c>
      <c r="F97" s="5">
        <v>12.41</v>
      </c>
      <c r="G97" s="5"/>
      <c r="H97" s="5"/>
      <c r="I97" s="5">
        <v>12.41</v>
      </c>
      <c r="J97" s="5">
        <v>14.77</v>
      </c>
      <c r="K97" s="5">
        <v>4.45</v>
      </c>
      <c r="L97" s="5"/>
      <c r="M97">
        <v>3.88</v>
      </c>
      <c r="N97" s="5"/>
      <c r="O97" s="5"/>
      <c r="P97" s="5">
        <v>2.93</v>
      </c>
      <c r="Q97" s="5"/>
      <c r="R97" s="5">
        <v>2.93</v>
      </c>
      <c r="S97" s="5">
        <v>38.44</v>
      </c>
      <c r="T97" s="5">
        <v>35.51</v>
      </c>
      <c r="U97" s="5">
        <v>36.979999999999997</v>
      </c>
      <c r="V97" s="5">
        <v>120353.44</v>
      </c>
      <c r="X97">
        <v>120353.44</v>
      </c>
      <c r="Y97">
        <v>2.1155555555596948</v>
      </c>
      <c r="Z97">
        <v>120355.55555555556</v>
      </c>
      <c r="AA97">
        <v>0</v>
      </c>
      <c r="AB97">
        <v>120355.55555555556</v>
      </c>
      <c r="AC97">
        <v>3611.1111111111095</v>
      </c>
      <c r="AD97">
        <v>123966.66666666669</v>
      </c>
      <c r="AE97">
        <v>0.34252749235020019</v>
      </c>
      <c r="AF97">
        <v>123967.00919415902</v>
      </c>
      <c r="AG97">
        <v>0</v>
      </c>
      <c r="AH97">
        <v>123967.00919415902</v>
      </c>
      <c r="AI97">
        <v>500</v>
      </c>
      <c r="AJ97">
        <v>124467.00919415902</v>
      </c>
      <c r="AK97">
        <v>0</v>
      </c>
      <c r="AL97">
        <v>124467.00919415902</v>
      </c>
      <c r="AM97" s="5">
        <v>124467.00919415902</v>
      </c>
      <c r="AN97" s="5">
        <v>4602790</v>
      </c>
      <c r="AQ97" s="5">
        <v>0</v>
      </c>
      <c r="AR97" s="5">
        <v>124467.00919415902</v>
      </c>
      <c r="AS97" s="5">
        <v>4602790</v>
      </c>
      <c r="AT97" s="5" t="s">
        <v>8</v>
      </c>
      <c r="AV97" s="5">
        <v>124467.00919415902</v>
      </c>
      <c r="AW97" s="5">
        <v>0</v>
      </c>
      <c r="AX97" s="5">
        <v>4602790</v>
      </c>
      <c r="AZ97" s="5" t="s">
        <v>2</v>
      </c>
      <c r="BA97" t="s">
        <v>2</v>
      </c>
      <c r="BB97" t="s">
        <v>1821</v>
      </c>
      <c r="BC97" t="s">
        <v>1787</v>
      </c>
      <c r="BD97" s="5" t="b">
        <v>1</v>
      </c>
      <c r="BE97" t="s">
        <v>1855</v>
      </c>
      <c r="BF97" t="s">
        <v>1856</v>
      </c>
      <c r="BG97">
        <v>4602790</v>
      </c>
      <c r="BH97">
        <v>4602790</v>
      </c>
      <c r="BI97">
        <v>0</v>
      </c>
      <c r="BJ97">
        <v>0</v>
      </c>
      <c r="BK97" s="5">
        <v>0</v>
      </c>
    </row>
    <row r="98" spans="1:63" x14ac:dyDescent="0.25">
      <c r="A98" s="5">
        <v>97</v>
      </c>
      <c r="B98" s="5">
        <v>1</v>
      </c>
      <c r="C98" s="5">
        <v>13</v>
      </c>
      <c r="D98" s="5">
        <v>4</v>
      </c>
      <c r="E98" s="5">
        <v>1</v>
      </c>
      <c r="F98" s="5">
        <v>12.41</v>
      </c>
      <c r="G98" s="5"/>
      <c r="H98" s="5"/>
      <c r="I98" s="5">
        <v>12.41</v>
      </c>
      <c r="J98" s="5">
        <v>14.23</v>
      </c>
      <c r="K98" s="5">
        <v>4.45</v>
      </c>
      <c r="L98" s="5"/>
      <c r="M98">
        <v>3.78</v>
      </c>
      <c r="N98" s="5"/>
      <c r="O98" s="5"/>
      <c r="P98" s="5">
        <v>3.11</v>
      </c>
      <c r="Q98" s="5"/>
      <c r="R98" s="5">
        <v>3.11</v>
      </c>
      <c r="S98" s="5">
        <v>37.979999999999997</v>
      </c>
      <c r="T98" s="5">
        <v>34.869999999999997</v>
      </c>
      <c r="U98" s="5">
        <v>36.43</v>
      </c>
      <c r="V98" s="5">
        <v>120353.44</v>
      </c>
      <c r="X98">
        <v>120353.44</v>
      </c>
      <c r="Y98">
        <v>2.6100695410132175</v>
      </c>
      <c r="Z98">
        <v>120356.05006954102</v>
      </c>
      <c r="AA98">
        <v>0</v>
      </c>
      <c r="AB98">
        <v>120356.05006954102</v>
      </c>
      <c r="AC98">
        <v>3610.6258692628762</v>
      </c>
      <c r="AD98">
        <v>123966.67593880388</v>
      </c>
      <c r="AE98">
        <v>2.5801687997300178</v>
      </c>
      <c r="AF98">
        <v>123969.25610760362</v>
      </c>
      <c r="AG98">
        <v>499.7529508646694</v>
      </c>
      <c r="AH98">
        <v>124469.00905846828</v>
      </c>
      <c r="AI98">
        <v>0</v>
      </c>
      <c r="AJ98">
        <v>124469.00905846828</v>
      </c>
      <c r="AK98">
        <v>0</v>
      </c>
      <c r="AL98">
        <v>124469.00905846828</v>
      </c>
      <c r="AM98" s="5">
        <v>124469.00905846828</v>
      </c>
      <c r="AN98" s="5">
        <v>4534406</v>
      </c>
      <c r="AQ98" s="5">
        <v>0</v>
      </c>
      <c r="AR98" s="5">
        <v>124469.00905846828</v>
      </c>
      <c r="AS98" s="5">
        <v>4534406</v>
      </c>
      <c r="AT98" s="5" t="s">
        <v>8</v>
      </c>
      <c r="AV98" s="5">
        <v>124469.00905846828</v>
      </c>
      <c r="AW98" s="5">
        <v>0</v>
      </c>
      <c r="AX98" s="5">
        <v>4534406</v>
      </c>
      <c r="AZ98" s="5" t="s">
        <v>2</v>
      </c>
      <c r="BA98" t="s">
        <v>2</v>
      </c>
      <c r="BB98" t="s">
        <v>1821</v>
      </c>
      <c r="BC98" t="s">
        <v>1787</v>
      </c>
      <c r="BD98" s="5" t="b">
        <v>1</v>
      </c>
      <c r="BE98" t="s">
        <v>1855</v>
      </c>
      <c r="BF98" t="s">
        <v>1856</v>
      </c>
      <c r="BG98">
        <v>4534406</v>
      </c>
      <c r="BH98">
        <v>4534406</v>
      </c>
      <c r="BI98">
        <v>0</v>
      </c>
      <c r="BJ98">
        <v>0</v>
      </c>
      <c r="BK98" s="5">
        <v>0</v>
      </c>
    </row>
    <row r="99" spans="1:63" x14ac:dyDescent="0.25">
      <c r="A99" s="5">
        <v>98</v>
      </c>
      <c r="B99" s="5">
        <v>1</v>
      </c>
      <c r="C99" s="5">
        <v>13</v>
      </c>
      <c r="D99" s="5">
        <v>5</v>
      </c>
      <c r="E99" s="5">
        <v>2</v>
      </c>
      <c r="F99" s="5">
        <v>14.66</v>
      </c>
      <c r="G99" s="5">
        <v>10.58</v>
      </c>
      <c r="H99" s="5"/>
      <c r="I99" s="5">
        <v>25.24</v>
      </c>
      <c r="J99" s="5">
        <v>17.38</v>
      </c>
      <c r="K99" s="5">
        <v>4.07</v>
      </c>
      <c r="L99" s="5">
        <v>3.38</v>
      </c>
      <c r="M99">
        <v>3.48</v>
      </c>
      <c r="N99" s="5">
        <v>3.77</v>
      </c>
      <c r="O99" s="5"/>
      <c r="P99" s="5">
        <v>3.11</v>
      </c>
      <c r="Q99" s="5"/>
      <c r="R99" s="5">
        <v>3.11</v>
      </c>
      <c r="S99" s="5">
        <v>60.43</v>
      </c>
      <c r="T99" s="5">
        <v>57.32</v>
      </c>
      <c r="U99" s="5">
        <v>58.88</v>
      </c>
      <c r="V99" s="5">
        <v>118496.08</v>
      </c>
      <c r="X99">
        <v>118496.08</v>
      </c>
      <c r="Y99">
        <v>0.86856146468198869</v>
      </c>
      <c r="Z99">
        <v>118496.94856146468</v>
      </c>
      <c r="AA99">
        <v>0</v>
      </c>
      <c r="AB99">
        <v>118496.94856146468</v>
      </c>
      <c r="AC99">
        <v>3554.960767218829</v>
      </c>
      <c r="AD99">
        <v>122051.90932868353</v>
      </c>
      <c r="AE99">
        <v>1.4194756643119035</v>
      </c>
      <c r="AF99">
        <v>122053.32880434782</v>
      </c>
      <c r="AG99">
        <v>0</v>
      </c>
      <c r="AH99">
        <v>122053.32880434782</v>
      </c>
      <c r="AI99">
        <v>0</v>
      </c>
      <c r="AJ99">
        <v>122053.32880434782</v>
      </c>
      <c r="AK99">
        <v>1220.1936141304325</v>
      </c>
      <c r="AL99">
        <v>123273.52241847826</v>
      </c>
      <c r="AM99" s="5">
        <v>123273.52241847826</v>
      </c>
      <c r="AN99" s="5">
        <v>7258345</v>
      </c>
      <c r="AQ99" s="5">
        <v>0</v>
      </c>
      <c r="AR99" s="5">
        <v>123273.52241847826</v>
      </c>
      <c r="AS99" s="5">
        <v>7258345</v>
      </c>
      <c r="AT99" s="5" t="s">
        <v>8</v>
      </c>
      <c r="AV99" s="5">
        <v>123273.52241847826</v>
      </c>
      <c r="AW99" s="5">
        <v>0</v>
      </c>
      <c r="AX99" s="5">
        <v>7258345</v>
      </c>
      <c r="AZ99" s="5" t="s">
        <v>2</v>
      </c>
      <c r="BA99" t="s">
        <v>2</v>
      </c>
      <c r="BB99" t="s">
        <v>1821</v>
      </c>
      <c r="BC99" t="s">
        <v>1787</v>
      </c>
      <c r="BD99" s="5" t="b">
        <v>1</v>
      </c>
      <c r="BE99" t="s">
        <v>1855</v>
      </c>
      <c r="BF99" t="s">
        <v>1857</v>
      </c>
      <c r="BG99">
        <v>7258345</v>
      </c>
      <c r="BH99">
        <v>7258345</v>
      </c>
      <c r="BI99">
        <v>0</v>
      </c>
      <c r="BJ99">
        <v>0</v>
      </c>
      <c r="BK99" s="5">
        <v>0</v>
      </c>
    </row>
    <row r="100" spans="1:63" x14ac:dyDescent="0.25">
      <c r="A100" s="5">
        <v>99</v>
      </c>
      <c r="B100" s="5">
        <v>1</v>
      </c>
      <c r="C100" s="5">
        <v>13</v>
      </c>
      <c r="D100" s="5">
        <v>6</v>
      </c>
      <c r="E100" s="5">
        <v>2</v>
      </c>
      <c r="F100" s="5">
        <v>11.63</v>
      </c>
      <c r="G100" s="5">
        <v>10.93</v>
      </c>
      <c r="H100" s="5"/>
      <c r="I100" s="5">
        <v>22.56</v>
      </c>
      <c r="J100" s="5">
        <v>16.28</v>
      </c>
      <c r="K100" s="5">
        <v>4.62</v>
      </c>
      <c r="L100" s="5"/>
      <c r="M100">
        <v>4.3899999999999997</v>
      </c>
      <c r="N100" s="5">
        <v>1.81</v>
      </c>
      <c r="O100" s="5"/>
      <c r="P100" s="5">
        <v>4.4000000000000004</v>
      </c>
      <c r="Q100" s="5"/>
      <c r="R100" s="5">
        <v>4.4000000000000004</v>
      </c>
      <c r="S100" s="5">
        <v>54.06</v>
      </c>
      <c r="T100" s="5">
        <v>49.66</v>
      </c>
      <c r="U100" s="5">
        <v>51.86</v>
      </c>
      <c r="V100" s="5">
        <v>116281.2</v>
      </c>
      <c r="X100">
        <v>116281.2</v>
      </c>
      <c r="Y100">
        <v>501.80692383779382</v>
      </c>
      <c r="Z100">
        <v>116783.00692383781</v>
      </c>
      <c r="AA100">
        <v>0</v>
      </c>
      <c r="AB100">
        <v>116783.00692383781</v>
      </c>
      <c r="AC100">
        <v>3503.4817012858548</v>
      </c>
      <c r="AD100">
        <v>120286.48862512365</v>
      </c>
      <c r="AE100">
        <v>0.82336870589642785</v>
      </c>
      <c r="AF100">
        <v>120287.31199382954</v>
      </c>
      <c r="AG100">
        <v>0</v>
      </c>
      <c r="AH100">
        <v>120287.31199382954</v>
      </c>
      <c r="AI100">
        <v>0</v>
      </c>
      <c r="AJ100">
        <v>120287.31199382954</v>
      </c>
      <c r="AK100">
        <v>1202.5645969918987</v>
      </c>
      <c r="AL100">
        <v>121489.87659082144</v>
      </c>
      <c r="AM100" s="5">
        <v>121489.87659082144</v>
      </c>
      <c r="AN100" s="5">
        <v>6300465</v>
      </c>
      <c r="AQ100" s="5">
        <v>0</v>
      </c>
      <c r="AR100" s="5">
        <v>121489.87659082144</v>
      </c>
      <c r="AS100" s="5">
        <v>6300465</v>
      </c>
      <c r="AT100" s="5" t="s">
        <v>8</v>
      </c>
      <c r="AV100" s="5">
        <v>121489.87659082144</v>
      </c>
      <c r="AW100" s="5">
        <v>0</v>
      </c>
      <c r="AX100" s="5">
        <v>6300465</v>
      </c>
      <c r="AZ100" s="5" t="s">
        <v>2</v>
      </c>
      <c r="BA100" t="s">
        <v>2</v>
      </c>
      <c r="BB100" t="s">
        <v>1821</v>
      </c>
      <c r="BC100" t="s">
        <v>1787</v>
      </c>
      <c r="BD100" s="5" t="b">
        <v>1</v>
      </c>
      <c r="BE100" t="s">
        <v>1855</v>
      </c>
      <c r="BF100" t="s">
        <v>1857</v>
      </c>
      <c r="BG100">
        <v>6300465</v>
      </c>
      <c r="BH100">
        <v>6300465</v>
      </c>
      <c r="BI100">
        <v>0</v>
      </c>
      <c r="BJ100">
        <v>0</v>
      </c>
      <c r="BK100" s="5">
        <v>0</v>
      </c>
    </row>
    <row r="101" spans="1:63" x14ac:dyDescent="0.25">
      <c r="A101" s="5">
        <v>100</v>
      </c>
      <c r="B101" s="5">
        <v>1</v>
      </c>
      <c r="C101" s="5">
        <v>13</v>
      </c>
      <c r="D101" s="5">
        <v>7</v>
      </c>
      <c r="E101" s="5">
        <v>2</v>
      </c>
      <c r="F101" s="5">
        <v>10.86</v>
      </c>
      <c r="G101" s="5">
        <v>14.01</v>
      </c>
      <c r="H101" s="5"/>
      <c r="I101" s="5">
        <v>24.869999999999997</v>
      </c>
      <c r="J101" s="5">
        <v>18.82</v>
      </c>
      <c r="K101" s="5">
        <v>3.96</v>
      </c>
      <c r="L101" s="5"/>
      <c r="M101">
        <v>2.8</v>
      </c>
      <c r="N101" s="5">
        <v>3.83</v>
      </c>
      <c r="O101" s="5">
        <v>4.6399999999999997</v>
      </c>
      <c r="P101" s="5">
        <v>3.91</v>
      </c>
      <c r="Q101" s="5"/>
      <c r="R101" s="5">
        <v>3.91</v>
      </c>
      <c r="S101" s="5">
        <v>62.83</v>
      </c>
      <c r="T101" s="5">
        <v>58.92</v>
      </c>
      <c r="U101" s="5">
        <v>60.88</v>
      </c>
      <c r="V101" s="5">
        <v>117388.64</v>
      </c>
      <c r="X101">
        <v>117388.64</v>
      </c>
      <c r="Y101">
        <v>1.3683319222764112E-2</v>
      </c>
      <c r="Z101">
        <v>117388.65368331922</v>
      </c>
      <c r="AA101">
        <v>0</v>
      </c>
      <c r="AB101">
        <v>117388.65368331922</v>
      </c>
      <c r="AC101">
        <v>3522.0152413209144</v>
      </c>
      <c r="AD101">
        <v>120910.66892464014</v>
      </c>
      <c r="AE101">
        <v>0.96051031386014085</v>
      </c>
      <c r="AF101">
        <v>120911.629434954</v>
      </c>
      <c r="AG101">
        <v>0</v>
      </c>
      <c r="AH101">
        <v>120911.629434954</v>
      </c>
      <c r="AI101">
        <v>0</v>
      </c>
      <c r="AJ101">
        <v>120911.629434954</v>
      </c>
      <c r="AK101">
        <v>1209.4940867279947</v>
      </c>
      <c r="AL101">
        <v>122121.12352168201</v>
      </c>
      <c r="AM101" s="5">
        <v>122121.12352168201</v>
      </c>
      <c r="AN101" s="5">
        <v>7434734</v>
      </c>
      <c r="AQ101" s="5">
        <v>0</v>
      </c>
      <c r="AR101" s="5">
        <v>122121.12352168201</v>
      </c>
      <c r="AS101" s="5">
        <v>7434734</v>
      </c>
      <c r="AT101" s="5" t="s">
        <v>8</v>
      </c>
      <c r="AV101" s="5">
        <v>122121.12352168201</v>
      </c>
      <c r="AW101" s="5">
        <v>0</v>
      </c>
      <c r="AX101" s="5">
        <v>7434734</v>
      </c>
      <c r="AZ101" s="5" t="s">
        <v>2</v>
      </c>
      <c r="BA101" t="s">
        <v>2</v>
      </c>
      <c r="BB101" t="s">
        <v>1821</v>
      </c>
      <c r="BC101" t="s">
        <v>1787</v>
      </c>
      <c r="BD101" s="5" t="b">
        <v>1</v>
      </c>
      <c r="BE101" t="s">
        <v>1855</v>
      </c>
      <c r="BF101" t="s">
        <v>1857</v>
      </c>
      <c r="BG101">
        <v>7434734</v>
      </c>
      <c r="BH101">
        <v>7434734</v>
      </c>
      <c r="BI101">
        <v>0</v>
      </c>
      <c r="BJ101">
        <v>0</v>
      </c>
      <c r="BK101" s="5">
        <v>0</v>
      </c>
    </row>
    <row r="102" spans="1:63" x14ac:dyDescent="0.25">
      <c r="A102" s="5">
        <v>101</v>
      </c>
      <c r="B102" s="5">
        <v>1</v>
      </c>
      <c r="C102" s="5">
        <v>13</v>
      </c>
      <c r="D102" s="5">
        <v>8</v>
      </c>
      <c r="E102" s="5">
        <v>1</v>
      </c>
      <c r="F102" s="5">
        <v>14.95</v>
      </c>
      <c r="G102" s="5"/>
      <c r="H102" s="5"/>
      <c r="I102" s="5">
        <v>14.95</v>
      </c>
      <c r="J102" s="5">
        <v>17.47</v>
      </c>
      <c r="K102" s="5">
        <v>4.97</v>
      </c>
      <c r="L102" s="5"/>
      <c r="M102">
        <v>4</v>
      </c>
      <c r="N102" s="5"/>
      <c r="O102" s="5"/>
      <c r="P102" s="5">
        <v>3.36</v>
      </c>
      <c r="Q102" s="5"/>
      <c r="R102" s="5">
        <v>3.36</v>
      </c>
      <c r="S102" s="5">
        <v>44.75</v>
      </c>
      <c r="T102" s="5">
        <v>41.39</v>
      </c>
      <c r="U102" s="5">
        <v>43.07</v>
      </c>
      <c r="V102" s="5">
        <v>119184.96000000001</v>
      </c>
      <c r="X102">
        <v>119184.96000000001</v>
      </c>
      <c r="Y102">
        <v>0.94522478735598281</v>
      </c>
      <c r="Z102">
        <v>119185.90522478736</v>
      </c>
      <c r="AA102">
        <v>500.09720534630475</v>
      </c>
      <c r="AB102">
        <v>119686.00243013368</v>
      </c>
      <c r="AC102">
        <v>3590.5710814094782</v>
      </c>
      <c r="AD102">
        <v>123276.57351154316</v>
      </c>
      <c r="AE102">
        <v>1.8105144610308344</v>
      </c>
      <c r="AF102">
        <v>123278.38402600418</v>
      </c>
      <c r="AG102">
        <v>0</v>
      </c>
      <c r="AH102">
        <v>123278.38402600418</v>
      </c>
      <c r="AI102">
        <v>0</v>
      </c>
      <c r="AJ102">
        <v>123278.38402600418</v>
      </c>
      <c r="AK102">
        <v>0</v>
      </c>
      <c r="AL102">
        <v>123278.38402600418</v>
      </c>
      <c r="AM102" s="5">
        <v>123278.38402600418</v>
      </c>
      <c r="AN102" s="5">
        <v>5309600</v>
      </c>
      <c r="AQ102" s="5">
        <v>0</v>
      </c>
      <c r="AR102" s="5">
        <v>123278.38402600418</v>
      </c>
      <c r="AS102" s="5">
        <v>5309600</v>
      </c>
      <c r="AT102" s="5" t="s">
        <v>8</v>
      </c>
      <c r="AV102" s="5">
        <v>123278.38402600418</v>
      </c>
      <c r="AW102" s="5">
        <v>0</v>
      </c>
      <c r="AX102" s="5">
        <v>5309600</v>
      </c>
      <c r="AZ102" s="5" t="s">
        <v>2</v>
      </c>
      <c r="BA102" t="s">
        <v>2</v>
      </c>
      <c r="BB102" t="s">
        <v>1821</v>
      </c>
      <c r="BC102" t="s">
        <v>1787</v>
      </c>
      <c r="BD102" s="5" t="b">
        <v>1</v>
      </c>
      <c r="BE102" t="s">
        <v>1855</v>
      </c>
      <c r="BF102" t="s">
        <v>1856</v>
      </c>
      <c r="BG102">
        <v>5309600</v>
      </c>
      <c r="BH102">
        <v>5309600</v>
      </c>
      <c r="BI102">
        <v>0</v>
      </c>
      <c r="BJ102">
        <v>0</v>
      </c>
      <c r="BK102" s="5">
        <v>0</v>
      </c>
    </row>
    <row r="103" spans="1:63" x14ac:dyDescent="0.25">
      <c r="A103" s="5">
        <v>102</v>
      </c>
      <c r="B103" s="5">
        <v>1</v>
      </c>
      <c r="C103" s="5">
        <v>14</v>
      </c>
      <c r="D103" s="5">
        <v>1</v>
      </c>
      <c r="E103" s="5">
        <v>1</v>
      </c>
      <c r="F103" s="5">
        <v>14.95</v>
      </c>
      <c r="G103" s="5"/>
      <c r="H103" s="5"/>
      <c r="I103" s="5">
        <v>14.95</v>
      </c>
      <c r="J103" s="5">
        <v>16.48</v>
      </c>
      <c r="K103" s="5">
        <v>5.01</v>
      </c>
      <c r="L103" s="5"/>
      <c r="M103">
        <v>3.96</v>
      </c>
      <c r="N103" s="5"/>
      <c r="O103" s="5"/>
      <c r="P103" s="5">
        <v>3.36</v>
      </c>
      <c r="Q103" s="5"/>
      <c r="R103" s="5">
        <v>3.36</v>
      </c>
      <c r="S103" s="5">
        <v>43.76</v>
      </c>
      <c r="T103" s="5">
        <v>40.4</v>
      </c>
      <c r="U103" s="5">
        <v>42.08</v>
      </c>
      <c r="V103" s="5">
        <v>119184.96000000001</v>
      </c>
      <c r="X103">
        <v>119184.96000000001</v>
      </c>
      <c r="Y103">
        <v>1.9332038834836569</v>
      </c>
      <c r="Z103">
        <v>119186.89320388348</v>
      </c>
      <c r="AA103">
        <v>0</v>
      </c>
      <c r="AB103">
        <v>119186.89320388348</v>
      </c>
      <c r="AC103">
        <v>3575.7281553398061</v>
      </c>
      <c r="AD103">
        <v>122762.6213592233</v>
      </c>
      <c r="AE103">
        <v>1.1619107386795804</v>
      </c>
      <c r="AF103">
        <v>122763.78326996198</v>
      </c>
      <c r="AG103">
        <v>0</v>
      </c>
      <c r="AH103">
        <v>122763.78326996198</v>
      </c>
      <c r="AI103">
        <v>0</v>
      </c>
      <c r="AJ103">
        <v>122763.78326996198</v>
      </c>
      <c r="AK103">
        <v>0</v>
      </c>
      <c r="AL103">
        <v>122763.78326996198</v>
      </c>
      <c r="AM103" s="5">
        <v>122763.78326996198</v>
      </c>
      <c r="AN103" s="5">
        <v>5165900</v>
      </c>
      <c r="AQ103" s="5">
        <v>0</v>
      </c>
      <c r="AR103" s="5">
        <v>122763.78326996198</v>
      </c>
      <c r="AS103" s="5">
        <v>5165900</v>
      </c>
      <c r="AT103" s="5" t="s">
        <v>8</v>
      </c>
      <c r="AV103" s="5">
        <v>122763.78326996198</v>
      </c>
      <c r="AW103" s="5">
        <v>0</v>
      </c>
      <c r="AX103" s="5">
        <v>5165900</v>
      </c>
      <c r="AZ103" s="5" t="s">
        <v>2</v>
      </c>
      <c r="BA103" t="s">
        <v>2</v>
      </c>
      <c r="BB103" t="s">
        <v>1821</v>
      </c>
      <c r="BC103" t="s">
        <v>1787</v>
      </c>
      <c r="BD103" s="5" t="b">
        <v>1</v>
      </c>
      <c r="BE103" t="s">
        <v>1855</v>
      </c>
      <c r="BF103" t="s">
        <v>1856</v>
      </c>
      <c r="BG103">
        <v>5165900</v>
      </c>
      <c r="BH103">
        <v>5165900</v>
      </c>
      <c r="BI103">
        <v>0</v>
      </c>
      <c r="BJ103">
        <v>0</v>
      </c>
      <c r="BK103" s="5">
        <v>0</v>
      </c>
    </row>
    <row r="104" spans="1:63" x14ac:dyDescent="0.25">
      <c r="A104" s="5">
        <v>103</v>
      </c>
      <c r="B104" s="5">
        <v>1</v>
      </c>
      <c r="C104" s="5">
        <v>14</v>
      </c>
      <c r="D104" s="5">
        <v>2</v>
      </c>
      <c r="E104" s="5">
        <v>3</v>
      </c>
      <c r="F104" s="5">
        <v>18.46</v>
      </c>
      <c r="G104" s="5">
        <v>10.53</v>
      </c>
      <c r="H104" s="5">
        <v>9.9700000000000006</v>
      </c>
      <c r="I104" s="5">
        <v>38.96</v>
      </c>
      <c r="J104" s="5">
        <v>17.02</v>
      </c>
      <c r="K104" s="5">
        <v>4.07</v>
      </c>
      <c r="L104" s="5">
        <v>3.58</v>
      </c>
      <c r="M104">
        <v>4.18</v>
      </c>
      <c r="N104" s="5">
        <v>6.27</v>
      </c>
      <c r="O104" s="5"/>
      <c r="P104" s="5">
        <v>3.04</v>
      </c>
      <c r="Q104" s="5">
        <v>3.41</v>
      </c>
      <c r="R104" s="5">
        <v>6.45</v>
      </c>
      <c r="S104" s="5">
        <v>80.53</v>
      </c>
      <c r="T104" s="5">
        <v>74.08</v>
      </c>
      <c r="U104" s="5">
        <v>77.31</v>
      </c>
      <c r="V104" s="5">
        <v>105198.08</v>
      </c>
      <c r="X104">
        <v>105198.08</v>
      </c>
      <c r="Y104">
        <v>0.85546240850817412</v>
      </c>
      <c r="Z104">
        <v>105198.93546240852</v>
      </c>
      <c r="AA104">
        <v>500.06653359947086</v>
      </c>
      <c r="AB104">
        <v>105699.00199600798</v>
      </c>
      <c r="AC104">
        <v>3170.9647371922765</v>
      </c>
      <c r="AD104">
        <v>108869.96673320026</v>
      </c>
      <c r="AE104">
        <v>0.81324351685179852</v>
      </c>
      <c r="AF104">
        <v>108870.77997671712</v>
      </c>
      <c r="AG104">
        <v>0</v>
      </c>
      <c r="AH104">
        <v>108870.77997671712</v>
      </c>
      <c r="AI104">
        <v>0</v>
      </c>
      <c r="AJ104">
        <v>108870.77997671712</v>
      </c>
      <c r="AK104">
        <v>2188.8242142025556</v>
      </c>
      <c r="AL104">
        <v>111059.60419091966</v>
      </c>
      <c r="AM104" s="5">
        <v>111059.60419091966</v>
      </c>
      <c r="AN104" s="5">
        <v>8586018</v>
      </c>
      <c r="AQ104" s="5">
        <v>0</v>
      </c>
      <c r="AR104" s="5">
        <v>111059.60419091966</v>
      </c>
      <c r="AS104" s="5">
        <v>8586018</v>
      </c>
      <c r="AT104" s="5" t="s">
        <v>8</v>
      </c>
      <c r="AV104" s="5">
        <v>111059.60419091966</v>
      </c>
      <c r="AW104" s="5">
        <v>0</v>
      </c>
      <c r="AX104" s="5">
        <v>8586018</v>
      </c>
      <c r="AZ104" s="5" t="s">
        <v>2</v>
      </c>
      <c r="BA104" t="s">
        <v>2</v>
      </c>
      <c r="BB104" t="s">
        <v>1821</v>
      </c>
      <c r="BC104" t="s">
        <v>1787</v>
      </c>
      <c r="BD104" s="5" t="b">
        <v>1</v>
      </c>
      <c r="BE104" t="s">
        <v>1855</v>
      </c>
      <c r="BF104" t="s">
        <v>1858</v>
      </c>
      <c r="BG104">
        <v>8586018</v>
      </c>
      <c r="BH104">
        <v>8586018</v>
      </c>
      <c r="BI104">
        <v>0</v>
      </c>
      <c r="BJ104">
        <v>0</v>
      </c>
      <c r="BK104" s="5">
        <v>0</v>
      </c>
    </row>
    <row r="105" spans="1:63" x14ac:dyDescent="0.25">
      <c r="A105" s="5">
        <v>104</v>
      </c>
      <c r="B105" s="5">
        <v>1</v>
      </c>
      <c r="C105" s="5">
        <v>14</v>
      </c>
      <c r="D105" s="5">
        <v>3</v>
      </c>
      <c r="E105" s="5">
        <v>1</v>
      </c>
      <c r="F105" s="5">
        <v>12.41</v>
      </c>
      <c r="G105" s="5"/>
      <c r="H105" s="5"/>
      <c r="I105" s="5">
        <v>12.41</v>
      </c>
      <c r="J105" s="5">
        <v>14.77</v>
      </c>
      <c r="K105" s="5">
        <v>4.45</v>
      </c>
      <c r="L105" s="5"/>
      <c r="M105">
        <v>3.88</v>
      </c>
      <c r="N105" s="5"/>
      <c r="O105" s="5"/>
      <c r="P105" s="5">
        <v>2.93</v>
      </c>
      <c r="Q105" s="5"/>
      <c r="R105" s="5">
        <v>2.93</v>
      </c>
      <c r="S105" s="5">
        <v>38.44</v>
      </c>
      <c r="T105" s="5">
        <v>35.51</v>
      </c>
      <c r="U105" s="5">
        <v>36.979999999999997</v>
      </c>
      <c r="V105" s="5">
        <v>120353.44</v>
      </c>
      <c r="X105">
        <v>120353.44</v>
      </c>
      <c r="Y105">
        <v>2.1155555555596948</v>
      </c>
      <c r="Z105">
        <v>120355.55555555556</v>
      </c>
      <c r="AA105">
        <v>0</v>
      </c>
      <c r="AB105">
        <v>120355.55555555556</v>
      </c>
      <c r="AC105">
        <v>3611.1111111111095</v>
      </c>
      <c r="AD105">
        <v>123966.66666666669</v>
      </c>
      <c r="AE105">
        <v>0.34252749235020019</v>
      </c>
      <c r="AF105">
        <v>123967.00919415902</v>
      </c>
      <c r="AG105">
        <v>0</v>
      </c>
      <c r="AH105">
        <v>123967.00919415902</v>
      </c>
      <c r="AI105">
        <v>500</v>
      </c>
      <c r="AJ105">
        <v>124467.00919415902</v>
      </c>
      <c r="AK105">
        <v>0</v>
      </c>
      <c r="AL105">
        <v>124467.00919415902</v>
      </c>
      <c r="AM105" s="5">
        <v>124467.00919415902</v>
      </c>
      <c r="AN105" s="5">
        <v>4602790</v>
      </c>
      <c r="AQ105" s="5">
        <v>0</v>
      </c>
      <c r="AR105" s="5">
        <v>124467.00919415902</v>
      </c>
      <c r="AS105" s="5">
        <v>4602790</v>
      </c>
      <c r="AT105" s="5" t="s">
        <v>8</v>
      </c>
      <c r="AV105" s="5">
        <v>124467.00919415902</v>
      </c>
      <c r="AW105" s="5">
        <v>0</v>
      </c>
      <c r="AX105" s="5">
        <v>4602790</v>
      </c>
      <c r="AZ105" s="5" t="s">
        <v>2</v>
      </c>
      <c r="BA105" t="s">
        <v>2</v>
      </c>
      <c r="BB105" t="s">
        <v>1821</v>
      </c>
      <c r="BC105" t="s">
        <v>1787</v>
      </c>
      <c r="BD105" s="5" t="b">
        <v>1</v>
      </c>
      <c r="BE105" t="s">
        <v>1855</v>
      </c>
      <c r="BF105" t="s">
        <v>1856</v>
      </c>
      <c r="BG105">
        <v>4602790</v>
      </c>
      <c r="BH105">
        <v>4602790</v>
      </c>
      <c r="BI105">
        <v>0</v>
      </c>
      <c r="BJ105">
        <v>0</v>
      </c>
      <c r="BK105" s="5">
        <v>0</v>
      </c>
    </row>
    <row r="106" spans="1:63" x14ac:dyDescent="0.25">
      <c r="A106" s="5">
        <v>105</v>
      </c>
      <c r="B106" s="5">
        <v>1</v>
      </c>
      <c r="C106" s="5">
        <v>14</v>
      </c>
      <c r="D106" s="5">
        <v>4</v>
      </c>
      <c r="E106" s="5">
        <v>1</v>
      </c>
      <c r="F106" s="5">
        <v>12.41</v>
      </c>
      <c r="G106" s="5"/>
      <c r="H106" s="5"/>
      <c r="I106" s="5">
        <v>12.41</v>
      </c>
      <c r="J106" s="5">
        <v>14.23</v>
      </c>
      <c r="K106" s="5">
        <v>4.45</v>
      </c>
      <c r="L106" s="5"/>
      <c r="M106">
        <v>3.78</v>
      </c>
      <c r="N106" s="5"/>
      <c r="O106" s="5"/>
      <c r="P106" s="5">
        <v>3.11</v>
      </c>
      <c r="Q106" s="5"/>
      <c r="R106" s="5">
        <v>3.11</v>
      </c>
      <c r="S106" s="5">
        <v>37.979999999999997</v>
      </c>
      <c r="T106" s="5">
        <v>34.869999999999997</v>
      </c>
      <c r="U106" s="5">
        <v>36.43</v>
      </c>
      <c r="V106" s="5">
        <v>120353.44</v>
      </c>
      <c r="X106">
        <v>120353.44</v>
      </c>
      <c r="Y106">
        <v>2.6100695410132175</v>
      </c>
      <c r="Z106">
        <v>120356.05006954102</v>
      </c>
      <c r="AA106">
        <v>0</v>
      </c>
      <c r="AB106">
        <v>120356.05006954102</v>
      </c>
      <c r="AC106">
        <v>0</v>
      </c>
      <c r="AD106">
        <v>120356.05006954102</v>
      </c>
      <c r="AE106">
        <v>-1585.8057653960859</v>
      </c>
      <c r="AF106">
        <v>118770.24430414492</v>
      </c>
      <c r="AG106">
        <v>0</v>
      </c>
      <c r="AH106">
        <v>118770.24430414492</v>
      </c>
      <c r="AI106">
        <v>0</v>
      </c>
      <c r="AJ106">
        <v>118770.24430414492</v>
      </c>
      <c r="AK106">
        <v>0</v>
      </c>
      <c r="AL106">
        <v>118770.24430414492</v>
      </c>
      <c r="AM106" s="5">
        <v>118770.24430414492</v>
      </c>
      <c r="AN106" s="5">
        <v>4326800</v>
      </c>
      <c r="AQ106" s="5">
        <v>0</v>
      </c>
      <c r="AR106" s="5">
        <v>118770.24430414492</v>
      </c>
      <c r="AS106" s="5">
        <v>4326800</v>
      </c>
      <c r="AT106" s="5" t="s">
        <v>8</v>
      </c>
      <c r="AV106" s="5">
        <v>118770.24430414492</v>
      </c>
      <c r="AW106" s="5">
        <v>0</v>
      </c>
      <c r="AX106" s="5">
        <v>4326800</v>
      </c>
      <c r="AZ106" s="5" t="s">
        <v>1818</v>
      </c>
      <c r="BA106" t="s">
        <v>1818</v>
      </c>
      <c r="BB106" t="s">
        <v>1827</v>
      </c>
      <c r="BC106" t="s">
        <v>1829</v>
      </c>
      <c r="BD106" s="5" t="b">
        <v>1</v>
      </c>
      <c r="BE106" t="s">
        <v>1855</v>
      </c>
      <c r="BF106" t="s">
        <v>1856</v>
      </c>
      <c r="BG106">
        <v>4326800</v>
      </c>
      <c r="BH106">
        <v>4402821</v>
      </c>
      <c r="BI106">
        <v>4326800</v>
      </c>
      <c r="BJ106">
        <v>0</v>
      </c>
      <c r="BK106" s="5">
        <v>0</v>
      </c>
    </row>
    <row r="107" spans="1:63" x14ac:dyDescent="0.25">
      <c r="A107" s="5">
        <v>106</v>
      </c>
      <c r="B107" s="5">
        <v>1</v>
      </c>
      <c r="C107" s="5">
        <v>14</v>
      </c>
      <c r="D107" s="5">
        <v>5</v>
      </c>
      <c r="E107" s="5">
        <v>2</v>
      </c>
      <c r="F107" s="5">
        <v>14.66</v>
      </c>
      <c r="G107" s="5">
        <v>10.58</v>
      </c>
      <c r="H107" s="5"/>
      <c r="I107" s="5">
        <v>25.24</v>
      </c>
      <c r="J107" s="5">
        <v>17.38</v>
      </c>
      <c r="K107" s="5">
        <v>4.07</v>
      </c>
      <c r="L107" s="5">
        <v>3.38</v>
      </c>
      <c r="M107">
        <v>3.48</v>
      </c>
      <c r="N107" s="5">
        <v>3.77</v>
      </c>
      <c r="O107" s="5"/>
      <c r="P107" s="5">
        <v>3.11</v>
      </c>
      <c r="Q107" s="5"/>
      <c r="R107" s="5">
        <v>3.11</v>
      </c>
      <c r="S107" s="5">
        <v>60.43</v>
      </c>
      <c r="T107" s="5">
        <v>57.32</v>
      </c>
      <c r="U107" s="5">
        <v>58.88</v>
      </c>
      <c r="V107" s="5">
        <v>118496.08</v>
      </c>
      <c r="X107">
        <v>118496.08</v>
      </c>
      <c r="Y107">
        <v>0.86856146468198869</v>
      </c>
      <c r="Z107">
        <v>118496.94856146468</v>
      </c>
      <c r="AA107">
        <v>0</v>
      </c>
      <c r="AB107">
        <v>118496.94856146468</v>
      </c>
      <c r="AC107">
        <v>3554.960767218829</v>
      </c>
      <c r="AD107">
        <v>122051.90932868353</v>
      </c>
      <c r="AE107">
        <v>1.4194756643119035</v>
      </c>
      <c r="AF107">
        <v>122053.32880434782</v>
      </c>
      <c r="AG107">
        <v>0</v>
      </c>
      <c r="AH107">
        <v>122053.32880434782</v>
      </c>
      <c r="AI107">
        <v>0</v>
      </c>
      <c r="AJ107">
        <v>122053.32880434782</v>
      </c>
      <c r="AK107">
        <v>1220.1936141304325</v>
      </c>
      <c r="AL107">
        <v>123273.52241847826</v>
      </c>
      <c r="AM107" s="5">
        <v>123273.52241847826</v>
      </c>
      <c r="AN107" s="5">
        <v>7258345</v>
      </c>
      <c r="AQ107" s="5">
        <v>0</v>
      </c>
      <c r="AR107" s="5">
        <v>123273.52241847826</v>
      </c>
      <c r="AS107" s="5">
        <v>7258345</v>
      </c>
      <c r="AT107" s="5" t="s">
        <v>8</v>
      </c>
      <c r="AV107" s="5">
        <v>123273.52241847826</v>
      </c>
      <c r="AW107" s="5">
        <v>0</v>
      </c>
      <c r="AX107" s="5">
        <v>7258345</v>
      </c>
      <c r="AZ107" s="5" t="s">
        <v>2</v>
      </c>
      <c r="BA107" t="s">
        <v>2</v>
      </c>
      <c r="BB107" t="s">
        <v>1821</v>
      </c>
      <c r="BC107" t="s">
        <v>1787</v>
      </c>
      <c r="BD107" s="5" t="b">
        <v>1</v>
      </c>
      <c r="BE107" t="s">
        <v>1855</v>
      </c>
      <c r="BF107" t="s">
        <v>1857</v>
      </c>
      <c r="BG107">
        <v>7258345</v>
      </c>
      <c r="BH107">
        <v>7258345</v>
      </c>
      <c r="BI107">
        <v>0</v>
      </c>
      <c r="BJ107">
        <v>0</v>
      </c>
      <c r="BK107" s="5">
        <v>0</v>
      </c>
    </row>
    <row r="108" spans="1:63" x14ac:dyDescent="0.25">
      <c r="A108" s="5">
        <v>107</v>
      </c>
      <c r="B108" s="5">
        <v>1</v>
      </c>
      <c r="C108" s="5">
        <v>14</v>
      </c>
      <c r="D108" s="5">
        <v>6</v>
      </c>
      <c r="E108" s="5">
        <v>2</v>
      </c>
      <c r="F108" s="5">
        <v>11.63</v>
      </c>
      <c r="G108" s="5">
        <v>10.93</v>
      </c>
      <c r="H108" s="5"/>
      <c r="I108" s="5">
        <v>22.56</v>
      </c>
      <c r="J108" s="5">
        <v>16.28</v>
      </c>
      <c r="K108" s="5">
        <v>4.62</v>
      </c>
      <c r="L108" s="5"/>
      <c r="M108">
        <v>4.3899999999999997</v>
      </c>
      <c r="N108" s="5">
        <v>1.81</v>
      </c>
      <c r="O108" s="5"/>
      <c r="P108" s="5">
        <v>4.4000000000000004</v>
      </c>
      <c r="Q108" s="5"/>
      <c r="R108" s="5">
        <v>4.4000000000000004</v>
      </c>
      <c r="S108" s="5">
        <v>54.06</v>
      </c>
      <c r="T108" s="5">
        <v>49.66</v>
      </c>
      <c r="U108" s="5">
        <v>51.86</v>
      </c>
      <c r="V108" s="5">
        <v>116281.2</v>
      </c>
      <c r="X108">
        <v>116281.2</v>
      </c>
      <c r="Y108">
        <v>501.80692383779382</v>
      </c>
      <c r="Z108">
        <v>116783.00692383781</v>
      </c>
      <c r="AA108">
        <v>0</v>
      </c>
      <c r="AB108">
        <v>116783.00692383781</v>
      </c>
      <c r="AC108">
        <v>3503.4817012858548</v>
      </c>
      <c r="AD108">
        <v>120286.48862512365</v>
      </c>
      <c r="AE108">
        <v>0.82336870589642785</v>
      </c>
      <c r="AF108">
        <v>120287.31199382954</v>
      </c>
      <c r="AG108">
        <v>0</v>
      </c>
      <c r="AH108">
        <v>120287.31199382954</v>
      </c>
      <c r="AI108">
        <v>0</v>
      </c>
      <c r="AJ108">
        <v>120287.31199382954</v>
      </c>
      <c r="AK108">
        <v>1202.5645969918987</v>
      </c>
      <c r="AL108">
        <v>121489.87659082144</v>
      </c>
      <c r="AM108" s="5">
        <v>121489.87659082144</v>
      </c>
      <c r="AN108" s="5">
        <v>6300465</v>
      </c>
      <c r="AQ108" s="5">
        <v>0</v>
      </c>
      <c r="AR108" s="5">
        <v>121489.87659082144</v>
      </c>
      <c r="AS108" s="5">
        <v>6300465</v>
      </c>
      <c r="AT108" s="5" t="s">
        <v>8</v>
      </c>
      <c r="AV108" s="5">
        <v>121489.87659082144</v>
      </c>
      <c r="AW108" s="5">
        <v>0</v>
      </c>
      <c r="AX108" s="5">
        <v>6300465</v>
      </c>
      <c r="AZ108" s="5" t="s">
        <v>2</v>
      </c>
      <c r="BA108" t="s">
        <v>2</v>
      </c>
      <c r="BB108" t="s">
        <v>1821</v>
      </c>
      <c r="BC108" t="s">
        <v>1787</v>
      </c>
      <c r="BD108" s="5" t="b">
        <v>1</v>
      </c>
      <c r="BE108" t="s">
        <v>1855</v>
      </c>
      <c r="BF108" t="s">
        <v>1857</v>
      </c>
      <c r="BG108">
        <v>6300465</v>
      </c>
      <c r="BH108">
        <v>6300465</v>
      </c>
      <c r="BI108">
        <v>0</v>
      </c>
      <c r="BJ108">
        <v>0</v>
      </c>
      <c r="BK108" s="5">
        <v>0</v>
      </c>
    </row>
    <row r="109" spans="1:63" x14ac:dyDescent="0.25">
      <c r="A109" s="5">
        <v>108</v>
      </c>
      <c r="B109" s="5">
        <v>1</v>
      </c>
      <c r="C109" s="5">
        <v>14</v>
      </c>
      <c r="D109" s="5">
        <v>7</v>
      </c>
      <c r="E109" s="5">
        <v>2</v>
      </c>
      <c r="F109" s="5">
        <v>10.86</v>
      </c>
      <c r="G109" s="5">
        <v>14.01</v>
      </c>
      <c r="H109" s="5"/>
      <c r="I109" s="5">
        <v>24.869999999999997</v>
      </c>
      <c r="J109" s="5">
        <v>18.82</v>
      </c>
      <c r="K109" s="5">
        <v>3.96</v>
      </c>
      <c r="L109" s="5"/>
      <c r="M109">
        <v>2.8</v>
      </c>
      <c r="N109" s="5">
        <v>3.83</v>
      </c>
      <c r="O109" s="5">
        <v>4.6399999999999997</v>
      </c>
      <c r="P109" s="5">
        <v>3.91</v>
      </c>
      <c r="Q109" s="5"/>
      <c r="R109" s="5">
        <v>3.91</v>
      </c>
      <c r="S109" s="5">
        <v>62.83</v>
      </c>
      <c r="T109" s="5">
        <v>58.92</v>
      </c>
      <c r="U109" s="5">
        <v>60.88</v>
      </c>
      <c r="V109" s="5">
        <v>117388.64</v>
      </c>
      <c r="X109">
        <v>117388.64</v>
      </c>
      <c r="Y109">
        <v>1.3683319222764112E-2</v>
      </c>
      <c r="Z109">
        <v>117388.65368331922</v>
      </c>
      <c r="AA109">
        <v>0</v>
      </c>
      <c r="AB109">
        <v>117388.65368331922</v>
      </c>
      <c r="AC109">
        <v>3522.0152413209144</v>
      </c>
      <c r="AD109">
        <v>120910.66892464014</v>
      </c>
      <c r="AE109">
        <v>0.96051031386014085</v>
      </c>
      <c r="AF109">
        <v>120911.629434954</v>
      </c>
      <c r="AG109">
        <v>0</v>
      </c>
      <c r="AH109">
        <v>120911.629434954</v>
      </c>
      <c r="AI109">
        <v>0</v>
      </c>
      <c r="AJ109">
        <v>120911.629434954</v>
      </c>
      <c r="AK109">
        <v>1209.4940867279947</v>
      </c>
      <c r="AL109">
        <v>122121.12352168201</v>
      </c>
      <c r="AM109" s="5">
        <v>122121.12352168201</v>
      </c>
      <c r="AN109" s="5">
        <v>7434734</v>
      </c>
      <c r="AQ109" s="5">
        <v>0</v>
      </c>
      <c r="AR109" s="5">
        <v>122121.12352168201</v>
      </c>
      <c r="AS109" s="5">
        <v>7434734</v>
      </c>
      <c r="AT109" s="5" t="s">
        <v>8</v>
      </c>
      <c r="AV109" s="5">
        <v>122121.12352168201</v>
      </c>
      <c r="AW109" s="5">
        <v>0</v>
      </c>
      <c r="AX109" s="5">
        <v>7434734</v>
      </c>
      <c r="AZ109" s="5" t="s">
        <v>2</v>
      </c>
      <c r="BA109" t="s">
        <v>2</v>
      </c>
      <c r="BB109" t="s">
        <v>1821</v>
      </c>
      <c r="BC109" t="s">
        <v>1787</v>
      </c>
      <c r="BD109" s="5" t="b">
        <v>1</v>
      </c>
      <c r="BE109" t="s">
        <v>1855</v>
      </c>
      <c r="BF109" t="s">
        <v>1857</v>
      </c>
      <c r="BG109">
        <v>7434734</v>
      </c>
      <c r="BH109">
        <v>7434734</v>
      </c>
      <c r="BI109">
        <v>0</v>
      </c>
      <c r="BJ109">
        <v>0</v>
      </c>
      <c r="BK109" s="5">
        <v>0</v>
      </c>
    </row>
    <row r="110" spans="1:63" x14ac:dyDescent="0.25">
      <c r="A110" s="5">
        <v>109</v>
      </c>
      <c r="B110" s="5">
        <v>1</v>
      </c>
      <c r="C110" s="5">
        <v>14</v>
      </c>
      <c r="D110" s="5">
        <v>8</v>
      </c>
      <c r="E110" s="5">
        <v>1</v>
      </c>
      <c r="F110" s="5">
        <v>14.95</v>
      </c>
      <c r="G110" s="5"/>
      <c r="H110" s="5"/>
      <c r="I110" s="5">
        <v>14.95</v>
      </c>
      <c r="J110" s="5">
        <v>17.47</v>
      </c>
      <c r="K110" s="5">
        <v>4.97</v>
      </c>
      <c r="L110" s="5"/>
      <c r="M110">
        <v>4</v>
      </c>
      <c r="N110" s="5"/>
      <c r="O110" s="5"/>
      <c r="P110" s="5">
        <v>3.36</v>
      </c>
      <c r="Q110" s="5"/>
      <c r="R110" s="5">
        <v>3.36</v>
      </c>
      <c r="S110" s="5">
        <v>44.75</v>
      </c>
      <c r="T110" s="5">
        <v>41.39</v>
      </c>
      <c r="U110" s="5">
        <v>43.07</v>
      </c>
      <c r="V110" s="5">
        <v>119184.96000000001</v>
      </c>
      <c r="X110">
        <v>119184.96000000001</v>
      </c>
      <c r="Y110">
        <v>0.94522478735598281</v>
      </c>
      <c r="Z110">
        <v>119185.90522478736</v>
      </c>
      <c r="AA110">
        <v>500.09720534630475</v>
      </c>
      <c r="AB110">
        <v>119686.00243013368</v>
      </c>
      <c r="AC110">
        <v>3590.5710814094782</v>
      </c>
      <c r="AD110">
        <v>123276.57351154316</v>
      </c>
      <c r="AE110">
        <v>1.8105144610308344</v>
      </c>
      <c r="AF110">
        <v>123278.38402600418</v>
      </c>
      <c r="AG110">
        <v>0</v>
      </c>
      <c r="AH110">
        <v>123278.38402600418</v>
      </c>
      <c r="AI110">
        <v>0</v>
      </c>
      <c r="AJ110">
        <v>123278.38402600418</v>
      </c>
      <c r="AK110">
        <v>0</v>
      </c>
      <c r="AL110">
        <v>123278.38402600418</v>
      </c>
      <c r="AM110" s="5">
        <v>123278.38402600418</v>
      </c>
      <c r="AN110" s="5">
        <v>5309600</v>
      </c>
      <c r="AQ110" s="5">
        <v>0</v>
      </c>
      <c r="AR110" s="5">
        <v>123278.38402600418</v>
      </c>
      <c r="AS110" s="5">
        <v>5309600</v>
      </c>
      <c r="AT110" s="5" t="s">
        <v>8</v>
      </c>
      <c r="AV110" s="5">
        <v>123278.38402600418</v>
      </c>
      <c r="AW110" s="5">
        <v>0</v>
      </c>
      <c r="AX110" s="5">
        <v>5309600</v>
      </c>
      <c r="AZ110" s="5" t="s">
        <v>2</v>
      </c>
      <c r="BA110" t="s">
        <v>2</v>
      </c>
      <c r="BB110" t="s">
        <v>1821</v>
      </c>
      <c r="BC110" t="s">
        <v>1787</v>
      </c>
      <c r="BD110" s="5" t="b">
        <v>1</v>
      </c>
      <c r="BE110" t="s">
        <v>1855</v>
      </c>
      <c r="BF110" t="s">
        <v>1856</v>
      </c>
      <c r="BG110">
        <v>5309600</v>
      </c>
      <c r="BH110">
        <v>5309600</v>
      </c>
      <c r="BI110">
        <v>0</v>
      </c>
      <c r="BJ110">
        <v>0</v>
      </c>
      <c r="BK110" s="5">
        <v>0</v>
      </c>
    </row>
    <row r="111" spans="1:63" x14ac:dyDescent="0.25">
      <c r="A111" s="5">
        <v>110</v>
      </c>
      <c r="B111" s="5">
        <v>1</v>
      </c>
      <c r="C111" s="5">
        <v>15</v>
      </c>
      <c r="D111" s="5">
        <v>1</v>
      </c>
      <c r="E111" s="5">
        <v>1</v>
      </c>
      <c r="F111" s="5">
        <v>14.95</v>
      </c>
      <c r="G111" s="5"/>
      <c r="H111" s="5"/>
      <c r="I111" s="5">
        <v>14.95</v>
      </c>
      <c r="J111" s="5">
        <v>16.48</v>
      </c>
      <c r="K111" s="5">
        <v>5.01</v>
      </c>
      <c r="L111" s="5"/>
      <c r="M111">
        <v>3.96</v>
      </c>
      <c r="N111" s="5"/>
      <c r="O111" s="5"/>
      <c r="P111" s="5">
        <v>3.36</v>
      </c>
      <c r="Q111" s="5"/>
      <c r="R111" s="5">
        <v>3.36</v>
      </c>
      <c r="S111" s="5">
        <v>43.76</v>
      </c>
      <c r="T111" s="5">
        <v>40.4</v>
      </c>
      <c r="U111" s="5">
        <v>42.08</v>
      </c>
      <c r="V111" s="5">
        <v>119184.96000000001</v>
      </c>
      <c r="X111">
        <v>119184.96000000001</v>
      </c>
      <c r="Y111">
        <v>1.9332038834836569</v>
      </c>
      <c r="Z111">
        <v>119186.89320388348</v>
      </c>
      <c r="AA111">
        <v>0</v>
      </c>
      <c r="AB111">
        <v>119186.89320388348</v>
      </c>
      <c r="AC111">
        <v>3575.7281553398061</v>
      </c>
      <c r="AD111">
        <v>122762.6213592233</v>
      </c>
      <c r="AE111">
        <v>1.1619107386795804</v>
      </c>
      <c r="AF111">
        <v>122763.78326996198</v>
      </c>
      <c r="AG111">
        <v>0</v>
      </c>
      <c r="AH111">
        <v>122763.78326996198</v>
      </c>
      <c r="AI111">
        <v>0</v>
      </c>
      <c r="AJ111">
        <v>122763.78326996198</v>
      </c>
      <c r="AK111">
        <v>0</v>
      </c>
      <c r="AL111">
        <v>122763.78326996198</v>
      </c>
      <c r="AM111" s="5">
        <v>122763.78326996198</v>
      </c>
      <c r="AN111" s="5">
        <v>5165900</v>
      </c>
      <c r="AQ111" s="5">
        <v>0</v>
      </c>
      <c r="AR111" s="5">
        <v>122763.78326996198</v>
      </c>
      <c r="AS111" s="5">
        <v>5165900</v>
      </c>
      <c r="AT111" s="5" t="s">
        <v>8</v>
      </c>
      <c r="AV111" s="5">
        <v>122763.78326996198</v>
      </c>
      <c r="AW111" s="5">
        <v>0</v>
      </c>
      <c r="AX111" s="5">
        <v>5165900</v>
      </c>
      <c r="AZ111" s="5" t="s">
        <v>2</v>
      </c>
      <c r="BA111" t="s">
        <v>2</v>
      </c>
      <c r="BB111" t="s">
        <v>1821</v>
      </c>
      <c r="BC111" t="s">
        <v>1787</v>
      </c>
      <c r="BD111" s="5" t="b">
        <v>1</v>
      </c>
      <c r="BE111" t="s">
        <v>1855</v>
      </c>
      <c r="BF111" t="s">
        <v>1856</v>
      </c>
      <c r="BG111">
        <v>5165900</v>
      </c>
      <c r="BH111">
        <v>5165900</v>
      </c>
      <c r="BI111">
        <v>0</v>
      </c>
      <c r="BJ111">
        <v>0</v>
      </c>
      <c r="BK111" s="5">
        <v>0</v>
      </c>
    </row>
    <row r="112" spans="1:63" x14ac:dyDescent="0.25">
      <c r="A112" s="5">
        <v>111</v>
      </c>
      <c r="B112" s="5">
        <v>1</v>
      </c>
      <c r="C112" s="5">
        <v>15</v>
      </c>
      <c r="D112" s="5">
        <v>2</v>
      </c>
      <c r="E112" s="5">
        <v>3</v>
      </c>
      <c r="F112" s="5">
        <v>18.46</v>
      </c>
      <c r="G112" s="5">
        <v>10.53</v>
      </c>
      <c r="H112" s="5">
        <v>9.9700000000000006</v>
      </c>
      <c r="I112" s="5">
        <v>38.96</v>
      </c>
      <c r="J112" s="5">
        <v>17.02</v>
      </c>
      <c r="K112" s="5">
        <v>4.07</v>
      </c>
      <c r="L112" s="5">
        <v>3.58</v>
      </c>
      <c r="M112">
        <v>4.18</v>
      </c>
      <c r="N112" s="5">
        <v>6.27</v>
      </c>
      <c r="O112" s="5"/>
      <c r="P112" s="5">
        <v>3.04</v>
      </c>
      <c r="Q112" s="5">
        <v>3.41</v>
      </c>
      <c r="R112" s="5">
        <v>6.45</v>
      </c>
      <c r="S112" s="5">
        <v>80.53</v>
      </c>
      <c r="T112" s="5">
        <v>74.08</v>
      </c>
      <c r="U112" s="5">
        <v>77.31</v>
      </c>
      <c r="V112" s="5">
        <v>105198.08</v>
      </c>
      <c r="X112">
        <v>105198.08</v>
      </c>
      <c r="Y112">
        <v>0.85546240850817412</v>
      </c>
      <c r="Z112">
        <v>105198.93546240852</v>
      </c>
      <c r="AA112">
        <v>500.06653359947086</v>
      </c>
      <c r="AB112">
        <v>105699.00199600798</v>
      </c>
      <c r="AC112">
        <v>3170.9647371922765</v>
      </c>
      <c r="AD112">
        <v>108869.96673320026</v>
      </c>
      <c r="AE112">
        <v>0.81324351685179852</v>
      </c>
      <c r="AF112">
        <v>108870.77997671712</v>
      </c>
      <c r="AG112">
        <v>0</v>
      </c>
      <c r="AH112">
        <v>108870.77997671712</v>
      </c>
      <c r="AI112">
        <v>0</v>
      </c>
      <c r="AJ112">
        <v>108870.77997671712</v>
      </c>
      <c r="AK112">
        <v>2188.8242142025556</v>
      </c>
      <c r="AL112">
        <v>111059.60419091966</v>
      </c>
      <c r="AM112" s="5">
        <v>111059.60419091966</v>
      </c>
      <c r="AN112" s="5">
        <v>8586018</v>
      </c>
      <c r="AQ112" s="5">
        <v>0</v>
      </c>
      <c r="AR112" s="5">
        <v>111059.60419091966</v>
      </c>
      <c r="AS112" s="5">
        <v>8586018</v>
      </c>
      <c r="AT112" s="5" t="s">
        <v>8</v>
      </c>
      <c r="AV112" s="5">
        <v>111059.60419091966</v>
      </c>
      <c r="AW112" s="5">
        <v>0</v>
      </c>
      <c r="AX112" s="5">
        <v>8586018</v>
      </c>
      <c r="AZ112" s="5" t="s">
        <v>2</v>
      </c>
      <c r="BA112" t="s">
        <v>2</v>
      </c>
      <c r="BB112" t="s">
        <v>1821</v>
      </c>
      <c r="BC112" t="s">
        <v>1787</v>
      </c>
      <c r="BD112" s="5" t="b">
        <v>1</v>
      </c>
      <c r="BE112" t="s">
        <v>1855</v>
      </c>
      <c r="BF112" t="s">
        <v>1858</v>
      </c>
      <c r="BG112">
        <v>8586018</v>
      </c>
      <c r="BH112">
        <v>8586018</v>
      </c>
      <c r="BI112">
        <v>0</v>
      </c>
      <c r="BJ112">
        <v>0</v>
      </c>
      <c r="BK112" s="5">
        <v>0</v>
      </c>
    </row>
    <row r="113" spans="1:63" x14ac:dyDescent="0.25">
      <c r="A113" s="5">
        <v>112</v>
      </c>
      <c r="B113" s="5">
        <v>1</v>
      </c>
      <c r="C113" s="5">
        <v>15</v>
      </c>
      <c r="D113" s="5">
        <v>3</v>
      </c>
      <c r="E113" s="5">
        <v>1</v>
      </c>
      <c r="F113" s="5">
        <v>12.41</v>
      </c>
      <c r="G113" s="5"/>
      <c r="H113" s="5"/>
      <c r="I113" s="5">
        <v>12.41</v>
      </c>
      <c r="J113" s="5">
        <v>14.77</v>
      </c>
      <c r="K113" s="5">
        <v>4.45</v>
      </c>
      <c r="L113" s="5"/>
      <c r="M113">
        <v>3.88</v>
      </c>
      <c r="N113" s="5"/>
      <c r="O113" s="5"/>
      <c r="P113" s="5">
        <v>2.93</v>
      </c>
      <c r="Q113" s="5"/>
      <c r="R113" s="5">
        <v>2.93</v>
      </c>
      <c r="S113" s="5">
        <v>38.44</v>
      </c>
      <c r="T113" s="5">
        <v>35.51</v>
      </c>
      <c r="U113" s="5">
        <v>36.979999999999997</v>
      </c>
      <c r="V113" s="5">
        <v>120353.44</v>
      </c>
      <c r="X113">
        <v>120353.44</v>
      </c>
      <c r="Y113">
        <v>2.1155555555596948</v>
      </c>
      <c r="Z113">
        <v>120355.55555555556</v>
      </c>
      <c r="AA113">
        <v>0</v>
      </c>
      <c r="AB113">
        <v>120355.55555555556</v>
      </c>
      <c r="AC113">
        <v>3611.1111111111095</v>
      </c>
      <c r="AD113">
        <v>123966.66666666669</v>
      </c>
      <c r="AE113">
        <v>0.34252749235020019</v>
      </c>
      <c r="AF113">
        <v>123967.00919415902</v>
      </c>
      <c r="AG113">
        <v>0</v>
      </c>
      <c r="AH113">
        <v>123967.00919415902</v>
      </c>
      <c r="AI113">
        <v>500</v>
      </c>
      <c r="AJ113">
        <v>124467.00919415902</v>
      </c>
      <c r="AK113">
        <v>0</v>
      </c>
      <c r="AL113">
        <v>124467.00919415902</v>
      </c>
      <c r="AM113" s="5">
        <v>124467.00919415902</v>
      </c>
      <c r="AN113" s="5">
        <v>4602790</v>
      </c>
      <c r="AQ113" s="5">
        <v>0</v>
      </c>
      <c r="AR113" s="5">
        <v>124467.00919415902</v>
      </c>
      <c r="AS113" s="5">
        <v>4602790</v>
      </c>
      <c r="AT113" s="5" t="s">
        <v>8</v>
      </c>
      <c r="AV113" s="5">
        <v>124467.00919415902</v>
      </c>
      <c r="AW113" s="5">
        <v>0</v>
      </c>
      <c r="AX113" s="5">
        <v>4602790</v>
      </c>
      <c r="AZ113" s="5" t="s">
        <v>2</v>
      </c>
      <c r="BA113" t="s">
        <v>2</v>
      </c>
      <c r="BB113" t="s">
        <v>1821</v>
      </c>
      <c r="BC113" t="s">
        <v>1787</v>
      </c>
      <c r="BD113" s="5" t="b">
        <v>1</v>
      </c>
      <c r="BE113" t="s">
        <v>1855</v>
      </c>
      <c r="BF113" t="s">
        <v>1856</v>
      </c>
      <c r="BG113">
        <v>4602790</v>
      </c>
      <c r="BH113">
        <v>4602790</v>
      </c>
      <c r="BI113">
        <v>0</v>
      </c>
      <c r="BJ113">
        <v>0</v>
      </c>
      <c r="BK113" s="5">
        <v>0</v>
      </c>
    </row>
    <row r="114" spans="1:63" x14ac:dyDescent="0.25">
      <c r="A114" s="5">
        <v>113</v>
      </c>
      <c r="B114" s="5">
        <v>1</v>
      </c>
      <c r="C114" s="5">
        <v>15</v>
      </c>
      <c r="D114" s="5">
        <v>4</v>
      </c>
      <c r="E114" s="5">
        <v>1</v>
      </c>
      <c r="F114" s="5">
        <v>12.41</v>
      </c>
      <c r="G114" s="5"/>
      <c r="H114" s="5"/>
      <c r="I114" s="5">
        <v>12.41</v>
      </c>
      <c r="J114" s="5">
        <v>14.23</v>
      </c>
      <c r="K114" s="5">
        <v>4.45</v>
      </c>
      <c r="L114" s="5"/>
      <c r="M114">
        <v>3.78</v>
      </c>
      <c r="N114" s="5"/>
      <c r="O114" s="5"/>
      <c r="P114" s="5">
        <v>3.11</v>
      </c>
      <c r="Q114" s="5"/>
      <c r="R114" s="5">
        <v>3.11</v>
      </c>
      <c r="S114" s="5">
        <v>37.979999999999997</v>
      </c>
      <c r="T114" s="5">
        <v>34.869999999999997</v>
      </c>
      <c r="U114" s="5">
        <v>36.43</v>
      </c>
      <c r="V114" s="5">
        <v>120353.44</v>
      </c>
      <c r="X114">
        <v>120353.44</v>
      </c>
      <c r="Y114">
        <v>2.6100695410132175</v>
      </c>
      <c r="Z114">
        <v>120356.05006954102</v>
      </c>
      <c r="AA114">
        <v>0</v>
      </c>
      <c r="AB114">
        <v>120356.05006954102</v>
      </c>
      <c r="AC114">
        <v>3610.6258692628762</v>
      </c>
      <c r="AD114">
        <v>123966.67593880388</v>
      </c>
      <c r="AE114">
        <v>2.5801687997300178</v>
      </c>
      <c r="AF114">
        <v>123969.25610760362</v>
      </c>
      <c r="AG114">
        <v>499.7529508646694</v>
      </c>
      <c r="AH114">
        <v>124469.00905846828</v>
      </c>
      <c r="AI114">
        <v>0</v>
      </c>
      <c r="AJ114">
        <v>124469.00905846828</v>
      </c>
      <c r="AK114">
        <v>0</v>
      </c>
      <c r="AL114">
        <v>124469.00905846828</v>
      </c>
      <c r="AM114" s="5">
        <v>124469.00905846828</v>
      </c>
      <c r="AN114" s="5">
        <v>4534406</v>
      </c>
      <c r="AQ114" s="5">
        <v>0</v>
      </c>
      <c r="AR114" s="5">
        <v>124469.00905846828</v>
      </c>
      <c r="AS114" s="5">
        <v>4534406</v>
      </c>
      <c r="AT114" s="5" t="s">
        <v>8</v>
      </c>
      <c r="AV114" s="5">
        <v>124469.00905846828</v>
      </c>
      <c r="AW114" s="5">
        <v>0</v>
      </c>
      <c r="AX114" s="5">
        <v>4534406</v>
      </c>
      <c r="AZ114" s="5" t="s">
        <v>2</v>
      </c>
      <c r="BA114" t="s">
        <v>2</v>
      </c>
      <c r="BB114" t="s">
        <v>1821</v>
      </c>
      <c r="BC114" t="s">
        <v>1787</v>
      </c>
      <c r="BD114" s="5" t="b">
        <v>1</v>
      </c>
      <c r="BE114" t="s">
        <v>1855</v>
      </c>
      <c r="BF114" t="s">
        <v>1856</v>
      </c>
      <c r="BG114">
        <v>4534406</v>
      </c>
      <c r="BH114">
        <v>4534406</v>
      </c>
      <c r="BI114">
        <v>0</v>
      </c>
      <c r="BJ114">
        <v>0</v>
      </c>
      <c r="BK114" s="5">
        <v>0</v>
      </c>
    </row>
    <row r="115" spans="1:63" x14ac:dyDescent="0.25">
      <c r="A115" s="5">
        <v>114</v>
      </c>
      <c r="B115" s="5">
        <v>1</v>
      </c>
      <c r="C115" s="5">
        <v>15</v>
      </c>
      <c r="D115" s="5">
        <v>5</v>
      </c>
      <c r="E115" s="5">
        <v>2</v>
      </c>
      <c r="F115" s="5">
        <v>14.66</v>
      </c>
      <c r="G115" s="5">
        <v>10.58</v>
      </c>
      <c r="H115" s="5"/>
      <c r="I115" s="5">
        <v>25.24</v>
      </c>
      <c r="J115" s="5">
        <v>17.38</v>
      </c>
      <c r="K115" s="5">
        <v>4.07</v>
      </c>
      <c r="L115" s="5">
        <v>3.38</v>
      </c>
      <c r="M115">
        <v>3.48</v>
      </c>
      <c r="N115" s="5">
        <v>3.77</v>
      </c>
      <c r="O115" s="5"/>
      <c r="P115" s="5">
        <v>3.11</v>
      </c>
      <c r="Q115" s="5"/>
      <c r="R115" s="5">
        <v>3.11</v>
      </c>
      <c r="S115" s="5">
        <v>60.43</v>
      </c>
      <c r="T115" s="5">
        <v>57.32</v>
      </c>
      <c r="U115" s="5">
        <v>58.88</v>
      </c>
      <c r="V115" s="5">
        <v>118496.08</v>
      </c>
      <c r="X115">
        <v>118496.08</v>
      </c>
      <c r="Y115">
        <v>0.86856146468198869</v>
      </c>
      <c r="Z115">
        <v>118496.94856146468</v>
      </c>
      <c r="AA115">
        <v>0</v>
      </c>
      <c r="AB115">
        <v>118496.94856146468</v>
      </c>
      <c r="AC115">
        <v>3554.960767218829</v>
      </c>
      <c r="AD115">
        <v>122051.90932868353</v>
      </c>
      <c r="AE115">
        <v>1.4194756643119035</v>
      </c>
      <c r="AF115">
        <v>122053.32880434782</v>
      </c>
      <c r="AG115">
        <v>0</v>
      </c>
      <c r="AH115">
        <v>122053.32880434782</v>
      </c>
      <c r="AI115">
        <v>0</v>
      </c>
      <c r="AJ115">
        <v>122053.32880434782</v>
      </c>
      <c r="AK115">
        <v>1220.1936141304325</v>
      </c>
      <c r="AL115">
        <v>123273.52241847826</v>
      </c>
      <c r="AM115" s="5">
        <v>123273.52241847826</v>
      </c>
      <c r="AN115" s="5">
        <v>7258345</v>
      </c>
      <c r="AQ115" s="5">
        <v>0</v>
      </c>
      <c r="AR115" s="5">
        <v>123273.52241847826</v>
      </c>
      <c r="AS115" s="5">
        <v>7258345</v>
      </c>
      <c r="AT115" s="5" t="s">
        <v>8</v>
      </c>
      <c r="AV115" s="5">
        <v>123273.52241847826</v>
      </c>
      <c r="AW115" s="5">
        <v>0</v>
      </c>
      <c r="AX115" s="5">
        <v>7258345</v>
      </c>
      <c r="AZ115" s="5" t="s">
        <v>2</v>
      </c>
      <c r="BA115" t="s">
        <v>2</v>
      </c>
      <c r="BB115" t="s">
        <v>1821</v>
      </c>
      <c r="BC115" t="s">
        <v>1787</v>
      </c>
      <c r="BD115" s="5" t="b">
        <v>1</v>
      </c>
      <c r="BE115" t="s">
        <v>1855</v>
      </c>
      <c r="BF115" t="s">
        <v>1857</v>
      </c>
      <c r="BG115">
        <v>7258345</v>
      </c>
      <c r="BH115">
        <v>7258345</v>
      </c>
      <c r="BI115">
        <v>0</v>
      </c>
      <c r="BJ115">
        <v>0</v>
      </c>
      <c r="BK115" s="5">
        <v>0</v>
      </c>
    </row>
    <row r="116" spans="1:63" x14ac:dyDescent="0.25">
      <c r="A116" s="5">
        <v>115</v>
      </c>
      <c r="B116" s="5">
        <v>1</v>
      </c>
      <c r="C116" s="5">
        <v>15</v>
      </c>
      <c r="D116" s="5">
        <v>6</v>
      </c>
      <c r="E116" s="5">
        <v>2</v>
      </c>
      <c r="F116" s="5">
        <v>11.63</v>
      </c>
      <c r="G116" s="5">
        <v>10.93</v>
      </c>
      <c r="H116" s="5"/>
      <c r="I116" s="5">
        <v>22.56</v>
      </c>
      <c r="J116" s="5">
        <v>16.28</v>
      </c>
      <c r="K116" s="5">
        <v>4.62</v>
      </c>
      <c r="L116" s="5"/>
      <c r="M116">
        <v>4.3899999999999997</v>
      </c>
      <c r="N116" s="5">
        <v>1.81</v>
      </c>
      <c r="O116" s="5"/>
      <c r="P116" s="5">
        <v>4.4000000000000004</v>
      </c>
      <c r="Q116" s="5"/>
      <c r="R116" s="5">
        <v>4.4000000000000004</v>
      </c>
      <c r="S116" s="5">
        <v>54.06</v>
      </c>
      <c r="T116" s="5">
        <v>49.66</v>
      </c>
      <c r="U116" s="5">
        <v>51.86</v>
      </c>
      <c r="V116" s="5">
        <v>116281.2</v>
      </c>
      <c r="X116">
        <v>116281.2</v>
      </c>
      <c r="Y116">
        <v>501.80692383779382</v>
      </c>
      <c r="Z116">
        <v>116783.00692383781</v>
      </c>
      <c r="AA116">
        <v>0</v>
      </c>
      <c r="AB116">
        <v>116783.00692383781</v>
      </c>
      <c r="AC116">
        <v>0</v>
      </c>
      <c r="AD116">
        <v>116783.00692383781</v>
      </c>
      <c r="AE116">
        <v>-2949.9756858894689</v>
      </c>
      <c r="AF116">
        <v>113833.03123794832</v>
      </c>
      <c r="AG116">
        <v>0</v>
      </c>
      <c r="AH116">
        <v>113833.03123794832</v>
      </c>
      <c r="AI116">
        <v>0</v>
      </c>
      <c r="AJ116">
        <v>113833.03123794832</v>
      </c>
      <c r="AK116">
        <v>0</v>
      </c>
      <c r="AL116">
        <v>113833.03123794832</v>
      </c>
      <c r="AM116" s="5">
        <v>113833.03123794832</v>
      </c>
      <c r="AN116" s="5">
        <v>5903381</v>
      </c>
      <c r="AQ116" s="5">
        <v>0</v>
      </c>
      <c r="AR116" s="5">
        <v>113833.03123794832</v>
      </c>
      <c r="AS116" s="5">
        <v>5903381</v>
      </c>
      <c r="AT116" s="5" t="s">
        <v>8</v>
      </c>
      <c r="AV116" s="5">
        <v>113833.03123794832</v>
      </c>
      <c r="AW116" s="5">
        <v>0</v>
      </c>
      <c r="AX116" s="5">
        <v>5903381</v>
      </c>
      <c r="AZ116" s="5" t="s">
        <v>1818</v>
      </c>
      <c r="BA116" t="s">
        <v>1818</v>
      </c>
      <c r="BB116" t="s">
        <v>1827</v>
      </c>
      <c r="BC116" t="s">
        <v>1829</v>
      </c>
      <c r="BD116" s="5" t="b">
        <v>1</v>
      </c>
      <c r="BE116" t="s">
        <v>1855</v>
      </c>
      <c r="BF116" t="s">
        <v>1857</v>
      </c>
      <c r="BG116">
        <v>5903381</v>
      </c>
      <c r="BH116">
        <v>6116982</v>
      </c>
      <c r="BI116">
        <v>5903381</v>
      </c>
      <c r="BJ116">
        <v>0</v>
      </c>
      <c r="BK116" s="5">
        <v>0</v>
      </c>
    </row>
    <row r="117" spans="1:63" x14ac:dyDescent="0.25">
      <c r="A117" s="5">
        <v>116</v>
      </c>
      <c r="B117" s="5">
        <v>1</v>
      </c>
      <c r="C117" s="5">
        <v>15</v>
      </c>
      <c r="D117" s="5">
        <v>7</v>
      </c>
      <c r="E117" s="5">
        <v>2</v>
      </c>
      <c r="F117" s="5">
        <v>10.86</v>
      </c>
      <c r="G117" s="5">
        <v>14.01</v>
      </c>
      <c r="H117" s="5"/>
      <c r="I117" s="5">
        <v>24.869999999999997</v>
      </c>
      <c r="J117" s="5">
        <v>18.82</v>
      </c>
      <c r="K117" s="5">
        <v>3.96</v>
      </c>
      <c r="L117" s="5"/>
      <c r="M117">
        <v>2.8</v>
      </c>
      <c r="N117" s="5">
        <v>3.83</v>
      </c>
      <c r="O117" s="5">
        <v>4.6399999999999997</v>
      </c>
      <c r="P117" s="5">
        <v>3.91</v>
      </c>
      <c r="Q117" s="5"/>
      <c r="R117" s="5">
        <v>3.91</v>
      </c>
      <c r="S117" s="5">
        <v>62.83</v>
      </c>
      <c r="T117" s="5">
        <v>58.92</v>
      </c>
      <c r="U117" s="5">
        <v>60.88</v>
      </c>
      <c r="V117" s="5">
        <v>117388.64</v>
      </c>
      <c r="X117">
        <v>117388.64</v>
      </c>
      <c r="Y117">
        <v>1.3683319222764112E-2</v>
      </c>
      <c r="Z117">
        <v>117388.65368331922</v>
      </c>
      <c r="AA117">
        <v>0</v>
      </c>
      <c r="AB117">
        <v>117388.65368331922</v>
      </c>
      <c r="AC117">
        <v>3522.0152413209144</v>
      </c>
      <c r="AD117">
        <v>120910.66892464014</v>
      </c>
      <c r="AE117">
        <v>0.96051031386014085</v>
      </c>
      <c r="AF117">
        <v>120911.629434954</v>
      </c>
      <c r="AG117">
        <v>0</v>
      </c>
      <c r="AH117">
        <v>120911.629434954</v>
      </c>
      <c r="AI117">
        <v>0</v>
      </c>
      <c r="AJ117">
        <v>120911.629434954</v>
      </c>
      <c r="AK117">
        <v>1209.4940867279947</v>
      </c>
      <c r="AL117">
        <v>122121.12352168201</v>
      </c>
      <c r="AM117" s="5">
        <v>122121.12352168201</v>
      </c>
      <c r="AN117" s="5">
        <v>7434734</v>
      </c>
      <c r="AQ117" s="5">
        <v>0</v>
      </c>
      <c r="AR117" s="5">
        <v>122121.12352168201</v>
      </c>
      <c r="AS117" s="5">
        <v>7434734</v>
      </c>
      <c r="AT117" s="5" t="s">
        <v>8</v>
      </c>
      <c r="AV117" s="5">
        <v>122121.12352168201</v>
      </c>
      <c r="AW117" s="5">
        <v>0</v>
      </c>
      <c r="AX117" s="5">
        <v>7434734</v>
      </c>
      <c r="AZ117" s="5" t="s">
        <v>2</v>
      </c>
      <c r="BA117" t="s">
        <v>2</v>
      </c>
      <c r="BB117" t="s">
        <v>1821</v>
      </c>
      <c r="BC117" t="s">
        <v>1787</v>
      </c>
      <c r="BD117" s="5" t="b">
        <v>1</v>
      </c>
      <c r="BE117" t="s">
        <v>1855</v>
      </c>
      <c r="BF117" t="s">
        <v>1857</v>
      </c>
      <c r="BG117">
        <v>7434734</v>
      </c>
      <c r="BH117">
        <v>7434734</v>
      </c>
      <c r="BI117">
        <v>0</v>
      </c>
      <c r="BJ117">
        <v>0</v>
      </c>
      <c r="BK117" s="5">
        <v>0</v>
      </c>
    </row>
    <row r="118" spans="1:63" x14ac:dyDescent="0.25">
      <c r="A118" s="5">
        <v>117</v>
      </c>
      <c r="B118" s="5">
        <v>1</v>
      </c>
      <c r="C118" s="5">
        <v>15</v>
      </c>
      <c r="D118" s="5">
        <v>8</v>
      </c>
      <c r="E118" s="5">
        <v>1</v>
      </c>
      <c r="F118" s="5">
        <v>14.95</v>
      </c>
      <c r="G118" s="5"/>
      <c r="H118" s="5"/>
      <c r="I118" s="5">
        <v>14.95</v>
      </c>
      <c r="J118" s="5">
        <v>17.47</v>
      </c>
      <c r="K118" s="5">
        <v>4.97</v>
      </c>
      <c r="L118" s="5"/>
      <c r="M118">
        <v>4</v>
      </c>
      <c r="N118" s="5"/>
      <c r="O118" s="5"/>
      <c r="P118" s="5">
        <v>3.36</v>
      </c>
      <c r="Q118" s="5"/>
      <c r="R118" s="5">
        <v>3.36</v>
      </c>
      <c r="S118" s="5">
        <v>44.75</v>
      </c>
      <c r="T118" s="5">
        <v>41.39</v>
      </c>
      <c r="U118" s="5">
        <v>43.07</v>
      </c>
      <c r="V118" s="5">
        <v>119184.96000000001</v>
      </c>
      <c r="X118">
        <v>119184.96000000001</v>
      </c>
      <c r="Y118">
        <v>0.94522478735598281</v>
      </c>
      <c r="Z118">
        <v>119185.90522478736</v>
      </c>
      <c r="AA118">
        <v>0</v>
      </c>
      <c r="AB118">
        <v>119185.90522478736</v>
      </c>
      <c r="AC118">
        <v>0</v>
      </c>
      <c r="AD118">
        <v>119185.90522478736</v>
      </c>
      <c r="AE118">
        <v>-5313.1399589410721</v>
      </c>
      <c r="AF118">
        <v>113872.76526584628</v>
      </c>
      <c r="AG118">
        <v>0</v>
      </c>
      <c r="AH118">
        <v>113872.76526584628</v>
      </c>
      <c r="AI118">
        <v>0</v>
      </c>
      <c r="AJ118">
        <v>113872.76526584628</v>
      </c>
      <c r="AK118">
        <v>0</v>
      </c>
      <c r="AL118">
        <v>113872.76526584628</v>
      </c>
      <c r="AM118" s="5">
        <v>113872.76526584628</v>
      </c>
      <c r="AN118" s="5">
        <v>4904500</v>
      </c>
      <c r="AP118">
        <v>0.02</v>
      </c>
      <c r="AQ118" s="5">
        <v>98090</v>
      </c>
      <c r="AR118" s="5">
        <v>111595.30996052935</v>
      </c>
      <c r="AS118" s="5">
        <v>4806410</v>
      </c>
      <c r="AT118" s="5" t="s">
        <v>8</v>
      </c>
      <c r="AV118" s="5">
        <v>111595.30996052935</v>
      </c>
      <c r="AW118" s="5">
        <v>0</v>
      </c>
      <c r="AX118" s="5">
        <v>4806410</v>
      </c>
      <c r="AY118" t="s">
        <v>1889</v>
      </c>
      <c r="AZ118" s="5" t="s">
        <v>1818</v>
      </c>
      <c r="BA118" t="s">
        <v>1818</v>
      </c>
      <c r="BB118" t="s">
        <v>1827</v>
      </c>
      <c r="BC118" t="s">
        <v>1829</v>
      </c>
      <c r="BD118" s="5" t="b">
        <v>1</v>
      </c>
      <c r="BE118" t="s">
        <v>1855</v>
      </c>
      <c r="BF118" t="s">
        <v>1856</v>
      </c>
      <c r="BG118">
        <v>4904500</v>
      </c>
      <c r="BH118">
        <v>5133400</v>
      </c>
      <c r="BI118">
        <v>4904500</v>
      </c>
      <c r="BJ118">
        <v>4904500</v>
      </c>
      <c r="BK118" s="5">
        <v>0</v>
      </c>
    </row>
    <row r="119" spans="1:63" x14ac:dyDescent="0.25">
      <c r="A119" s="5">
        <v>118</v>
      </c>
      <c r="B119" s="5">
        <v>1</v>
      </c>
      <c r="C119" s="5">
        <v>16</v>
      </c>
      <c r="D119" s="5">
        <v>1</v>
      </c>
      <c r="E119" s="5">
        <v>1</v>
      </c>
      <c r="F119" s="5">
        <v>14.95</v>
      </c>
      <c r="G119" s="5"/>
      <c r="H119" s="5"/>
      <c r="I119" s="5">
        <v>14.95</v>
      </c>
      <c r="J119" s="5">
        <v>16.48</v>
      </c>
      <c r="K119" s="5">
        <v>5.01</v>
      </c>
      <c r="L119" s="5"/>
      <c r="M119">
        <v>3.96</v>
      </c>
      <c r="N119" s="5"/>
      <c r="O119" s="5"/>
      <c r="P119" s="5">
        <v>3.36</v>
      </c>
      <c r="Q119" s="5"/>
      <c r="R119" s="5">
        <v>3.36</v>
      </c>
      <c r="S119" s="5">
        <v>43.76</v>
      </c>
      <c r="T119" s="5">
        <v>40.4</v>
      </c>
      <c r="U119" s="5">
        <v>42.08</v>
      </c>
      <c r="V119" s="5">
        <v>119184.96000000001</v>
      </c>
      <c r="X119">
        <v>119184.96000000001</v>
      </c>
      <c r="Y119">
        <v>1.9332038834836569</v>
      </c>
      <c r="Z119">
        <v>119186.89320388348</v>
      </c>
      <c r="AA119">
        <v>0</v>
      </c>
      <c r="AB119">
        <v>119186.89320388348</v>
      </c>
      <c r="AC119">
        <v>3575.7281553398061</v>
      </c>
      <c r="AD119">
        <v>122762.6213592233</v>
      </c>
      <c r="AE119">
        <v>1.1619107386795804</v>
      </c>
      <c r="AF119">
        <v>122763.78326996198</v>
      </c>
      <c r="AG119">
        <v>0</v>
      </c>
      <c r="AH119">
        <v>122763.78326996198</v>
      </c>
      <c r="AI119">
        <v>0</v>
      </c>
      <c r="AJ119">
        <v>122763.78326996198</v>
      </c>
      <c r="AK119">
        <v>0</v>
      </c>
      <c r="AL119">
        <v>122763.78326996198</v>
      </c>
      <c r="AM119" s="5">
        <v>122763.78326996198</v>
      </c>
      <c r="AN119" s="5">
        <v>5165900</v>
      </c>
      <c r="AQ119" s="5">
        <v>0</v>
      </c>
      <c r="AR119" s="5">
        <v>122763.78326996198</v>
      </c>
      <c r="AS119" s="5">
        <v>5165900</v>
      </c>
      <c r="AT119" s="5" t="s">
        <v>8</v>
      </c>
      <c r="AV119" s="5">
        <v>122763.78326996198</v>
      </c>
      <c r="AW119" s="5">
        <v>0</v>
      </c>
      <c r="AX119" s="5">
        <v>5165900</v>
      </c>
      <c r="AZ119" s="5" t="s">
        <v>2</v>
      </c>
      <c r="BA119" t="s">
        <v>2</v>
      </c>
      <c r="BB119" t="s">
        <v>1821</v>
      </c>
      <c r="BC119" t="s">
        <v>1787</v>
      </c>
      <c r="BD119" s="5" t="b">
        <v>1</v>
      </c>
      <c r="BE119" t="s">
        <v>1855</v>
      </c>
      <c r="BF119" t="s">
        <v>1856</v>
      </c>
      <c r="BG119">
        <v>5165900</v>
      </c>
      <c r="BH119">
        <v>5165900</v>
      </c>
      <c r="BI119">
        <v>0</v>
      </c>
      <c r="BJ119">
        <v>0</v>
      </c>
      <c r="BK119" s="5">
        <v>0</v>
      </c>
    </row>
    <row r="120" spans="1:63" x14ac:dyDescent="0.25">
      <c r="A120" s="5">
        <v>119</v>
      </c>
      <c r="B120" s="5">
        <v>1</v>
      </c>
      <c r="C120" s="5">
        <v>16</v>
      </c>
      <c r="D120" s="5">
        <v>2</v>
      </c>
      <c r="E120" s="5">
        <v>3</v>
      </c>
      <c r="F120" s="5">
        <v>18.46</v>
      </c>
      <c r="G120" s="5">
        <v>10.53</v>
      </c>
      <c r="H120" s="5">
        <v>9.9700000000000006</v>
      </c>
      <c r="I120" s="5">
        <v>38.96</v>
      </c>
      <c r="J120" s="5">
        <v>17.02</v>
      </c>
      <c r="K120" s="5">
        <v>4.07</v>
      </c>
      <c r="L120" s="5">
        <v>3.58</v>
      </c>
      <c r="M120">
        <v>4.18</v>
      </c>
      <c r="N120" s="5">
        <v>6.27</v>
      </c>
      <c r="O120" s="5"/>
      <c r="P120" s="5">
        <v>3.04</v>
      </c>
      <c r="Q120" s="5">
        <v>3.41</v>
      </c>
      <c r="R120" s="5">
        <v>6.45</v>
      </c>
      <c r="S120" s="5">
        <v>80.53</v>
      </c>
      <c r="T120" s="5">
        <v>74.08</v>
      </c>
      <c r="U120" s="5">
        <v>77.31</v>
      </c>
      <c r="V120" s="5">
        <v>105198.08</v>
      </c>
      <c r="X120">
        <v>105198.08</v>
      </c>
      <c r="Y120">
        <v>0.85546240850817412</v>
      </c>
      <c r="Z120">
        <v>105198.93546240852</v>
      </c>
      <c r="AA120">
        <v>500.06653359947086</v>
      </c>
      <c r="AB120">
        <v>105699.00199600798</v>
      </c>
      <c r="AC120">
        <v>3170.9647371922765</v>
      </c>
      <c r="AD120">
        <v>108869.96673320026</v>
      </c>
      <c r="AE120">
        <v>0.81324351685179852</v>
      </c>
      <c r="AF120">
        <v>108870.77997671712</v>
      </c>
      <c r="AG120">
        <v>0</v>
      </c>
      <c r="AH120">
        <v>108870.77997671712</v>
      </c>
      <c r="AI120">
        <v>0</v>
      </c>
      <c r="AJ120">
        <v>108870.77997671712</v>
      </c>
      <c r="AK120">
        <v>2188.8242142025556</v>
      </c>
      <c r="AL120">
        <v>111059.60419091966</v>
      </c>
      <c r="AM120" s="5">
        <v>111059.60419091966</v>
      </c>
      <c r="AN120" s="5">
        <v>8586018</v>
      </c>
      <c r="AQ120" s="5">
        <v>0</v>
      </c>
      <c r="AR120" s="5">
        <v>111059.60419091966</v>
      </c>
      <c r="AS120" s="5">
        <v>8586018</v>
      </c>
      <c r="AT120" s="5" t="s">
        <v>8</v>
      </c>
      <c r="AV120" s="5">
        <v>111059.60419091966</v>
      </c>
      <c r="AW120" s="5">
        <v>0</v>
      </c>
      <c r="AX120" s="5">
        <v>8586018</v>
      </c>
      <c r="AZ120" s="5" t="s">
        <v>2</v>
      </c>
      <c r="BA120" t="s">
        <v>2</v>
      </c>
      <c r="BB120" t="s">
        <v>1821</v>
      </c>
      <c r="BC120" t="s">
        <v>1787</v>
      </c>
      <c r="BD120" s="5" t="b">
        <v>1</v>
      </c>
      <c r="BE120" t="s">
        <v>1855</v>
      </c>
      <c r="BF120" t="s">
        <v>1858</v>
      </c>
      <c r="BG120">
        <v>8586018</v>
      </c>
      <c r="BH120">
        <v>8586018</v>
      </c>
      <c r="BI120">
        <v>0</v>
      </c>
      <c r="BJ120">
        <v>0</v>
      </c>
      <c r="BK120" s="5">
        <v>0</v>
      </c>
    </row>
    <row r="121" spans="1:63" x14ac:dyDescent="0.25">
      <c r="A121" s="5">
        <v>120</v>
      </c>
      <c r="B121" s="5">
        <v>1</v>
      </c>
      <c r="C121" s="5">
        <v>16</v>
      </c>
      <c r="D121" s="5">
        <v>3</v>
      </c>
      <c r="E121" s="5">
        <v>1</v>
      </c>
      <c r="F121" s="5">
        <v>12.41</v>
      </c>
      <c r="G121" s="5"/>
      <c r="H121" s="5"/>
      <c r="I121" s="5">
        <v>12.41</v>
      </c>
      <c r="J121" s="5">
        <v>14.77</v>
      </c>
      <c r="K121" s="5">
        <v>4.45</v>
      </c>
      <c r="L121" s="5"/>
      <c r="M121">
        <v>3.88</v>
      </c>
      <c r="N121" s="5"/>
      <c r="O121" s="5"/>
      <c r="P121" s="5">
        <v>2.93</v>
      </c>
      <c r="Q121" s="5"/>
      <c r="R121" s="5">
        <v>2.93</v>
      </c>
      <c r="S121" s="5">
        <v>38.44</v>
      </c>
      <c r="T121" s="5">
        <v>35.51</v>
      </c>
      <c r="U121" s="5">
        <v>36.979999999999997</v>
      </c>
      <c r="V121" s="5">
        <v>120353.44</v>
      </c>
      <c r="X121">
        <v>120353.44</v>
      </c>
      <c r="Y121">
        <v>2.1155555555596948</v>
      </c>
      <c r="Z121">
        <v>120355.55555555556</v>
      </c>
      <c r="AA121">
        <v>0</v>
      </c>
      <c r="AB121">
        <v>120355.55555555556</v>
      </c>
      <c r="AC121">
        <v>3611.1111111111095</v>
      </c>
      <c r="AD121">
        <v>123966.66666666669</v>
      </c>
      <c r="AE121">
        <v>0.34252749235020019</v>
      </c>
      <c r="AF121">
        <v>123967.00919415902</v>
      </c>
      <c r="AG121">
        <v>0</v>
      </c>
      <c r="AH121">
        <v>123967.00919415902</v>
      </c>
      <c r="AI121">
        <v>500</v>
      </c>
      <c r="AJ121">
        <v>124467.00919415902</v>
      </c>
      <c r="AK121">
        <v>0</v>
      </c>
      <c r="AL121">
        <v>124467.00919415902</v>
      </c>
      <c r="AM121" s="5">
        <v>124467.00919415902</v>
      </c>
      <c r="AN121" s="5">
        <v>4602790</v>
      </c>
      <c r="AQ121" s="5">
        <v>0</v>
      </c>
      <c r="AR121" s="5">
        <v>124467.00919415902</v>
      </c>
      <c r="AS121" s="5">
        <v>4602790</v>
      </c>
      <c r="AT121" s="5" t="s">
        <v>8</v>
      </c>
      <c r="AV121" s="5">
        <v>124467.00919415902</v>
      </c>
      <c r="AW121" s="5">
        <v>0</v>
      </c>
      <c r="AX121" s="5">
        <v>4602790</v>
      </c>
      <c r="AZ121" s="5" t="s">
        <v>2</v>
      </c>
      <c r="BA121" t="s">
        <v>2</v>
      </c>
      <c r="BB121" t="s">
        <v>1821</v>
      </c>
      <c r="BC121" t="s">
        <v>1787</v>
      </c>
      <c r="BD121" s="5" t="b">
        <v>1</v>
      </c>
      <c r="BE121" t="s">
        <v>1855</v>
      </c>
      <c r="BF121" t="s">
        <v>1856</v>
      </c>
      <c r="BG121">
        <v>4602790</v>
      </c>
      <c r="BH121">
        <v>4602790</v>
      </c>
      <c r="BI121">
        <v>0</v>
      </c>
      <c r="BJ121">
        <v>0</v>
      </c>
      <c r="BK121" s="5">
        <v>0</v>
      </c>
    </row>
    <row r="122" spans="1:63" x14ac:dyDescent="0.25">
      <c r="A122" s="5">
        <v>121</v>
      </c>
      <c r="B122" s="5">
        <v>1</v>
      </c>
      <c r="C122" s="5">
        <v>16</v>
      </c>
      <c r="D122" s="5">
        <v>4</v>
      </c>
      <c r="E122" s="5">
        <v>1</v>
      </c>
      <c r="F122" s="5">
        <v>12.41</v>
      </c>
      <c r="G122" s="5"/>
      <c r="H122" s="5"/>
      <c r="I122" s="5">
        <v>12.41</v>
      </c>
      <c r="J122" s="5">
        <v>14.23</v>
      </c>
      <c r="K122" s="5">
        <v>4.45</v>
      </c>
      <c r="L122" s="5"/>
      <c r="M122">
        <v>3.78</v>
      </c>
      <c r="N122" s="5"/>
      <c r="O122" s="5"/>
      <c r="P122" s="5">
        <v>3.11</v>
      </c>
      <c r="Q122" s="5"/>
      <c r="R122" s="5">
        <v>3.11</v>
      </c>
      <c r="S122" s="5">
        <v>37.979999999999997</v>
      </c>
      <c r="T122" s="5">
        <v>34.869999999999997</v>
      </c>
      <c r="U122" s="5">
        <v>36.43</v>
      </c>
      <c r="V122" s="5">
        <v>120353.44</v>
      </c>
      <c r="X122">
        <v>120353.44</v>
      </c>
      <c r="Y122">
        <v>2.6100695410132175</v>
      </c>
      <c r="Z122">
        <v>120356.05006954102</v>
      </c>
      <c r="AA122">
        <v>0</v>
      </c>
      <c r="AB122">
        <v>120356.05006954102</v>
      </c>
      <c r="AC122">
        <v>3610.6258692628762</v>
      </c>
      <c r="AD122">
        <v>123966.67593880388</v>
      </c>
      <c r="AE122">
        <v>2.5801687997300178</v>
      </c>
      <c r="AF122">
        <v>123969.25610760362</v>
      </c>
      <c r="AG122">
        <v>499.7529508646694</v>
      </c>
      <c r="AH122">
        <v>124469.00905846828</v>
      </c>
      <c r="AI122">
        <v>0</v>
      </c>
      <c r="AJ122">
        <v>124469.00905846828</v>
      </c>
      <c r="AK122">
        <v>0</v>
      </c>
      <c r="AL122">
        <v>124469.00905846828</v>
      </c>
      <c r="AM122" s="5">
        <v>124469.00905846828</v>
      </c>
      <c r="AN122" s="5">
        <v>4534406</v>
      </c>
      <c r="AQ122" s="5">
        <v>0</v>
      </c>
      <c r="AR122" s="5">
        <v>124469.00905846828</v>
      </c>
      <c r="AS122" s="5">
        <v>4534406</v>
      </c>
      <c r="AT122" s="5" t="s">
        <v>8</v>
      </c>
      <c r="AV122" s="5">
        <v>124469.00905846828</v>
      </c>
      <c r="AW122" s="5">
        <v>0</v>
      </c>
      <c r="AX122" s="5">
        <v>4534406</v>
      </c>
      <c r="AZ122" s="5" t="s">
        <v>2</v>
      </c>
      <c r="BA122" t="s">
        <v>2</v>
      </c>
      <c r="BB122" t="s">
        <v>1821</v>
      </c>
      <c r="BC122" t="s">
        <v>1787</v>
      </c>
      <c r="BD122" s="5" t="b">
        <v>1</v>
      </c>
      <c r="BE122" t="s">
        <v>1855</v>
      </c>
      <c r="BF122" t="s">
        <v>1856</v>
      </c>
      <c r="BG122">
        <v>4534406</v>
      </c>
      <c r="BH122">
        <v>4534406</v>
      </c>
      <c r="BI122">
        <v>0</v>
      </c>
      <c r="BJ122">
        <v>0</v>
      </c>
      <c r="BK122" s="5">
        <v>0</v>
      </c>
    </row>
    <row r="123" spans="1:63" x14ac:dyDescent="0.25">
      <c r="A123" s="5">
        <v>122</v>
      </c>
      <c r="B123" s="5">
        <v>1</v>
      </c>
      <c r="C123" s="5">
        <v>16</v>
      </c>
      <c r="D123" s="5">
        <v>5</v>
      </c>
      <c r="E123" s="5">
        <v>2</v>
      </c>
      <c r="F123" s="5">
        <v>14.66</v>
      </c>
      <c r="G123" s="5">
        <v>10.58</v>
      </c>
      <c r="H123" s="5"/>
      <c r="I123" s="5">
        <v>25.24</v>
      </c>
      <c r="J123" s="5">
        <v>17.38</v>
      </c>
      <c r="K123" s="5">
        <v>4.07</v>
      </c>
      <c r="L123" s="5">
        <v>3.38</v>
      </c>
      <c r="M123">
        <v>3.48</v>
      </c>
      <c r="N123" s="5">
        <v>3.77</v>
      </c>
      <c r="O123" s="5"/>
      <c r="P123" s="5">
        <v>3.11</v>
      </c>
      <c r="Q123" s="5"/>
      <c r="R123" s="5">
        <v>3.11</v>
      </c>
      <c r="S123" s="5">
        <v>60.43</v>
      </c>
      <c r="T123" s="5">
        <v>57.32</v>
      </c>
      <c r="U123" s="5">
        <v>58.88</v>
      </c>
      <c r="V123" s="5">
        <v>118496.08</v>
      </c>
      <c r="X123">
        <v>118496.08</v>
      </c>
      <c r="Y123">
        <v>0.86856146468198869</v>
      </c>
      <c r="Z123">
        <v>118496.94856146468</v>
      </c>
      <c r="AA123">
        <v>0</v>
      </c>
      <c r="AB123">
        <v>118496.94856146468</v>
      </c>
      <c r="AC123">
        <v>0</v>
      </c>
      <c r="AD123">
        <v>118496.94856146468</v>
      </c>
      <c r="AE123">
        <v>-3079.1496484212112</v>
      </c>
      <c r="AF123">
        <v>115417.79891304349</v>
      </c>
      <c r="AG123">
        <v>0</v>
      </c>
      <c r="AH123">
        <v>115417.79891304349</v>
      </c>
      <c r="AI123">
        <v>0</v>
      </c>
      <c r="AJ123">
        <v>115417.79891304349</v>
      </c>
      <c r="AK123">
        <v>0</v>
      </c>
      <c r="AL123">
        <v>115417.79891304349</v>
      </c>
      <c r="AM123" s="5">
        <v>115417.79891304349</v>
      </c>
      <c r="AN123" s="5">
        <v>6795800</v>
      </c>
      <c r="AQ123" s="5">
        <v>0</v>
      </c>
      <c r="AR123" s="5">
        <v>115417.79891304349</v>
      </c>
      <c r="AS123" s="5">
        <v>6795800</v>
      </c>
      <c r="AT123" s="5" t="s">
        <v>8</v>
      </c>
      <c r="AV123" s="5">
        <v>115417.79891304349</v>
      </c>
      <c r="AW123" s="5">
        <v>0</v>
      </c>
      <c r="AX123" s="5">
        <v>6795800</v>
      </c>
      <c r="AZ123" s="5" t="s">
        <v>1818</v>
      </c>
      <c r="BA123" t="s">
        <v>1818</v>
      </c>
      <c r="BB123" t="s">
        <v>1827</v>
      </c>
      <c r="BC123" t="s">
        <v>1829</v>
      </c>
      <c r="BD123" s="5" t="b">
        <v>1</v>
      </c>
      <c r="BE123" t="s">
        <v>1855</v>
      </c>
      <c r="BF123" t="s">
        <v>1857</v>
      </c>
      <c r="BG123">
        <v>6795800</v>
      </c>
      <c r="BH123">
        <v>7046874</v>
      </c>
      <c r="BI123">
        <v>6795800</v>
      </c>
      <c r="BJ123">
        <v>0</v>
      </c>
      <c r="BK123" s="5">
        <v>0</v>
      </c>
    </row>
    <row r="124" spans="1:63" x14ac:dyDescent="0.25">
      <c r="A124" s="5">
        <v>123</v>
      </c>
      <c r="B124" s="5">
        <v>1</v>
      </c>
      <c r="C124" s="5">
        <v>16</v>
      </c>
      <c r="D124" s="5">
        <v>6</v>
      </c>
      <c r="E124" s="5">
        <v>2</v>
      </c>
      <c r="F124" s="5">
        <v>11.63</v>
      </c>
      <c r="G124" s="5">
        <v>10.93</v>
      </c>
      <c r="H124" s="5"/>
      <c r="I124" s="5">
        <v>22.56</v>
      </c>
      <c r="J124" s="5">
        <v>16.28</v>
      </c>
      <c r="K124" s="5">
        <v>4.62</v>
      </c>
      <c r="L124" s="5"/>
      <c r="M124">
        <v>4.3899999999999997</v>
      </c>
      <c r="N124" s="5">
        <v>1.81</v>
      </c>
      <c r="O124" s="5"/>
      <c r="P124" s="5">
        <v>4.4000000000000004</v>
      </c>
      <c r="Q124" s="5"/>
      <c r="R124" s="5">
        <v>4.4000000000000004</v>
      </c>
      <c r="S124" s="5">
        <v>54.06</v>
      </c>
      <c r="T124" s="5">
        <v>49.66</v>
      </c>
      <c r="U124" s="5">
        <v>51.86</v>
      </c>
      <c r="V124" s="5">
        <v>116281.2</v>
      </c>
      <c r="X124">
        <v>116281.2</v>
      </c>
      <c r="Y124">
        <v>501.80692383779382</v>
      </c>
      <c r="Z124">
        <v>116783.00692383781</v>
      </c>
      <c r="AA124">
        <v>0</v>
      </c>
      <c r="AB124">
        <v>116783.00692383781</v>
      </c>
      <c r="AC124">
        <v>3503.4817012858548</v>
      </c>
      <c r="AD124">
        <v>120286.48862512365</v>
      </c>
      <c r="AE124">
        <v>0.82336870589642785</v>
      </c>
      <c r="AF124">
        <v>120287.31199382954</v>
      </c>
      <c r="AG124">
        <v>0</v>
      </c>
      <c r="AH124">
        <v>120287.31199382954</v>
      </c>
      <c r="AI124">
        <v>0</v>
      </c>
      <c r="AJ124">
        <v>120287.31199382954</v>
      </c>
      <c r="AK124">
        <v>1202.5645969918987</v>
      </c>
      <c r="AL124">
        <v>121489.87659082144</v>
      </c>
      <c r="AM124" s="5">
        <v>121489.87659082144</v>
      </c>
      <c r="AN124" s="5">
        <v>6300465</v>
      </c>
      <c r="AQ124" s="5">
        <v>0</v>
      </c>
      <c r="AR124" s="5">
        <v>121489.87659082144</v>
      </c>
      <c r="AS124" s="5">
        <v>6300465</v>
      </c>
      <c r="AT124" s="5" t="s">
        <v>8</v>
      </c>
      <c r="AV124" s="5">
        <v>121489.87659082144</v>
      </c>
      <c r="AW124" s="5">
        <v>0</v>
      </c>
      <c r="AX124" s="5">
        <v>6300465</v>
      </c>
      <c r="AZ124" s="5" t="s">
        <v>2</v>
      </c>
      <c r="BA124" t="s">
        <v>2</v>
      </c>
      <c r="BB124" t="s">
        <v>1821</v>
      </c>
      <c r="BC124" t="s">
        <v>1787</v>
      </c>
      <c r="BD124" s="5" t="b">
        <v>1</v>
      </c>
      <c r="BE124" t="s">
        <v>1855</v>
      </c>
      <c r="BF124" t="s">
        <v>1857</v>
      </c>
      <c r="BG124">
        <v>6300465</v>
      </c>
      <c r="BH124">
        <v>6300465</v>
      </c>
      <c r="BI124">
        <v>0</v>
      </c>
      <c r="BJ124">
        <v>0</v>
      </c>
      <c r="BK124" s="5">
        <v>0</v>
      </c>
    </row>
    <row r="125" spans="1:63" x14ac:dyDescent="0.25">
      <c r="A125" s="5">
        <v>124</v>
      </c>
      <c r="B125" s="5">
        <v>1</v>
      </c>
      <c r="C125" s="5">
        <v>16</v>
      </c>
      <c r="D125" s="5">
        <v>7</v>
      </c>
      <c r="E125" s="5">
        <v>2</v>
      </c>
      <c r="F125" s="5">
        <v>10.86</v>
      </c>
      <c r="G125" s="5">
        <v>14.01</v>
      </c>
      <c r="H125" s="5"/>
      <c r="I125" s="5">
        <v>24.869999999999997</v>
      </c>
      <c r="J125" s="5">
        <v>18.82</v>
      </c>
      <c r="K125" s="5">
        <v>3.96</v>
      </c>
      <c r="L125" s="5"/>
      <c r="M125">
        <v>2.8</v>
      </c>
      <c r="N125" s="5">
        <v>3.83</v>
      </c>
      <c r="O125" s="5">
        <v>4.6399999999999997</v>
      </c>
      <c r="P125" s="5">
        <v>3.91</v>
      </c>
      <c r="Q125" s="5"/>
      <c r="R125" s="5">
        <v>3.91</v>
      </c>
      <c r="S125" s="5">
        <v>62.83</v>
      </c>
      <c r="T125" s="5">
        <v>58.92</v>
      </c>
      <c r="U125" s="5">
        <v>60.88</v>
      </c>
      <c r="V125" s="5">
        <v>117388.64</v>
      </c>
      <c r="X125">
        <v>117388.64</v>
      </c>
      <c r="Y125">
        <v>1.3683319222764112E-2</v>
      </c>
      <c r="Z125">
        <v>117388.65368331922</v>
      </c>
      <c r="AA125">
        <v>0</v>
      </c>
      <c r="AB125">
        <v>117388.65368331922</v>
      </c>
      <c r="AC125">
        <v>3522.0152413209144</v>
      </c>
      <c r="AD125">
        <v>120910.66892464014</v>
      </c>
      <c r="AE125">
        <v>0.96051031386014085</v>
      </c>
      <c r="AF125">
        <v>120911.629434954</v>
      </c>
      <c r="AG125">
        <v>0</v>
      </c>
      <c r="AH125">
        <v>120911.629434954</v>
      </c>
      <c r="AI125">
        <v>0</v>
      </c>
      <c r="AJ125">
        <v>120911.629434954</v>
      </c>
      <c r="AK125">
        <v>1209.4940867279947</v>
      </c>
      <c r="AL125">
        <v>122121.12352168201</v>
      </c>
      <c r="AM125" s="5">
        <v>122121.12352168201</v>
      </c>
      <c r="AN125" s="5">
        <v>7434734</v>
      </c>
      <c r="AQ125" s="5">
        <v>0</v>
      </c>
      <c r="AR125" s="5">
        <v>122121.12352168201</v>
      </c>
      <c r="AS125" s="5">
        <v>7434734</v>
      </c>
      <c r="AT125" s="5" t="s">
        <v>8</v>
      </c>
      <c r="AV125" s="5">
        <v>122121.12352168201</v>
      </c>
      <c r="AW125" s="5">
        <v>0</v>
      </c>
      <c r="AX125" s="5">
        <v>7434734</v>
      </c>
      <c r="AZ125" s="5" t="s">
        <v>2</v>
      </c>
      <c r="BA125" t="s">
        <v>2</v>
      </c>
      <c r="BB125" t="s">
        <v>1821</v>
      </c>
      <c r="BC125" t="s">
        <v>1787</v>
      </c>
      <c r="BD125" s="5" t="b">
        <v>1</v>
      </c>
      <c r="BE125" t="s">
        <v>1855</v>
      </c>
      <c r="BF125" t="s">
        <v>1857</v>
      </c>
      <c r="BG125">
        <v>7434734</v>
      </c>
      <c r="BH125">
        <v>7434734</v>
      </c>
      <c r="BI125">
        <v>0</v>
      </c>
      <c r="BJ125">
        <v>0</v>
      </c>
      <c r="BK125" s="5">
        <v>0</v>
      </c>
    </row>
    <row r="126" spans="1:63" x14ac:dyDescent="0.25">
      <c r="A126" s="5">
        <v>125</v>
      </c>
      <c r="B126" s="5">
        <v>1</v>
      </c>
      <c r="C126" s="5">
        <v>16</v>
      </c>
      <c r="D126" s="5">
        <v>8</v>
      </c>
      <c r="E126" s="5">
        <v>1</v>
      </c>
      <c r="F126" s="5">
        <v>14.95</v>
      </c>
      <c r="G126" s="5"/>
      <c r="H126" s="5"/>
      <c r="I126" s="5">
        <v>14.95</v>
      </c>
      <c r="J126" s="5">
        <v>17.47</v>
      </c>
      <c r="K126" s="5">
        <v>4.97</v>
      </c>
      <c r="L126" s="5"/>
      <c r="M126">
        <v>4</v>
      </c>
      <c r="N126" s="5"/>
      <c r="O126" s="5"/>
      <c r="P126" s="5">
        <v>3.36</v>
      </c>
      <c r="Q126" s="5"/>
      <c r="R126" s="5">
        <v>3.36</v>
      </c>
      <c r="S126" s="5">
        <v>44.75</v>
      </c>
      <c r="T126" s="5">
        <v>41.39</v>
      </c>
      <c r="U126" s="5">
        <v>43.07</v>
      </c>
      <c r="V126" s="5">
        <v>119184.96000000001</v>
      </c>
      <c r="X126">
        <v>119184.96000000001</v>
      </c>
      <c r="Y126">
        <v>0.94522478735598281</v>
      </c>
      <c r="Z126">
        <v>119185.90522478736</v>
      </c>
      <c r="AA126">
        <v>500.09720534630475</v>
      </c>
      <c r="AB126">
        <v>119686.00243013368</v>
      </c>
      <c r="AC126">
        <v>3590.5710814094782</v>
      </c>
      <c r="AD126">
        <v>123276.57351154316</v>
      </c>
      <c r="AE126">
        <v>1.8105144610308344</v>
      </c>
      <c r="AF126">
        <v>123278.38402600418</v>
      </c>
      <c r="AG126">
        <v>0</v>
      </c>
      <c r="AH126">
        <v>123278.38402600418</v>
      </c>
      <c r="AI126">
        <v>0</v>
      </c>
      <c r="AJ126">
        <v>123278.38402600418</v>
      </c>
      <c r="AK126">
        <v>0</v>
      </c>
      <c r="AL126">
        <v>123278.38402600418</v>
      </c>
      <c r="AM126" s="5">
        <v>123278.38402600418</v>
      </c>
      <c r="AN126" s="5">
        <v>5309600</v>
      </c>
      <c r="AQ126" s="5">
        <v>0</v>
      </c>
      <c r="AR126" s="5">
        <v>123278.38402600418</v>
      </c>
      <c r="AS126" s="5">
        <v>5309600</v>
      </c>
      <c r="AT126" s="5" t="s">
        <v>8</v>
      </c>
      <c r="AV126" s="5">
        <v>123278.38402600418</v>
      </c>
      <c r="AW126" s="5">
        <v>0</v>
      </c>
      <c r="AX126" s="5">
        <v>5309600</v>
      </c>
      <c r="AZ126" s="5" t="s">
        <v>2</v>
      </c>
      <c r="BA126" t="s">
        <v>2</v>
      </c>
      <c r="BB126" t="s">
        <v>1821</v>
      </c>
      <c r="BC126" t="s">
        <v>1787</v>
      </c>
      <c r="BD126" s="5" t="b">
        <v>1</v>
      </c>
      <c r="BE126" t="s">
        <v>1855</v>
      </c>
      <c r="BF126" t="s">
        <v>1856</v>
      </c>
      <c r="BG126">
        <v>5309600</v>
      </c>
      <c r="BH126">
        <v>5309600</v>
      </c>
      <c r="BI126">
        <v>0</v>
      </c>
      <c r="BJ126">
        <v>0</v>
      </c>
      <c r="BK126" s="5">
        <v>0</v>
      </c>
    </row>
    <row r="127" spans="1:63" x14ac:dyDescent="0.25">
      <c r="A127" s="5">
        <v>126</v>
      </c>
      <c r="B127" s="5">
        <v>1</v>
      </c>
      <c r="C127" s="5">
        <v>17</v>
      </c>
      <c r="D127" s="5">
        <v>1</v>
      </c>
      <c r="E127" s="5">
        <v>1</v>
      </c>
      <c r="F127" s="5">
        <v>14.95</v>
      </c>
      <c r="G127" s="5"/>
      <c r="H127" s="5"/>
      <c r="I127" s="5">
        <v>14.95</v>
      </c>
      <c r="J127" s="5">
        <v>16.48</v>
      </c>
      <c r="K127" s="5">
        <v>5.01</v>
      </c>
      <c r="L127" s="5"/>
      <c r="M127">
        <v>3.96</v>
      </c>
      <c r="N127" s="5"/>
      <c r="O127" s="5"/>
      <c r="P127" s="5">
        <v>3.36</v>
      </c>
      <c r="Q127" s="5"/>
      <c r="R127" s="5">
        <v>3.36</v>
      </c>
      <c r="S127" s="5">
        <v>43.76</v>
      </c>
      <c r="T127" s="5">
        <v>40.4</v>
      </c>
      <c r="U127" s="5">
        <v>42.08</v>
      </c>
      <c r="V127" s="5">
        <v>119184.96000000001</v>
      </c>
      <c r="X127">
        <v>119184.96000000001</v>
      </c>
      <c r="Y127">
        <v>1.9332038834836569</v>
      </c>
      <c r="Z127">
        <v>119186.89320388348</v>
      </c>
      <c r="AA127">
        <v>0</v>
      </c>
      <c r="AB127">
        <v>119186.89320388348</v>
      </c>
      <c r="AC127">
        <v>3575.7281553398061</v>
      </c>
      <c r="AD127">
        <v>122762.6213592233</v>
      </c>
      <c r="AE127">
        <v>1.1619107386795804</v>
      </c>
      <c r="AF127">
        <v>122763.78326996198</v>
      </c>
      <c r="AG127">
        <v>0</v>
      </c>
      <c r="AH127">
        <v>122763.78326996198</v>
      </c>
      <c r="AI127">
        <v>0</v>
      </c>
      <c r="AJ127">
        <v>122763.78326996198</v>
      </c>
      <c r="AK127">
        <v>0</v>
      </c>
      <c r="AL127">
        <v>122763.78326996198</v>
      </c>
      <c r="AM127" s="5">
        <v>122763.78326996198</v>
      </c>
      <c r="AN127" s="5">
        <v>5165900</v>
      </c>
      <c r="AQ127" s="5">
        <v>0</v>
      </c>
      <c r="AR127" s="5">
        <v>122763.78326996198</v>
      </c>
      <c r="AS127" s="5">
        <v>5165900</v>
      </c>
      <c r="AT127" s="5" t="s">
        <v>8</v>
      </c>
      <c r="AV127" s="5">
        <v>122763.78326996198</v>
      </c>
      <c r="AW127" s="5">
        <v>0</v>
      </c>
      <c r="AX127" s="5">
        <v>5165900</v>
      </c>
      <c r="AZ127" s="5" t="s">
        <v>2</v>
      </c>
      <c r="BA127" t="s">
        <v>2</v>
      </c>
      <c r="BB127" t="s">
        <v>1821</v>
      </c>
      <c r="BC127" t="s">
        <v>1787</v>
      </c>
      <c r="BD127" s="5" t="b">
        <v>1</v>
      </c>
      <c r="BE127" t="s">
        <v>1855</v>
      </c>
      <c r="BF127" t="s">
        <v>1856</v>
      </c>
      <c r="BG127">
        <v>5165900</v>
      </c>
      <c r="BH127">
        <v>5165900</v>
      </c>
      <c r="BI127">
        <v>0</v>
      </c>
      <c r="BJ127">
        <v>0</v>
      </c>
      <c r="BK127" s="5">
        <v>0</v>
      </c>
    </row>
    <row r="128" spans="1:63" x14ac:dyDescent="0.25">
      <c r="A128" s="5">
        <v>127</v>
      </c>
      <c r="B128" s="5">
        <v>1</v>
      </c>
      <c r="C128" s="5">
        <v>17</v>
      </c>
      <c r="D128" s="5">
        <v>2</v>
      </c>
      <c r="E128" s="5">
        <v>3</v>
      </c>
      <c r="F128" s="5">
        <v>18.46</v>
      </c>
      <c r="G128" s="5">
        <v>10.53</v>
      </c>
      <c r="H128" s="5">
        <v>9.9700000000000006</v>
      </c>
      <c r="I128" s="5">
        <v>38.96</v>
      </c>
      <c r="J128" s="5">
        <v>17.02</v>
      </c>
      <c r="K128" s="5">
        <v>4.07</v>
      </c>
      <c r="L128" s="5">
        <v>3.58</v>
      </c>
      <c r="M128">
        <v>4.18</v>
      </c>
      <c r="N128" s="5">
        <v>6.27</v>
      </c>
      <c r="O128" s="5"/>
      <c r="P128" s="5">
        <v>3.04</v>
      </c>
      <c r="Q128" s="5">
        <v>3.41</v>
      </c>
      <c r="R128" s="5">
        <v>6.45</v>
      </c>
      <c r="S128" s="5">
        <v>80.53</v>
      </c>
      <c r="T128" s="5">
        <v>74.08</v>
      </c>
      <c r="U128" s="5">
        <v>77.31</v>
      </c>
      <c r="V128" s="5">
        <v>105198.08</v>
      </c>
      <c r="X128">
        <v>105198.08</v>
      </c>
      <c r="Y128">
        <v>0.85546240850817412</v>
      </c>
      <c r="Z128">
        <v>105198.93546240852</v>
      </c>
      <c r="AA128">
        <v>500.06653359947086</v>
      </c>
      <c r="AB128">
        <v>105699.00199600798</v>
      </c>
      <c r="AC128">
        <v>3170.9647371922765</v>
      </c>
      <c r="AD128">
        <v>108869.96673320026</v>
      </c>
      <c r="AE128">
        <v>0.81324351685179852</v>
      </c>
      <c r="AF128">
        <v>108870.77997671712</v>
      </c>
      <c r="AG128">
        <v>0</v>
      </c>
      <c r="AH128">
        <v>108870.77997671712</v>
      </c>
      <c r="AI128">
        <v>0</v>
      </c>
      <c r="AJ128">
        <v>108870.77997671712</v>
      </c>
      <c r="AK128">
        <v>2188.8242142025556</v>
      </c>
      <c r="AL128">
        <v>111059.60419091966</v>
      </c>
      <c r="AM128" s="5">
        <v>111059.60419091966</v>
      </c>
      <c r="AN128" s="5">
        <v>8586018</v>
      </c>
      <c r="AQ128" s="5">
        <v>0</v>
      </c>
      <c r="AR128" s="5">
        <v>111059.60419091966</v>
      </c>
      <c r="AS128" s="5">
        <v>8586018</v>
      </c>
      <c r="AT128" s="5" t="s">
        <v>8</v>
      </c>
      <c r="AV128" s="5">
        <v>111059.60419091966</v>
      </c>
      <c r="AW128" s="5">
        <v>0</v>
      </c>
      <c r="AX128" s="5">
        <v>8586018</v>
      </c>
      <c r="AZ128" s="5" t="s">
        <v>2</v>
      </c>
      <c r="BA128" t="s">
        <v>2</v>
      </c>
      <c r="BB128" t="s">
        <v>1821</v>
      </c>
      <c r="BC128" t="s">
        <v>1787</v>
      </c>
      <c r="BD128" s="5" t="b">
        <v>1</v>
      </c>
      <c r="BE128" t="s">
        <v>1855</v>
      </c>
      <c r="BF128" t="s">
        <v>1858</v>
      </c>
      <c r="BG128">
        <v>8586018</v>
      </c>
      <c r="BH128">
        <v>8586018</v>
      </c>
      <c r="BI128">
        <v>0</v>
      </c>
      <c r="BJ128">
        <v>0</v>
      </c>
      <c r="BK128" s="5">
        <v>0</v>
      </c>
    </row>
    <row r="129" spans="1:63" x14ac:dyDescent="0.25">
      <c r="A129" s="5">
        <v>128</v>
      </c>
      <c r="B129" s="5">
        <v>1</v>
      </c>
      <c r="C129" s="5">
        <v>17</v>
      </c>
      <c r="D129" s="5">
        <v>3</v>
      </c>
      <c r="E129" s="5">
        <v>1</v>
      </c>
      <c r="F129" s="5">
        <v>12.41</v>
      </c>
      <c r="G129" s="5"/>
      <c r="H129" s="5"/>
      <c r="I129" s="5">
        <v>12.41</v>
      </c>
      <c r="J129" s="5">
        <v>14.77</v>
      </c>
      <c r="K129" s="5">
        <v>4.45</v>
      </c>
      <c r="L129" s="5"/>
      <c r="M129">
        <v>3.88</v>
      </c>
      <c r="N129" s="5"/>
      <c r="O129" s="5"/>
      <c r="P129" s="5">
        <v>2.93</v>
      </c>
      <c r="Q129" s="5"/>
      <c r="R129" s="5">
        <v>2.93</v>
      </c>
      <c r="S129" s="5">
        <v>38.44</v>
      </c>
      <c r="T129" s="5">
        <v>35.51</v>
      </c>
      <c r="U129" s="5">
        <v>36.979999999999997</v>
      </c>
      <c r="V129" s="5">
        <v>120353.44</v>
      </c>
      <c r="X129">
        <v>120353.44</v>
      </c>
      <c r="Y129">
        <v>2.1155555555596948</v>
      </c>
      <c r="Z129">
        <v>120355.55555555556</v>
      </c>
      <c r="AA129">
        <v>0</v>
      </c>
      <c r="AB129">
        <v>120355.55555555556</v>
      </c>
      <c r="AC129">
        <v>3611.1111111111095</v>
      </c>
      <c r="AD129">
        <v>123966.66666666669</v>
      </c>
      <c r="AE129">
        <v>0.34252749235020019</v>
      </c>
      <c r="AF129">
        <v>123967.00919415902</v>
      </c>
      <c r="AG129">
        <v>0</v>
      </c>
      <c r="AH129">
        <v>123967.00919415902</v>
      </c>
      <c r="AI129">
        <v>500</v>
      </c>
      <c r="AJ129">
        <v>124467.00919415902</v>
      </c>
      <c r="AK129">
        <v>0</v>
      </c>
      <c r="AL129">
        <v>124467.00919415902</v>
      </c>
      <c r="AM129" s="5">
        <v>124467.00919415902</v>
      </c>
      <c r="AN129" s="5">
        <v>4602790</v>
      </c>
      <c r="AQ129" s="5">
        <v>0</v>
      </c>
      <c r="AR129" s="5">
        <v>124467.00919415902</v>
      </c>
      <c r="AS129" s="5">
        <v>4602790</v>
      </c>
      <c r="AT129" s="5" t="s">
        <v>8</v>
      </c>
      <c r="AV129" s="5">
        <v>124467.00919415902</v>
      </c>
      <c r="AW129" s="5">
        <v>0</v>
      </c>
      <c r="AX129" s="5">
        <v>4602790</v>
      </c>
      <c r="AZ129" s="5" t="s">
        <v>2</v>
      </c>
      <c r="BA129" t="s">
        <v>2</v>
      </c>
      <c r="BB129" t="s">
        <v>1821</v>
      </c>
      <c r="BC129" t="s">
        <v>1787</v>
      </c>
      <c r="BD129" s="5" t="b">
        <v>1</v>
      </c>
      <c r="BE129" t="s">
        <v>1855</v>
      </c>
      <c r="BF129" t="s">
        <v>1856</v>
      </c>
      <c r="BG129">
        <v>4602790</v>
      </c>
      <c r="BH129">
        <v>4602790</v>
      </c>
      <c r="BI129">
        <v>0</v>
      </c>
      <c r="BJ129">
        <v>0</v>
      </c>
      <c r="BK129" s="5">
        <v>0</v>
      </c>
    </row>
    <row r="130" spans="1:63" x14ac:dyDescent="0.25">
      <c r="A130" s="5">
        <v>129</v>
      </c>
      <c r="B130" s="5">
        <v>1</v>
      </c>
      <c r="C130" s="5">
        <v>17</v>
      </c>
      <c r="D130" s="5">
        <v>4</v>
      </c>
      <c r="E130" s="5">
        <v>1</v>
      </c>
      <c r="F130" s="5">
        <v>12.41</v>
      </c>
      <c r="G130" s="5"/>
      <c r="H130" s="5"/>
      <c r="I130" s="5">
        <v>12.41</v>
      </c>
      <c r="J130" s="5">
        <v>14.23</v>
      </c>
      <c r="K130" s="5">
        <v>4.45</v>
      </c>
      <c r="L130" s="5"/>
      <c r="M130">
        <v>3.78</v>
      </c>
      <c r="N130" s="5"/>
      <c r="O130" s="5"/>
      <c r="P130" s="5">
        <v>3.11</v>
      </c>
      <c r="Q130" s="5"/>
      <c r="R130" s="5">
        <v>3.11</v>
      </c>
      <c r="S130" s="5">
        <v>37.979999999999997</v>
      </c>
      <c r="T130" s="5">
        <v>34.869999999999997</v>
      </c>
      <c r="U130" s="5">
        <v>36.43</v>
      </c>
      <c r="V130" s="5">
        <v>120353.44</v>
      </c>
      <c r="X130">
        <v>120353.44</v>
      </c>
      <c r="Y130">
        <v>2.6100695410132175</v>
      </c>
      <c r="Z130">
        <v>120356.05006954102</v>
      </c>
      <c r="AA130">
        <v>0</v>
      </c>
      <c r="AB130">
        <v>120356.05006954102</v>
      </c>
      <c r="AC130">
        <v>0</v>
      </c>
      <c r="AD130">
        <v>120356.05006954102</v>
      </c>
      <c r="AE130">
        <v>-1585.8057653960859</v>
      </c>
      <c r="AF130">
        <v>118770.24430414492</v>
      </c>
      <c r="AG130">
        <v>0</v>
      </c>
      <c r="AH130">
        <v>118770.24430414492</v>
      </c>
      <c r="AI130">
        <v>0</v>
      </c>
      <c r="AJ130">
        <v>118770.24430414492</v>
      </c>
      <c r="AK130">
        <v>0</v>
      </c>
      <c r="AL130">
        <v>118770.24430414492</v>
      </c>
      <c r="AM130" s="5">
        <v>118770.24430414492</v>
      </c>
      <c r="AN130" s="5">
        <v>4326800</v>
      </c>
      <c r="AP130">
        <v>0.02</v>
      </c>
      <c r="AQ130" s="5">
        <v>86536</v>
      </c>
      <c r="AR130" s="5">
        <v>116394.83941806204</v>
      </c>
      <c r="AS130" s="5">
        <v>4240264</v>
      </c>
      <c r="AT130" s="5" t="s">
        <v>8</v>
      </c>
      <c r="AV130" s="5">
        <v>116394.83941806204</v>
      </c>
      <c r="AW130" s="5">
        <v>0</v>
      </c>
      <c r="AX130" s="5">
        <v>4240264</v>
      </c>
      <c r="AY130" t="s">
        <v>62</v>
      </c>
      <c r="AZ130" s="5" t="s">
        <v>1818</v>
      </c>
      <c r="BA130" t="s">
        <v>1818</v>
      </c>
      <c r="BB130" t="s">
        <v>1827</v>
      </c>
      <c r="BC130" t="s">
        <v>1829</v>
      </c>
      <c r="BD130" s="5" t="b">
        <v>1</v>
      </c>
      <c r="BE130" t="s">
        <v>1855</v>
      </c>
      <c r="BF130" t="s">
        <v>1856</v>
      </c>
      <c r="BG130">
        <v>4326800</v>
      </c>
      <c r="BH130">
        <v>4402821</v>
      </c>
      <c r="BI130">
        <v>4326800</v>
      </c>
      <c r="BJ130">
        <v>4326800</v>
      </c>
      <c r="BK130" s="5">
        <v>0</v>
      </c>
    </row>
    <row r="131" spans="1:63" x14ac:dyDescent="0.25">
      <c r="A131" s="5">
        <v>130</v>
      </c>
      <c r="B131" s="5">
        <v>1</v>
      </c>
      <c r="C131" s="5">
        <v>17</v>
      </c>
      <c r="D131" s="5">
        <v>5</v>
      </c>
      <c r="E131" s="5">
        <v>2</v>
      </c>
      <c r="F131" s="5">
        <v>14.66</v>
      </c>
      <c r="G131" s="5">
        <v>10.58</v>
      </c>
      <c r="H131" s="5"/>
      <c r="I131" s="5">
        <v>25.24</v>
      </c>
      <c r="J131" s="5">
        <v>17.38</v>
      </c>
      <c r="K131" s="5">
        <v>4.07</v>
      </c>
      <c r="L131" s="5">
        <v>3.38</v>
      </c>
      <c r="M131">
        <v>3.48</v>
      </c>
      <c r="N131" s="5">
        <v>3.77</v>
      </c>
      <c r="O131" s="5"/>
      <c r="P131" s="5">
        <v>3.11</v>
      </c>
      <c r="Q131" s="5"/>
      <c r="R131" s="5">
        <v>3.11</v>
      </c>
      <c r="S131" s="5">
        <v>60.43</v>
      </c>
      <c r="T131" s="5">
        <v>57.32</v>
      </c>
      <c r="U131" s="5">
        <v>58.88</v>
      </c>
      <c r="V131" s="5">
        <v>118496.08</v>
      </c>
      <c r="X131">
        <v>118496.08</v>
      </c>
      <c r="Y131">
        <v>0.86856146468198869</v>
      </c>
      <c r="Z131">
        <v>118496.94856146468</v>
      </c>
      <c r="AA131">
        <v>0</v>
      </c>
      <c r="AB131">
        <v>118496.94856146468</v>
      </c>
      <c r="AC131">
        <v>3554.960767218829</v>
      </c>
      <c r="AD131">
        <v>122051.90932868353</v>
      </c>
      <c r="AE131">
        <v>1.4194756643119035</v>
      </c>
      <c r="AF131">
        <v>122053.32880434782</v>
      </c>
      <c r="AG131">
        <v>0</v>
      </c>
      <c r="AH131">
        <v>122053.32880434782</v>
      </c>
      <c r="AI131">
        <v>0</v>
      </c>
      <c r="AJ131">
        <v>122053.32880434782</v>
      </c>
      <c r="AK131">
        <v>1220.1936141304325</v>
      </c>
      <c r="AL131">
        <v>123273.52241847826</v>
      </c>
      <c r="AM131" s="5">
        <v>123273.52241847826</v>
      </c>
      <c r="AN131" s="5">
        <v>7258345</v>
      </c>
      <c r="AQ131" s="5">
        <v>0</v>
      </c>
      <c r="AR131" s="5">
        <v>123273.52241847826</v>
      </c>
      <c r="AS131" s="5">
        <v>7258345</v>
      </c>
      <c r="AT131" s="5" t="s">
        <v>8</v>
      </c>
      <c r="AV131" s="5">
        <v>123273.52241847826</v>
      </c>
      <c r="AW131" s="5">
        <v>0</v>
      </c>
      <c r="AX131" s="5">
        <v>7258345</v>
      </c>
      <c r="AZ131" s="5" t="s">
        <v>2</v>
      </c>
      <c r="BA131" t="s">
        <v>2</v>
      </c>
      <c r="BB131" t="s">
        <v>1821</v>
      </c>
      <c r="BC131" t="s">
        <v>1787</v>
      </c>
      <c r="BD131" s="5" t="b">
        <v>1</v>
      </c>
      <c r="BE131" t="s">
        <v>1855</v>
      </c>
      <c r="BF131" t="s">
        <v>1857</v>
      </c>
      <c r="BG131">
        <v>7258345</v>
      </c>
      <c r="BH131">
        <v>7258345</v>
      </c>
      <c r="BI131">
        <v>0</v>
      </c>
      <c r="BJ131">
        <v>0</v>
      </c>
      <c r="BK131" s="5">
        <v>0</v>
      </c>
    </row>
    <row r="132" spans="1:63" x14ac:dyDescent="0.25">
      <c r="A132" s="5">
        <v>131</v>
      </c>
      <c r="B132" s="5">
        <v>1</v>
      </c>
      <c r="C132" s="5">
        <v>17</v>
      </c>
      <c r="D132" s="5">
        <v>6</v>
      </c>
      <c r="E132" s="5">
        <v>2</v>
      </c>
      <c r="F132" s="5">
        <v>11.63</v>
      </c>
      <c r="G132" s="5">
        <v>10.93</v>
      </c>
      <c r="H132" s="5"/>
      <c r="I132" s="5">
        <v>22.56</v>
      </c>
      <c r="J132" s="5">
        <v>16.28</v>
      </c>
      <c r="K132" s="5">
        <v>4.62</v>
      </c>
      <c r="L132" s="5"/>
      <c r="M132">
        <v>4.3899999999999997</v>
      </c>
      <c r="N132" s="5">
        <v>1.81</v>
      </c>
      <c r="O132" s="5"/>
      <c r="P132" s="5">
        <v>4.4000000000000004</v>
      </c>
      <c r="Q132" s="5"/>
      <c r="R132" s="5">
        <v>4.4000000000000004</v>
      </c>
      <c r="S132" s="5">
        <v>54.06</v>
      </c>
      <c r="T132" s="5">
        <v>49.66</v>
      </c>
      <c r="U132" s="5">
        <v>51.86</v>
      </c>
      <c r="V132" s="5">
        <v>116281.2</v>
      </c>
      <c r="X132">
        <v>116281.2</v>
      </c>
      <c r="Y132">
        <v>501.80692383779382</v>
      </c>
      <c r="Z132">
        <v>116783.00692383781</v>
      </c>
      <c r="AA132">
        <v>0</v>
      </c>
      <c r="AB132">
        <v>116783.00692383781</v>
      </c>
      <c r="AC132">
        <v>3503.4817012858548</v>
      </c>
      <c r="AD132">
        <v>120286.48862512365</v>
      </c>
      <c r="AE132">
        <v>0.82336870589642785</v>
      </c>
      <c r="AF132">
        <v>120287.31199382954</v>
      </c>
      <c r="AG132">
        <v>0</v>
      </c>
      <c r="AH132">
        <v>120287.31199382954</v>
      </c>
      <c r="AI132">
        <v>0</v>
      </c>
      <c r="AJ132">
        <v>120287.31199382954</v>
      </c>
      <c r="AK132">
        <v>1202.5645969918987</v>
      </c>
      <c r="AL132">
        <v>121489.87659082144</v>
      </c>
      <c r="AM132" s="5">
        <v>121489.87659082144</v>
      </c>
      <c r="AN132" s="5">
        <v>6300465</v>
      </c>
      <c r="AQ132" s="5">
        <v>0</v>
      </c>
      <c r="AR132" s="5">
        <v>121489.87659082144</v>
      </c>
      <c r="AS132" s="5">
        <v>6300465</v>
      </c>
      <c r="AT132" s="5" t="s">
        <v>8</v>
      </c>
      <c r="AV132" s="5">
        <v>121489.87659082144</v>
      </c>
      <c r="AW132" s="5">
        <v>0</v>
      </c>
      <c r="AX132" s="5">
        <v>6300465</v>
      </c>
      <c r="AZ132" s="5" t="s">
        <v>2</v>
      </c>
      <c r="BA132" t="s">
        <v>2</v>
      </c>
      <c r="BB132" t="s">
        <v>1821</v>
      </c>
      <c r="BC132" t="s">
        <v>1787</v>
      </c>
      <c r="BD132" s="5" t="b">
        <v>1</v>
      </c>
      <c r="BE132" t="s">
        <v>1855</v>
      </c>
      <c r="BF132" t="s">
        <v>1857</v>
      </c>
      <c r="BG132">
        <v>6300465</v>
      </c>
      <c r="BH132">
        <v>6300465</v>
      </c>
      <c r="BI132">
        <v>0</v>
      </c>
      <c r="BJ132">
        <v>0</v>
      </c>
      <c r="BK132" s="5">
        <v>0</v>
      </c>
    </row>
    <row r="133" spans="1:63" x14ac:dyDescent="0.25">
      <c r="A133" s="5">
        <v>132</v>
      </c>
      <c r="B133" s="5">
        <v>1</v>
      </c>
      <c r="C133" s="5">
        <v>17</v>
      </c>
      <c r="D133" s="5">
        <v>7</v>
      </c>
      <c r="E133" s="5">
        <v>2</v>
      </c>
      <c r="F133" s="5">
        <v>10.86</v>
      </c>
      <c r="G133" s="5">
        <v>14.01</v>
      </c>
      <c r="H133" s="5"/>
      <c r="I133" s="5">
        <v>24.869999999999997</v>
      </c>
      <c r="J133" s="5">
        <v>18.82</v>
      </c>
      <c r="K133" s="5">
        <v>3.96</v>
      </c>
      <c r="L133" s="5"/>
      <c r="M133">
        <v>2.8</v>
      </c>
      <c r="N133" s="5">
        <v>3.83</v>
      </c>
      <c r="O133" s="5">
        <v>4.6399999999999997</v>
      </c>
      <c r="P133" s="5">
        <v>3.91</v>
      </c>
      <c r="Q133" s="5"/>
      <c r="R133" s="5">
        <v>3.91</v>
      </c>
      <c r="S133" s="5">
        <v>62.83</v>
      </c>
      <c r="T133" s="5">
        <v>58.92</v>
      </c>
      <c r="U133" s="5">
        <v>60.88</v>
      </c>
      <c r="V133" s="5">
        <v>117388.64</v>
      </c>
      <c r="X133">
        <v>117388.64</v>
      </c>
      <c r="Y133">
        <v>1.3683319222764112E-2</v>
      </c>
      <c r="Z133">
        <v>117388.65368331922</v>
      </c>
      <c r="AA133">
        <v>0</v>
      </c>
      <c r="AB133">
        <v>117388.65368331922</v>
      </c>
      <c r="AC133">
        <v>3522.0152413209144</v>
      </c>
      <c r="AD133">
        <v>120910.66892464014</v>
      </c>
      <c r="AE133">
        <v>0.96051031386014085</v>
      </c>
      <c r="AF133">
        <v>120911.629434954</v>
      </c>
      <c r="AG133">
        <v>0</v>
      </c>
      <c r="AH133">
        <v>120911.629434954</v>
      </c>
      <c r="AI133">
        <v>0</v>
      </c>
      <c r="AJ133">
        <v>120911.629434954</v>
      </c>
      <c r="AK133">
        <v>1209.4940867279947</v>
      </c>
      <c r="AL133">
        <v>122121.12352168201</v>
      </c>
      <c r="AM133" s="5">
        <v>122121.12352168201</v>
      </c>
      <c r="AN133" s="5">
        <v>7434734</v>
      </c>
      <c r="AQ133" s="5">
        <v>0</v>
      </c>
      <c r="AR133" s="5">
        <v>122121.12352168201</v>
      </c>
      <c r="AS133" s="5">
        <v>7434734</v>
      </c>
      <c r="AT133" s="5" t="s">
        <v>8</v>
      </c>
      <c r="AV133" s="5">
        <v>122121.12352168201</v>
      </c>
      <c r="AW133" s="5">
        <v>0</v>
      </c>
      <c r="AX133" s="5">
        <v>7434734</v>
      </c>
      <c r="AZ133" s="5" t="s">
        <v>2</v>
      </c>
      <c r="BA133" t="s">
        <v>2</v>
      </c>
      <c r="BB133" t="s">
        <v>1821</v>
      </c>
      <c r="BC133" t="s">
        <v>1787</v>
      </c>
      <c r="BD133" s="5" t="b">
        <v>1</v>
      </c>
      <c r="BE133" t="s">
        <v>1855</v>
      </c>
      <c r="BF133" t="s">
        <v>1857</v>
      </c>
      <c r="BG133">
        <v>7434734</v>
      </c>
      <c r="BH133">
        <v>7434734</v>
      </c>
      <c r="BI133">
        <v>0</v>
      </c>
      <c r="BJ133">
        <v>0</v>
      </c>
      <c r="BK133" s="5">
        <v>0</v>
      </c>
    </row>
    <row r="134" spans="1:63" x14ac:dyDescent="0.25">
      <c r="A134" s="5">
        <v>133</v>
      </c>
      <c r="B134" s="5">
        <v>1</v>
      </c>
      <c r="C134" s="5">
        <v>17</v>
      </c>
      <c r="D134" s="5">
        <v>8</v>
      </c>
      <c r="E134" s="5">
        <v>1</v>
      </c>
      <c r="F134" s="5">
        <v>14.95</v>
      </c>
      <c r="G134" s="5"/>
      <c r="H134" s="5"/>
      <c r="I134" s="5">
        <v>14.95</v>
      </c>
      <c r="J134" s="5">
        <v>17.47</v>
      </c>
      <c r="K134" s="5">
        <v>4.97</v>
      </c>
      <c r="L134" s="5"/>
      <c r="M134">
        <v>4</v>
      </c>
      <c r="N134" s="5"/>
      <c r="O134" s="5"/>
      <c r="P134" s="5">
        <v>3.36</v>
      </c>
      <c r="Q134" s="5"/>
      <c r="R134" s="5">
        <v>3.36</v>
      </c>
      <c r="S134" s="5">
        <v>44.75</v>
      </c>
      <c r="T134" s="5">
        <v>41.39</v>
      </c>
      <c r="U134" s="5">
        <v>43.07</v>
      </c>
      <c r="V134" s="5">
        <v>119184.96000000001</v>
      </c>
      <c r="X134">
        <v>113872.76526584628</v>
      </c>
      <c r="Z134">
        <v>113872.76526584628</v>
      </c>
      <c r="AB134">
        <v>114350.56884142094</v>
      </c>
      <c r="AC134">
        <v>3430.5084745762724</v>
      </c>
      <c r="AD134">
        <v>117781.07731599722</v>
      </c>
      <c r="AE134">
        <v>1905.4794520547875</v>
      </c>
      <c r="AF134">
        <v>119686.556768052</v>
      </c>
      <c r="AG134">
        <v>0</v>
      </c>
      <c r="AH134">
        <v>119686.556768052</v>
      </c>
      <c r="AI134">
        <v>0</v>
      </c>
      <c r="AJ134">
        <v>119686.556768052</v>
      </c>
      <c r="AK134">
        <v>0</v>
      </c>
      <c r="AL134">
        <v>119686.556768052</v>
      </c>
      <c r="AM134" s="5">
        <v>119686.556768052</v>
      </c>
      <c r="AN134" s="5">
        <v>5154900</v>
      </c>
      <c r="AQ134" s="5">
        <v>0</v>
      </c>
      <c r="AR134" s="5">
        <v>119686.556768052</v>
      </c>
      <c r="AS134" s="5">
        <v>5154900</v>
      </c>
      <c r="AT134" s="5" t="s">
        <v>8</v>
      </c>
      <c r="AV134" s="5">
        <v>119686.556768052</v>
      </c>
      <c r="AW134" s="5">
        <v>0</v>
      </c>
      <c r="AX134" s="5">
        <v>5154900</v>
      </c>
      <c r="AZ134" s="5" t="s">
        <v>2</v>
      </c>
      <c r="BA134" t="s">
        <v>2</v>
      </c>
      <c r="BB134" t="s">
        <v>1821</v>
      </c>
      <c r="BC134" t="s">
        <v>1787</v>
      </c>
      <c r="BD134" s="5" t="b">
        <v>1</v>
      </c>
      <c r="BE134" t="s">
        <v>1855</v>
      </c>
      <c r="BF134" t="s">
        <v>1856</v>
      </c>
      <c r="BG134">
        <v>5154900</v>
      </c>
      <c r="BH134">
        <v>5154900</v>
      </c>
      <c r="BI134">
        <v>0</v>
      </c>
      <c r="BJ134">
        <v>0</v>
      </c>
      <c r="BK134" s="5">
        <v>0</v>
      </c>
    </row>
    <row r="135" spans="1:63" x14ac:dyDescent="0.25">
      <c r="A135" s="5">
        <v>134</v>
      </c>
      <c r="B135" s="5">
        <v>1</v>
      </c>
      <c r="C135" s="5">
        <v>18</v>
      </c>
      <c r="D135" s="5">
        <v>1</v>
      </c>
      <c r="E135" s="5">
        <v>1</v>
      </c>
      <c r="F135" s="5">
        <v>14.95</v>
      </c>
      <c r="G135" s="5"/>
      <c r="H135" s="5"/>
      <c r="I135" s="5">
        <v>14.95</v>
      </c>
      <c r="J135" s="5">
        <v>16.48</v>
      </c>
      <c r="K135" s="5">
        <v>5.01</v>
      </c>
      <c r="L135" s="5"/>
      <c r="M135">
        <v>3.96</v>
      </c>
      <c r="N135" s="5"/>
      <c r="O135" s="5"/>
      <c r="P135" s="5">
        <v>3.36</v>
      </c>
      <c r="Q135" s="5"/>
      <c r="R135" s="5">
        <v>3.36</v>
      </c>
      <c r="S135" s="5">
        <v>43.76</v>
      </c>
      <c r="T135" s="5">
        <v>40.4</v>
      </c>
      <c r="U135" s="5">
        <v>42.08</v>
      </c>
      <c r="V135" s="5">
        <v>119184.96000000001</v>
      </c>
      <c r="X135">
        <v>119184.96000000001</v>
      </c>
      <c r="Y135">
        <v>1.9332038834836569</v>
      </c>
      <c r="Z135">
        <v>119186.89320388348</v>
      </c>
      <c r="AA135">
        <v>0</v>
      </c>
      <c r="AB135">
        <v>119186.89320388348</v>
      </c>
      <c r="AC135">
        <v>0</v>
      </c>
      <c r="AD135">
        <v>119186.89320388348</v>
      </c>
      <c r="AE135">
        <v>-2492.5015689025022</v>
      </c>
      <c r="AF135">
        <v>116694.391634981</v>
      </c>
      <c r="AG135">
        <v>0</v>
      </c>
      <c r="AH135">
        <v>116694.391634981</v>
      </c>
      <c r="AI135">
        <v>0</v>
      </c>
      <c r="AJ135">
        <v>116694.391634981</v>
      </c>
      <c r="AK135">
        <v>0</v>
      </c>
      <c r="AL135">
        <v>116694.391634981</v>
      </c>
      <c r="AM135" s="5">
        <v>116694.391634981</v>
      </c>
      <c r="AN135" s="5">
        <v>4910500</v>
      </c>
      <c r="AQ135" s="5">
        <v>0</v>
      </c>
      <c r="AR135" s="5">
        <v>116694.391634981</v>
      </c>
      <c r="AS135" s="5">
        <v>4910500</v>
      </c>
      <c r="AT135" s="5" t="s">
        <v>8</v>
      </c>
      <c r="AV135" s="5">
        <v>116694.391634981</v>
      </c>
      <c r="AW135" s="5">
        <v>0</v>
      </c>
      <c r="AX135" s="5">
        <v>4910500</v>
      </c>
      <c r="AZ135" s="5" t="s">
        <v>1818</v>
      </c>
      <c r="BA135" t="s">
        <v>1818</v>
      </c>
      <c r="BB135" t="s">
        <v>1827</v>
      </c>
      <c r="BC135" t="s">
        <v>1829</v>
      </c>
      <c r="BD135" s="5" t="b">
        <v>1</v>
      </c>
      <c r="BE135" t="s">
        <v>1855</v>
      </c>
      <c r="BF135" t="s">
        <v>1856</v>
      </c>
      <c r="BG135">
        <v>4910500</v>
      </c>
      <c r="BH135">
        <v>5015400</v>
      </c>
      <c r="BI135">
        <v>4910500</v>
      </c>
      <c r="BJ135">
        <v>4910500</v>
      </c>
      <c r="BK135" s="5">
        <v>0</v>
      </c>
    </row>
    <row r="136" spans="1:63" x14ac:dyDescent="0.25">
      <c r="A136" s="5">
        <v>135</v>
      </c>
      <c r="B136" s="5">
        <v>1</v>
      </c>
      <c r="C136" s="5">
        <v>18</v>
      </c>
      <c r="D136" s="5">
        <v>2</v>
      </c>
      <c r="E136" s="5">
        <v>3</v>
      </c>
      <c r="F136" s="5">
        <v>18.46</v>
      </c>
      <c r="G136" s="5">
        <v>10.53</v>
      </c>
      <c r="H136" s="5">
        <v>9.9700000000000006</v>
      </c>
      <c r="I136" s="5">
        <v>38.96</v>
      </c>
      <c r="J136" s="5">
        <v>17.02</v>
      </c>
      <c r="K136" s="5">
        <v>4.07</v>
      </c>
      <c r="L136" s="5">
        <v>3.58</v>
      </c>
      <c r="M136">
        <v>4.18</v>
      </c>
      <c r="N136" s="5">
        <v>6.27</v>
      </c>
      <c r="O136" s="5"/>
      <c r="P136" s="5">
        <v>3.04</v>
      </c>
      <c r="Q136" s="5">
        <v>3.41</v>
      </c>
      <c r="R136" s="5">
        <v>6.45</v>
      </c>
      <c r="S136" s="5">
        <v>80.53</v>
      </c>
      <c r="T136" s="5">
        <v>74.08</v>
      </c>
      <c r="U136" s="5">
        <v>77.31</v>
      </c>
      <c r="V136" s="5">
        <v>105198.08</v>
      </c>
      <c r="X136">
        <v>105198.08</v>
      </c>
      <c r="Y136">
        <v>0.85546240850817412</v>
      </c>
      <c r="Z136">
        <v>105198.93546240852</v>
      </c>
      <c r="AA136">
        <v>500.06653359947086</v>
      </c>
      <c r="AB136">
        <v>105699.00199600798</v>
      </c>
      <c r="AC136">
        <v>3170.9647371922765</v>
      </c>
      <c r="AD136">
        <v>108869.96673320026</v>
      </c>
      <c r="AE136">
        <v>0.81324351685179852</v>
      </c>
      <c r="AF136">
        <v>108870.77997671712</v>
      </c>
      <c r="AG136">
        <v>0</v>
      </c>
      <c r="AH136">
        <v>108870.77997671712</v>
      </c>
      <c r="AI136">
        <v>0</v>
      </c>
      <c r="AJ136">
        <v>108870.77997671712</v>
      </c>
      <c r="AK136">
        <v>2188.8242142025556</v>
      </c>
      <c r="AL136">
        <v>111059.60419091966</v>
      </c>
      <c r="AM136" s="5">
        <v>111059.60419091966</v>
      </c>
      <c r="AN136" s="5">
        <v>8586018</v>
      </c>
      <c r="AQ136" s="5">
        <v>0</v>
      </c>
      <c r="AR136" s="5">
        <v>111059.60419091966</v>
      </c>
      <c r="AS136" s="5">
        <v>8586018</v>
      </c>
      <c r="AT136" s="5" t="s">
        <v>8</v>
      </c>
      <c r="AV136" s="5">
        <v>111059.60419091966</v>
      </c>
      <c r="AW136" s="5">
        <v>0</v>
      </c>
      <c r="AX136" s="5">
        <v>8586018</v>
      </c>
      <c r="AZ136" s="5" t="s">
        <v>2</v>
      </c>
      <c r="BA136" t="s">
        <v>2</v>
      </c>
      <c r="BB136" t="s">
        <v>1821</v>
      </c>
      <c r="BC136" t="s">
        <v>1787</v>
      </c>
      <c r="BD136" s="5" t="b">
        <v>1</v>
      </c>
      <c r="BE136" t="s">
        <v>1855</v>
      </c>
      <c r="BF136" t="s">
        <v>1858</v>
      </c>
      <c r="BG136">
        <v>8586018</v>
      </c>
      <c r="BH136">
        <v>8586018</v>
      </c>
      <c r="BI136">
        <v>0</v>
      </c>
      <c r="BJ136">
        <v>0</v>
      </c>
      <c r="BK136" s="5">
        <v>0</v>
      </c>
    </row>
    <row r="137" spans="1:63" x14ac:dyDescent="0.25">
      <c r="A137" s="5">
        <v>136</v>
      </c>
      <c r="B137" s="5">
        <v>1</v>
      </c>
      <c r="C137" s="5">
        <v>18</v>
      </c>
      <c r="D137" s="5">
        <v>3</v>
      </c>
      <c r="E137" s="5">
        <v>1</v>
      </c>
      <c r="F137" s="5">
        <v>12.41</v>
      </c>
      <c r="G137" s="5"/>
      <c r="H137" s="5"/>
      <c r="I137" s="5">
        <v>12.41</v>
      </c>
      <c r="J137" s="5">
        <v>14.77</v>
      </c>
      <c r="K137" s="5">
        <v>4.45</v>
      </c>
      <c r="L137" s="5"/>
      <c r="M137">
        <v>3.88</v>
      </c>
      <c r="N137" s="5"/>
      <c r="O137" s="5"/>
      <c r="P137" s="5">
        <v>2.93</v>
      </c>
      <c r="Q137" s="5"/>
      <c r="R137" s="5">
        <v>2.93</v>
      </c>
      <c r="S137" s="5">
        <v>38.44</v>
      </c>
      <c r="T137" s="5">
        <v>35.51</v>
      </c>
      <c r="U137" s="5">
        <v>36.979999999999997</v>
      </c>
      <c r="V137" s="5">
        <v>120353.44</v>
      </c>
      <c r="X137">
        <v>120353.44</v>
      </c>
      <c r="Y137">
        <v>2.1155555555596948</v>
      </c>
      <c r="Z137">
        <v>120355.55555555556</v>
      </c>
      <c r="AA137">
        <v>0</v>
      </c>
      <c r="AB137">
        <v>120355.55555555556</v>
      </c>
      <c r="AC137">
        <v>3611.1111111111095</v>
      </c>
      <c r="AD137">
        <v>123966.66666666669</v>
      </c>
      <c r="AE137">
        <v>0.34252749235020019</v>
      </c>
      <c r="AF137">
        <v>123967.00919415902</v>
      </c>
      <c r="AG137">
        <v>0</v>
      </c>
      <c r="AH137">
        <v>123967.00919415902</v>
      </c>
      <c r="AI137">
        <v>500</v>
      </c>
      <c r="AJ137">
        <v>124467.00919415902</v>
      </c>
      <c r="AK137">
        <v>0</v>
      </c>
      <c r="AL137">
        <v>124467.00919415902</v>
      </c>
      <c r="AM137" s="5">
        <v>124467.00919415902</v>
      </c>
      <c r="AN137" s="5">
        <v>4602790</v>
      </c>
      <c r="AQ137" s="5">
        <v>0</v>
      </c>
      <c r="AR137" s="5">
        <v>124467.00919415902</v>
      </c>
      <c r="AS137" s="5">
        <v>4602790</v>
      </c>
      <c r="AT137" s="5" t="s">
        <v>8</v>
      </c>
      <c r="AV137" s="5">
        <v>124467.00919415902</v>
      </c>
      <c r="AW137" s="5">
        <v>0</v>
      </c>
      <c r="AX137" s="5">
        <v>4602790</v>
      </c>
      <c r="AZ137" s="5" t="s">
        <v>2</v>
      </c>
      <c r="BA137" t="s">
        <v>2</v>
      </c>
      <c r="BB137" t="s">
        <v>1821</v>
      </c>
      <c r="BC137" t="s">
        <v>1787</v>
      </c>
      <c r="BD137" s="5" t="b">
        <v>1</v>
      </c>
      <c r="BE137" t="s">
        <v>1855</v>
      </c>
      <c r="BF137" t="s">
        <v>1856</v>
      </c>
      <c r="BG137">
        <v>4602790</v>
      </c>
      <c r="BH137">
        <v>4602790</v>
      </c>
      <c r="BI137">
        <v>0</v>
      </c>
      <c r="BJ137">
        <v>0</v>
      </c>
      <c r="BK137" s="5">
        <v>0</v>
      </c>
    </row>
    <row r="138" spans="1:63" x14ac:dyDescent="0.25">
      <c r="A138" s="5">
        <v>137</v>
      </c>
      <c r="B138" s="5">
        <v>1</v>
      </c>
      <c r="C138" s="5">
        <v>18</v>
      </c>
      <c r="D138" s="5">
        <v>4</v>
      </c>
      <c r="E138" s="5">
        <v>1</v>
      </c>
      <c r="F138" s="5">
        <v>12.41</v>
      </c>
      <c r="G138" s="5"/>
      <c r="H138" s="5"/>
      <c r="I138" s="5">
        <v>12.41</v>
      </c>
      <c r="J138" s="5">
        <v>14.23</v>
      </c>
      <c r="K138" s="5">
        <v>4.45</v>
      </c>
      <c r="L138" s="5"/>
      <c r="M138">
        <v>3.78</v>
      </c>
      <c r="N138" s="5"/>
      <c r="O138" s="5"/>
      <c r="P138" s="5">
        <v>3.11</v>
      </c>
      <c r="Q138" s="5"/>
      <c r="R138" s="5">
        <v>3.11</v>
      </c>
      <c r="S138" s="5">
        <v>37.979999999999997</v>
      </c>
      <c r="T138" s="5">
        <v>34.869999999999997</v>
      </c>
      <c r="U138" s="5">
        <v>36.43</v>
      </c>
      <c r="V138" s="5">
        <v>120353.44</v>
      </c>
      <c r="X138">
        <v>120353.44</v>
      </c>
      <c r="Y138">
        <v>2.6100695410132175</v>
      </c>
      <c r="Z138">
        <v>120356.05006954102</v>
      </c>
      <c r="AA138">
        <v>0</v>
      </c>
      <c r="AB138">
        <v>120356.05006954102</v>
      </c>
      <c r="AC138">
        <v>3610.6258692628762</v>
      </c>
      <c r="AD138">
        <v>123966.67593880388</v>
      </c>
      <c r="AE138">
        <v>2.5801687997300178</v>
      </c>
      <c r="AF138">
        <v>123969.25610760362</v>
      </c>
      <c r="AG138">
        <v>499.7529508646694</v>
      </c>
      <c r="AH138">
        <v>124469.00905846828</v>
      </c>
      <c r="AI138">
        <v>0</v>
      </c>
      <c r="AJ138">
        <v>124469.00905846828</v>
      </c>
      <c r="AK138">
        <v>0</v>
      </c>
      <c r="AL138">
        <v>124469.00905846828</v>
      </c>
      <c r="AM138" s="5">
        <v>124469.00905846828</v>
      </c>
      <c r="AN138" s="5">
        <v>4534406</v>
      </c>
      <c r="AQ138" s="5">
        <v>0</v>
      </c>
      <c r="AR138" s="5">
        <v>124469.00905846828</v>
      </c>
      <c r="AS138" s="5">
        <v>4534406</v>
      </c>
      <c r="AT138" s="5" t="s">
        <v>8</v>
      </c>
      <c r="AV138" s="5">
        <v>124469.00905846828</v>
      </c>
      <c r="AW138" s="5">
        <v>0</v>
      </c>
      <c r="AX138" s="5">
        <v>4534406</v>
      </c>
      <c r="AZ138" s="5" t="s">
        <v>2</v>
      </c>
      <c r="BA138" t="s">
        <v>2</v>
      </c>
      <c r="BB138" t="s">
        <v>1821</v>
      </c>
      <c r="BC138" t="s">
        <v>1787</v>
      </c>
      <c r="BD138" s="5" t="b">
        <v>1</v>
      </c>
      <c r="BE138" t="s">
        <v>1855</v>
      </c>
      <c r="BF138" t="s">
        <v>1856</v>
      </c>
      <c r="BG138">
        <v>4534406</v>
      </c>
      <c r="BH138">
        <v>4534406</v>
      </c>
      <c r="BI138">
        <v>0</v>
      </c>
      <c r="BJ138">
        <v>0</v>
      </c>
      <c r="BK138" s="5">
        <v>0</v>
      </c>
    </row>
    <row r="139" spans="1:63" x14ac:dyDescent="0.25">
      <c r="A139" s="5">
        <v>138</v>
      </c>
      <c r="B139" s="5">
        <v>1</v>
      </c>
      <c r="C139" s="5">
        <v>18</v>
      </c>
      <c r="D139" s="5">
        <v>5</v>
      </c>
      <c r="E139" s="5">
        <v>2</v>
      </c>
      <c r="F139" s="5">
        <v>14.66</v>
      </c>
      <c r="G139" s="5">
        <v>10.58</v>
      </c>
      <c r="H139" s="5"/>
      <c r="I139" s="5">
        <v>25.24</v>
      </c>
      <c r="J139" s="5">
        <v>17.38</v>
      </c>
      <c r="K139" s="5">
        <v>4.07</v>
      </c>
      <c r="L139" s="5">
        <v>3.38</v>
      </c>
      <c r="M139">
        <v>3.48</v>
      </c>
      <c r="N139" s="5">
        <v>3.77</v>
      </c>
      <c r="O139" s="5"/>
      <c r="P139" s="5">
        <v>3.11</v>
      </c>
      <c r="Q139" s="5"/>
      <c r="R139" s="5">
        <v>3.11</v>
      </c>
      <c r="S139" s="5">
        <v>60.43</v>
      </c>
      <c r="T139" s="5">
        <v>57.32</v>
      </c>
      <c r="U139" s="5">
        <v>58.88</v>
      </c>
      <c r="V139" s="5">
        <v>118496.08</v>
      </c>
      <c r="X139">
        <v>118496.08</v>
      </c>
      <c r="Y139">
        <v>0.86856146468198869</v>
      </c>
      <c r="Z139">
        <v>118496.94856146468</v>
      </c>
      <c r="AA139">
        <v>0</v>
      </c>
      <c r="AB139">
        <v>118496.94856146468</v>
      </c>
      <c r="AC139">
        <v>3554.960767218829</v>
      </c>
      <c r="AD139">
        <v>122051.90932868353</v>
      </c>
      <c r="AE139">
        <v>1.4194756643119035</v>
      </c>
      <c r="AF139">
        <v>122053.32880434782</v>
      </c>
      <c r="AG139">
        <v>0</v>
      </c>
      <c r="AH139">
        <v>122053.32880434782</v>
      </c>
      <c r="AI139">
        <v>0</v>
      </c>
      <c r="AJ139">
        <v>122053.32880434782</v>
      </c>
      <c r="AK139">
        <v>1220.1936141304325</v>
      </c>
      <c r="AL139">
        <v>123273.52241847826</v>
      </c>
      <c r="AM139" s="5">
        <v>123273.52241847826</v>
      </c>
      <c r="AN139" s="5">
        <v>7258345</v>
      </c>
      <c r="AQ139" s="5">
        <v>0</v>
      </c>
      <c r="AR139" s="5">
        <v>123273.52241847826</v>
      </c>
      <c r="AS139" s="5">
        <v>7258345</v>
      </c>
      <c r="AT139" s="5" t="s">
        <v>8</v>
      </c>
      <c r="AV139" s="5">
        <v>123273.52241847826</v>
      </c>
      <c r="AW139" s="5">
        <v>0</v>
      </c>
      <c r="AX139" s="5">
        <v>7258345</v>
      </c>
      <c r="AZ139" s="5" t="s">
        <v>2</v>
      </c>
      <c r="BA139" t="s">
        <v>2</v>
      </c>
      <c r="BB139" t="s">
        <v>1821</v>
      </c>
      <c r="BC139" t="s">
        <v>1787</v>
      </c>
      <c r="BD139" s="5" t="b">
        <v>1</v>
      </c>
      <c r="BE139" t="s">
        <v>1855</v>
      </c>
      <c r="BF139" t="s">
        <v>1857</v>
      </c>
      <c r="BG139">
        <v>7258345</v>
      </c>
      <c r="BH139">
        <v>7258345</v>
      </c>
      <c r="BI139">
        <v>0</v>
      </c>
      <c r="BJ139">
        <v>0</v>
      </c>
      <c r="BK139" s="5">
        <v>0</v>
      </c>
    </row>
    <row r="140" spans="1:63" x14ac:dyDescent="0.25">
      <c r="A140" s="5">
        <v>139</v>
      </c>
      <c r="B140" s="5">
        <v>1</v>
      </c>
      <c r="C140" s="5">
        <v>18</v>
      </c>
      <c r="D140" s="5">
        <v>6</v>
      </c>
      <c r="E140" s="5">
        <v>2</v>
      </c>
      <c r="F140" s="5">
        <v>11.63</v>
      </c>
      <c r="G140" s="5">
        <v>10.93</v>
      </c>
      <c r="H140" s="5"/>
      <c r="I140" s="5">
        <v>22.56</v>
      </c>
      <c r="J140" s="5">
        <v>16.28</v>
      </c>
      <c r="K140" s="5">
        <v>4.62</v>
      </c>
      <c r="L140" s="5"/>
      <c r="M140">
        <v>4.3899999999999997</v>
      </c>
      <c r="N140" s="5">
        <v>1.81</v>
      </c>
      <c r="O140" s="5"/>
      <c r="P140" s="5">
        <v>4.4000000000000004</v>
      </c>
      <c r="Q140" s="5"/>
      <c r="R140" s="5">
        <v>4.4000000000000004</v>
      </c>
      <c r="S140" s="5">
        <v>54.06</v>
      </c>
      <c r="T140" s="5">
        <v>49.66</v>
      </c>
      <c r="U140" s="5">
        <v>51.86</v>
      </c>
      <c r="V140" s="5">
        <v>116281.2</v>
      </c>
      <c r="X140">
        <v>116281.2</v>
      </c>
      <c r="Y140">
        <v>501.80692383779382</v>
      </c>
      <c r="Z140">
        <v>116783.00692383781</v>
      </c>
      <c r="AA140">
        <v>0</v>
      </c>
      <c r="AB140">
        <v>116783.00692383781</v>
      </c>
      <c r="AC140">
        <v>3503.4817012858548</v>
      </c>
      <c r="AD140">
        <v>120286.48862512365</v>
      </c>
      <c r="AE140">
        <v>0.82336870589642785</v>
      </c>
      <c r="AF140">
        <v>120287.31199382954</v>
      </c>
      <c r="AG140">
        <v>0</v>
      </c>
      <c r="AH140">
        <v>120287.31199382954</v>
      </c>
      <c r="AI140">
        <v>0</v>
      </c>
      <c r="AJ140">
        <v>120287.31199382954</v>
      </c>
      <c r="AK140">
        <v>1202.5645969918987</v>
      </c>
      <c r="AL140">
        <v>121489.87659082144</v>
      </c>
      <c r="AM140" s="5">
        <v>121489.87659082144</v>
      </c>
      <c r="AN140" s="5">
        <v>6300465</v>
      </c>
      <c r="AQ140" s="5">
        <v>0</v>
      </c>
      <c r="AR140" s="5">
        <v>121489.87659082144</v>
      </c>
      <c r="AS140" s="5">
        <v>6300465</v>
      </c>
      <c r="AT140" s="5" t="s">
        <v>8</v>
      </c>
      <c r="AV140" s="5">
        <v>121489.87659082144</v>
      </c>
      <c r="AW140" s="5">
        <v>0</v>
      </c>
      <c r="AX140" s="5">
        <v>6300465</v>
      </c>
      <c r="AZ140" s="5" t="s">
        <v>2</v>
      </c>
      <c r="BA140" t="s">
        <v>2</v>
      </c>
      <c r="BB140" t="s">
        <v>1821</v>
      </c>
      <c r="BC140" t="s">
        <v>1787</v>
      </c>
      <c r="BD140" s="5" t="b">
        <v>1</v>
      </c>
      <c r="BE140" t="s">
        <v>1855</v>
      </c>
      <c r="BF140" t="s">
        <v>1857</v>
      </c>
      <c r="BG140">
        <v>6300465</v>
      </c>
      <c r="BH140">
        <v>6300465</v>
      </c>
      <c r="BI140">
        <v>0</v>
      </c>
      <c r="BJ140">
        <v>0</v>
      </c>
      <c r="BK140" s="5">
        <v>0</v>
      </c>
    </row>
    <row r="141" spans="1:63" x14ac:dyDescent="0.25">
      <c r="A141" s="5">
        <v>140</v>
      </c>
      <c r="B141" s="5">
        <v>1</v>
      </c>
      <c r="C141" s="5">
        <v>18</v>
      </c>
      <c r="D141" s="5">
        <v>7</v>
      </c>
      <c r="E141" s="5">
        <v>2</v>
      </c>
      <c r="F141" s="5">
        <v>10.86</v>
      </c>
      <c r="G141" s="5">
        <v>14.01</v>
      </c>
      <c r="H141" s="5"/>
      <c r="I141" s="5">
        <v>24.869999999999997</v>
      </c>
      <c r="J141" s="5">
        <v>18.82</v>
      </c>
      <c r="K141" s="5">
        <v>3.96</v>
      </c>
      <c r="L141" s="5"/>
      <c r="M141">
        <v>2.8</v>
      </c>
      <c r="N141" s="5">
        <v>3.83</v>
      </c>
      <c r="O141" s="5">
        <v>4.6399999999999997</v>
      </c>
      <c r="P141" s="5">
        <v>3.91</v>
      </c>
      <c r="Q141" s="5"/>
      <c r="R141" s="5">
        <v>3.91</v>
      </c>
      <c r="S141" s="5">
        <v>62.83</v>
      </c>
      <c r="T141" s="5">
        <v>58.92</v>
      </c>
      <c r="U141" s="5">
        <v>60.88</v>
      </c>
      <c r="V141" s="5">
        <v>117388.64</v>
      </c>
      <c r="X141">
        <v>117388.64</v>
      </c>
      <c r="Y141">
        <v>1.3683319222764112E-2</v>
      </c>
      <c r="Z141">
        <v>117388.65368331922</v>
      </c>
      <c r="AA141">
        <v>0</v>
      </c>
      <c r="AB141">
        <v>117388.65368331922</v>
      </c>
      <c r="AC141">
        <v>3522.0152413209144</v>
      </c>
      <c r="AD141">
        <v>120910.66892464014</v>
      </c>
      <c r="AE141">
        <v>0.96051031386014085</v>
      </c>
      <c r="AF141">
        <v>120911.629434954</v>
      </c>
      <c r="AG141">
        <v>0</v>
      </c>
      <c r="AH141">
        <v>120911.629434954</v>
      </c>
      <c r="AI141">
        <v>0</v>
      </c>
      <c r="AJ141">
        <v>120911.629434954</v>
      </c>
      <c r="AK141">
        <v>1209.4940867279947</v>
      </c>
      <c r="AL141">
        <v>122121.12352168201</v>
      </c>
      <c r="AM141" s="5">
        <v>122121.12352168201</v>
      </c>
      <c r="AN141" s="5">
        <v>7434734</v>
      </c>
      <c r="AQ141" s="5">
        <v>0</v>
      </c>
      <c r="AR141" s="5">
        <v>122121.12352168201</v>
      </c>
      <c r="AS141" s="5">
        <v>7434734</v>
      </c>
      <c r="AT141" s="5" t="s">
        <v>8</v>
      </c>
      <c r="AV141" s="5">
        <v>122121.12352168201</v>
      </c>
      <c r="AW141" s="5">
        <v>0</v>
      </c>
      <c r="AX141" s="5">
        <v>7434734</v>
      </c>
      <c r="AZ141" s="5" t="s">
        <v>2</v>
      </c>
      <c r="BA141" t="s">
        <v>2</v>
      </c>
      <c r="BB141" t="s">
        <v>1821</v>
      </c>
      <c r="BC141" t="s">
        <v>1787</v>
      </c>
      <c r="BD141" s="5" t="b">
        <v>1</v>
      </c>
      <c r="BE141" t="s">
        <v>1855</v>
      </c>
      <c r="BF141" t="s">
        <v>1857</v>
      </c>
      <c r="BG141">
        <v>7434734</v>
      </c>
      <c r="BH141">
        <v>7434734</v>
      </c>
      <c r="BI141">
        <v>0</v>
      </c>
      <c r="BJ141">
        <v>0</v>
      </c>
      <c r="BK141" s="5">
        <v>0</v>
      </c>
    </row>
    <row r="142" spans="1:63" x14ac:dyDescent="0.25">
      <c r="A142" s="5">
        <v>141</v>
      </c>
      <c r="B142" s="5">
        <v>1</v>
      </c>
      <c r="C142" s="5">
        <v>18</v>
      </c>
      <c r="D142" s="5">
        <v>8</v>
      </c>
      <c r="E142" s="5">
        <v>1</v>
      </c>
      <c r="F142" s="5">
        <v>14.95</v>
      </c>
      <c r="G142" s="5"/>
      <c r="H142" s="5"/>
      <c r="I142" s="5">
        <v>14.95</v>
      </c>
      <c r="J142" s="5">
        <v>17.47</v>
      </c>
      <c r="K142" s="5">
        <v>4.97</v>
      </c>
      <c r="L142" s="5"/>
      <c r="M142">
        <v>4</v>
      </c>
      <c r="N142" s="5"/>
      <c r="O142" s="5"/>
      <c r="P142" s="5">
        <v>3.36</v>
      </c>
      <c r="Q142" s="5"/>
      <c r="R142" s="5">
        <v>3.36</v>
      </c>
      <c r="S142" s="5">
        <v>44.75</v>
      </c>
      <c r="T142" s="5">
        <v>41.39</v>
      </c>
      <c r="U142" s="5">
        <v>43.07</v>
      </c>
      <c r="V142" s="5">
        <v>119184.96000000001</v>
      </c>
      <c r="X142">
        <v>119184.96000000001</v>
      </c>
      <c r="Y142">
        <v>0.94522478735598281</v>
      </c>
      <c r="Z142">
        <v>119185.90522478736</v>
      </c>
      <c r="AA142">
        <v>500.09720534630475</v>
      </c>
      <c r="AB142">
        <v>119686.00243013368</v>
      </c>
      <c r="AC142">
        <v>3590.5710814094782</v>
      </c>
      <c r="AD142">
        <v>123276.57351154316</v>
      </c>
      <c r="AE142">
        <v>1.8105144610308344</v>
      </c>
      <c r="AF142">
        <v>123278.38402600418</v>
      </c>
      <c r="AG142">
        <v>0</v>
      </c>
      <c r="AH142">
        <v>123278.38402600418</v>
      </c>
      <c r="AI142">
        <v>0</v>
      </c>
      <c r="AJ142">
        <v>123278.38402600418</v>
      </c>
      <c r="AK142">
        <v>0</v>
      </c>
      <c r="AL142">
        <v>123278.38402600418</v>
      </c>
      <c r="AM142" s="5">
        <v>123278.38402600418</v>
      </c>
      <c r="AN142" s="5">
        <v>5309600</v>
      </c>
      <c r="AQ142" s="5">
        <v>0</v>
      </c>
      <c r="AR142" s="5">
        <v>123278.38402600418</v>
      </c>
      <c r="AS142" s="5">
        <v>5309600</v>
      </c>
      <c r="AT142" s="5" t="s">
        <v>8</v>
      </c>
      <c r="AV142" s="5">
        <v>123278.38402600418</v>
      </c>
      <c r="AW142" s="5">
        <v>0</v>
      </c>
      <c r="AX142" s="5">
        <v>5309600</v>
      </c>
      <c r="AZ142" s="5" t="s">
        <v>2</v>
      </c>
      <c r="BA142" t="s">
        <v>2</v>
      </c>
      <c r="BB142" t="s">
        <v>1821</v>
      </c>
      <c r="BC142" t="s">
        <v>1787</v>
      </c>
      <c r="BD142" s="5" t="b">
        <v>1</v>
      </c>
      <c r="BE142" t="s">
        <v>1855</v>
      </c>
      <c r="BF142" t="s">
        <v>1856</v>
      </c>
      <c r="BG142">
        <v>5309600</v>
      </c>
      <c r="BH142">
        <v>5309600</v>
      </c>
      <c r="BI142">
        <v>0</v>
      </c>
      <c r="BJ142">
        <v>0</v>
      </c>
      <c r="BK142" s="5">
        <v>0</v>
      </c>
    </row>
    <row r="143" spans="1:63" x14ac:dyDescent="0.25">
      <c r="A143" s="5">
        <v>142</v>
      </c>
      <c r="B143" s="5">
        <v>1</v>
      </c>
      <c r="C143" s="5">
        <v>19</v>
      </c>
      <c r="D143" s="5">
        <v>1</v>
      </c>
      <c r="E143" s="5">
        <v>1</v>
      </c>
      <c r="F143" s="5">
        <v>14.95</v>
      </c>
      <c r="G143" s="5"/>
      <c r="H143" s="5"/>
      <c r="I143" s="5">
        <v>14.95</v>
      </c>
      <c r="J143" s="5">
        <v>16.48</v>
      </c>
      <c r="K143" s="5">
        <v>5.01</v>
      </c>
      <c r="L143" s="5"/>
      <c r="M143">
        <v>3.96</v>
      </c>
      <c r="N143" s="5"/>
      <c r="O143" s="5"/>
      <c r="P143" s="5">
        <v>3.36</v>
      </c>
      <c r="Q143" s="5"/>
      <c r="R143" s="5">
        <v>3.36</v>
      </c>
      <c r="S143" s="5">
        <v>43.76</v>
      </c>
      <c r="T143" s="5">
        <v>40.4</v>
      </c>
      <c r="U143" s="5">
        <v>42.08</v>
      </c>
      <c r="V143" s="5">
        <v>119184.96000000001</v>
      </c>
      <c r="X143">
        <v>119184.96000000001</v>
      </c>
      <c r="Y143">
        <v>1.9332038834836569</v>
      </c>
      <c r="Z143">
        <v>119186.89320388348</v>
      </c>
      <c r="AA143">
        <v>0</v>
      </c>
      <c r="AB143">
        <v>119186.89320388348</v>
      </c>
      <c r="AC143">
        <v>3575.7281553398061</v>
      </c>
      <c r="AD143">
        <v>122762.6213592233</v>
      </c>
      <c r="AE143">
        <v>1.1619107386795804</v>
      </c>
      <c r="AF143">
        <v>122763.78326996198</v>
      </c>
      <c r="AG143">
        <v>0</v>
      </c>
      <c r="AH143">
        <v>122763.78326996198</v>
      </c>
      <c r="AI143">
        <v>0</v>
      </c>
      <c r="AJ143">
        <v>122763.78326996198</v>
      </c>
      <c r="AK143">
        <v>0</v>
      </c>
      <c r="AL143">
        <v>122763.78326996198</v>
      </c>
      <c r="AM143" s="5">
        <v>122763.78326996198</v>
      </c>
      <c r="AN143" s="5">
        <v>5165900</v>
      </c>
      <c r="AQ143" s="5">
        <v>0</v>
      </c>
      <c r="AR143" s="5">
        <v>122763.78326996198</v>
      </c>
      <c r="AS143" s="5">
        <v>5165900</v>
      </c>
      <c r="AT143" s="5" t="s">
        <v>8</v>
      </c>
      <c r="AV143" s="5">
        <v>122763.78326996198</v>
      </c>
      <c r="AW143" s="5">
        <v>0</v>
      </c>
      <c r="AX143" s="5">
        <v>5165900</v>
      </c>
      <c r="AZ143" s="5" t="s">
        <v>2</v>
      </c>
      <c r="BA143" t="s">
        <v>2</v>
      </c>
      <c r="BB143" t="s">
        <v>1821</v>
      </c>
      <c r="BC143" t="s">
        <v>1787</v>
      </c>
      <c r="BD143" s="5" t="b">
        <v>1</v>
      </c>
      <c r="BE143" t="s">
        <v>1855</v>
      </c>
      <c r="BF143" t="s">
        <v>1856</v>
      </c>
      <c r="BG143">
        <v>5165900</v>
      </c>
      <c r="BH143">
        <v>5165900</v>
      </c>
      <c r="BI143">
        <v>0</v>
      </c>
      <c r="BJ143">
        <v>0</v>
      </c>
      <c r="BK143" s="5">
        <v>0</v>
      </c>
    </row>
    <row r="144" spans="1:63" x14ac:dyDescent="0.25">
      <c r="A144" s="5">
        <v>143</v>
      </c>
      <c r="B144" s="5">
        <v>1</v>
      </c>
      <c r="C144" s="5">
        <v>19</v>
      </c>
      <c r="D144" s="5">
        <v>2</v>
      </c>
      <c r="E144" s="5">
        <v>3</v>
      </c>
      <c r="F144" s="5">
        <v>18.46</v>
      </c>
      <c r="G144" s="5">
        <v>10.53</v>
      </c>
      <c r="H144" s="5">
        <v>9.9700000000000006</v>
      </c>
      <c r="I144" s="5">
        <v>38.96</v>
      </c>
      <c r="J144" s="5">
        <v>17.02</v>
      </c>
      <c r="K144" s="5">
        <v>4.07</v>
      </c>
      <c r="L144" s="5">
        <v>3.58</v>
      </c>
      <c r="M144">
        <v>4.18</v>
      </c>
      <c r="N144" s="5">
        <v>6.27</v>
      </c>
      <c r="O144" s="5"/>
      <c r="P144" s="5">
        <v>3.04</v>
      </c>
      <c r="Q144" s="5">
        <v>3.41</v>
      </c>
      <c r="R144" s="5">
        <v>6.45</v>
      </c>
      <c r="S144" s="5">
        <v>80.53</v>
      </c>
      <c r="T144" s="5">
        <v>74.08</v>
      </c>
      <c r="U144" s="5">
        <v>77.31</v>
      </c>
      <c r="V144" s="5">
        <v>105198.08</v>
      </c>
      <c r="X144">
        <v>105198.08</v>
      </c>
      <c r="Y144">
        <v>0.85546240850817412</v>
      </c>
      <c r="Z144">
        <v>105198.93546240852</v>
      </c>
      <c r="AA144">
        <v>500.06653359947086</v>
      </c>
      <c r="AB144">
        <v>105699.00199600798</v>
      </c>
      <c r="AC144">
        <v>3170.9647371922765</v>
      </c>
      <c r="AD144">
        <v>108869.96673320026</v>
      </c>
      <c r="AE144">
        <v>0.81324351685179852</v>
      </c>
      <c r="AF144">
        <v>108870.77997671712</v>
      </c>
      <c r="AG144">
        <v>0</v>
      </c>
      <c r="AH144">
        <v>108870.77997671712</v>
      </c>
      <c r="AI144">
        <v>0</v>
      </c>
      <c r="AJ144">
        <v>108870.77997671712</v>
      </c>
      <c r="AK144">
        <v>2188.8242142025556</v>
      </c>
      <c r="AL144">
        <v>111059.60419091966</v>
      </c>
      <c r="AM144" s="5">
        <v>111059.60419091966</v>
      </c>
      <c r="AN144" s="5">
        <v>8586018</v>
      </c>
      <c r="AQ144" s="5">
        <v>0</v>
      </c>
      <c r="AR144" s="5">
        <v>111059.60419091966</v>
      </c>
      <c r="AS144" s="5">
        <v>8586018</v>
      </c>
      <c r="AT144" s="5" t="s">
        <v>8</v>
      </c>
      <c r="AV144" s="5">
        <v>111059.60419091966</v>
      </c>
      <c r="AW144" s="5">
        <v>0</v>
      </c>
      <c r="AX144" s="5">
        <v>8586018</v>
      </c>
      <c r="AZ144" s="5" t="s">
        <v>2</v>
      </c>
      <c r="BA144" t="s">
        <v>2</v>
      </c>
      <c r="BB144" t="s">
        <v>1821</v>
      </c>
      <c r="BC144" t="s">
        <v>1787</v>
      </c>
      <c r="BD144" s="5" t="b">
        <v>1</v>
      </c>
      <c r="BE144" t="s">
        <v>1855</v>
      </c>
      <c r="BF144" t="s">
        <v>1858</v>
      </c>
      <c r="BG144">
        <v>8586018</v>
      </c>
      <c r="BH144">
        <v>8586018</v>
      </c>
      <c r="BI144">
        <v>0</v>
      </c>
      <c r="BJ144">
        <v>0</v>
      </c>
      <c r="BK144" s="5">
        <v>0</v>
      </c>
    </row>
    <row r="145" spans="1:63" x14ac:dyDescent="0.25">
      <c r="A145" s="5">
        <v>144</v>
      </c>
      <c r="B145" s="5">
        <v>1</v>
      </c>
      <c r="C145" s="5">
        <v>19</v>
      </c>
      <c r="D145" s="5">
        <v>3</v>
      </c>
      <c r="E145" s="5">
        <v>1</v>
      </c>
      <c r="F145" s="5">
        <v>12.41</v>
      </c>
      <c r="G145" s="5"/>
      <c r="H145" s="5"/>
      <c r="I145" s="5">
        <v>12.41</v>
      </c>
      <c r="J145" s="5">
        <v>14.77</v>
      </c>
      <c r="K145" s="5">
        <v>4.45</v>
      </c>
      <c r="L145" s="5"/>
      <c r="M145">
        <v>3.88</v>
      </c>
      <c r="N145" s="5"/>
      <c r="O145" s="5"/>
      <c r="P145" s="5">
        <v>2.93</v>
      </c>
      <c r="Q145" s="5"/>
      <c r="R145" s="5">
        <v>2.93</v>
      </c>
      <c r="S145" s="5">
        <v>38.44</v>
      </c>
      <c r="T145" s="5">
        <v>35.51</v>
      </c>
      <c r="U145" s="5">
        <v>36.979999999999997</v>
      </c>
      <c r="V145" s="5">
        <v>120353.44</v>
      </c>
      <c r="X145">
        <v>120353.44</v>
      </c>
      <c r="Y145">
        <v>2.1155555555596948</v>
      </c>
      <c r="Z145">
        <v>120355.55555555556</v>
      </c>
      <c r="AA145">
        <v>0</v>
      </c>
      <c r="AB145">
        <v>120355.55555555556</v>
      </c>
      <c r="AC145">
        <v>3611.1111111111095</v>
      </c>
      <c r="AD145">
        <v>123966.66666666669</v>
      </c>
      <c r="AE145">
        <v>0.34252749235020019</v>
      </c>
      <c r="AF145">
        <v>123967.00919415902</v>
      </c>
      <c r="AG145">
        <v>0</v>
      </c>
      <c r="AH145">
        <v>123967.00919415902</v>
      </c>
      <c r="AI145">
        <v>500</v>
      </c>
      <c r="AJ145">
        <v>124467.00919415902</v>
      </c>
      <c r="AK145">
        <v>0</v>
      </c>
      <c r="AL145">
        <v>124467.00919415902</v>
      </c>
      <c r="AM145" s="5">
        <v>124467.00919415902</v>
      </c>
      <c r="AN145" s="5">
        <v>4602790</v>
      </c>
      <c r="AQ145" s="5">
        <v>0</v>
      </c>
      <c r="AR145" s="5">
        <v>124467.00919415902</v>
      </c>
      <c r="AS145" s="5">
        <v>4602790</v>
      </c>
      <c r="AT145" s="5" t="s">
        <v>8</v>
      </c>
      <c r="AV145" s="5">
        <v>124467.00919415902</v>
      </c>
      <c r="AW145" s="5">
        <v>0</v>
      </c>
      <c r="AX145" s="5">
        <v>4602790</v>
      </c>
      <c r="AZ145" s="5" t="s">
        <v>2</v>
      </c>
      <c r="BA145" t="s">
        <v>2</v>
      </c>
      <c r="BB145" t="s">
        <v>1821</v>
      </c>
      <c r="BC145" t="s">
        <v>1787</v>
      </c>
      <c r="BD145" s="5" t="b">
        <v>1</v>
      </c>
      <c r="BE145" t="s">
        <v>1855</v>
      </c>
      <c r="BF145" t="s">
        <v>1856</v>
      </c>
      <c r="BG145">
        <v>4602790</v>
      </c>
      <c r="BH145">
        <v>4602790</v>
      </c>
      <c r="BI145">
        <v>0</v>
      </c>
      <c r="BJ145">
        <v>0</v>
      </c>
      <c r="BK145" s="5">
        <v>0</v>
      </c>
    </row>
    <row r="146" spans="1:63" x14ac:dyDescent="0.25">
      <c r="A146" s="5">
        <v>145</v>
      </c>
      <c r="B146" s="5">
        <v>1</v>
      </c>
      <c r="C146" s="5">
        <v>19</v>
      </c>
      <c r="D146" s="5">
        <v>4</v>
      </c>
      <c r="E146" s="5">
        <v>1</v>
      </c>
      <c r="F146" s="5">
        <v>12.41</v>
      </c>
      <c r="G146" s="5"/>
      <c r="H146" s="5"/>
      <c r="I146" s="5">
        <v>12.41</v>
      </c>
      <c r="J146" s="5">
        <v>14.23</v>
      </c>
      <c r="K146" s="5">
        <v>4.45</v>
      </c>
      <c r="L146" s="5"/>
      <c r="M146">
        <v>3.78</v>
      </c>
      <c r="N146" s="5"/>
      <c r="O146" s="5"/>
      <c r="P146" s="5">
        <v>3.11</v>
      </c>
      <c r="Q146" s="5"/>
      <c r="R146" s="5">
        <v>3.11</v>
      </c>
      <c r="S146" s="5">
        <v>37.979999999999997</v>
      </c>
      <c r="T146" s="5">
        <v>34.869999999999997</v>
      </c>
      <c r="U146" s="5">
        <v>36.43</v>
      </c>
      <c r="V146" s="5">
        <v>120353.44</v>
      </c>
      <c r="X146">
        <v>120353.44</v>
      </c>
      <c r="Y146">
        <v>2.6100695410132175</v>
      </c>
      <c r="Z146">
        <v>120356.05006954102</v>
      </c>
      <c r="AA146">
        <v>0</v>
      </c>
      <c r="AB146">
        <v>120356.05006954102</v>
      </c>
      <c r="AC146">
        <v>3610.6258692628762</v>
      </c>
      <c r="AD146">
        <v>123966.67593880388</v>
      </c>
      <c r="AE146">
        <v>2.5801687997300178</v>
      </c>
      <c r="AF146">
        <v>123969.25610760362</v>
      </c>
      <c r="AG146">
        <v>499.7529508646694</v>
      </c>
      <c r="AH146">
        <v>124469.00905846828</v>
      </c>
      <c r="AI146">
        <v>0</v>
      </c>
      <c r="AJ146">
        <v>124469.00905846828</v>
      </c>
      <c r="AK146">
        <v>0</v>
      </c>
      <c r="AL146">
        <v>124469.00905846828</v>
      </c>
      <c r="AM146" s="5">
        <v>124469.00905846828</v>
      </c>
      <c r="AN146" s="5">
        <v>4534406</v>
      </c>
      <c r="AQ146" s="5">
        <v>0</v>
      </c>
      <c r="AR146" s="5">
        <v>124469.00905846828</v>
      </c>
      <c r="AS146" s="5">
        <v>4534406</v>
      </c>
      <c r="AT146" s="5" t="s">
        <v>8</v>
      </c>
      <c r="AV146" s="5">
        <v>124469.00905846828</v>
      </c>
      <c r="AW146" s="5">
        <v>0</v>
      </c>
      <c r="AX146" s="5">
        <v>4534406</v>
      </c>
      <c r="AZ146" s="5" t="s">
        <v>2</v>
      </c>
      <c r="BA146" t="s">
        <v>2</v>
      </c>
      <c r="BB146" t="s">
        <v>1821</v>
      </c>
      <c r="BC146" t="s">
        <v>1787</v>
      </c>
      <c r="BD146" s="5" t="b">
        <v>1</v>
      </c>
      <c r="BE146" t="s">
        <v>1855</v>
      </c>
      <c r="BF146" t="s">
        <v>1856</v>
      </c>
      <c r="BG146">
        <v>4534406</v>
      </c>
      <c r="BH146">
        <v>4534406</v>
      </c>
      <c r="BI146">
        <v>0</v>
      </c>
      <c r="BJ146">
        <v>0</v>
      </c>
      <c r="BK146" s="5">
        <v>0</v>
      </c>
    </row>
    <row r="147" spans="1:63" x14ac:dyDescent="0.25">
      <c r="A147" s="5">
        <v>146</v>
      </c>
      <c r="B147" s="5">
        <v>1</v>
      </c>
      <c r="C147" s="5">
        <v>19</v>
      </c>
      <c r="D147" s="5">
        <v>5</v>
      </c>
      <c r="E147" s="5">
        <v>2</v>
      </c>
      <c r="F147" s="5">
        <v>14.66</v>
      </c>
      <c r="G147" s="5">
        <v>10.58</v>
      </c>
      <c r="H147" s="5"/>
      <c r="I147" s="5">
        <v>25.24</v>
      </c>
      <c r="J147" s="5">
        <v>17.38</v>
      </c>
      <c r="K147" s="5">
        <v>4.07</v>
      </c>
      <c r="L147" s="5">
        <v>3.38</v>
      </c>
      <c r="M147">
        <v>3.48</v>
      </c>
      <c r="N147" s="5">
        <v>3.77</v>
      </c>
      <c r="O147" s="5"/>
      <c r="P147" s="5">
        <v>3.11</v>
      </c>
      <c r="Q147" s="5"/>
      <c r="R147" s="5">
        <v>3.11</v>
      </c>
      <c r="S147" s="5">
        <v>60.43</v>
      </c>
      <c r="T147" s="5">
        <v>57.32</v>
      </c>
      <c r="U147" s="5">
        <v>58.88</v>
      </c>
      <c r="V147" s="5">
        <v>118496.08</v>
      </c>
      <c r="X147">
        <v>118496.08</v>
      </c>
      <c r="Y147">
        <v>0.86856146468198869</v>
      </c>
      <c r="Z147">
        <v>118496.94856146468</v>
      </c>
      <c r="AA147">
        <v>0</v>
      </c>
      <c r="AB147">
        <v>118496.94856146468</v>
      </c>
      <c r="AC147">
        <v>3554.960767218829</v>
      </c>
      <c r="AD147">
        <v>122051.90932868353</v>
      </c>
      <c r="AE147">
        <v>1.4194756643119035</v>
      </c>
      <c r="AF147">
        <v>122053.32880434782</v>
      </c>
      <c r="AG147">
        <v>0</v>
      </c>
      <c r="AH147">
        <v>122053.32880434782</v>
      </c>
      <c r="AI147">
        <v>0</v>
      </c>
      <c r="AJ147">
        <v>122053.32880434782</v>
      </c>
      <c r="AK147">
        <v>1220.1936141304325</v>
      </c>
      <c r="AL147">
        <v>123273.52241847826</v>
      </c>
      <c r="AM147" s="5">
        <v>123273.52241847826</v>
      </c>
      <c r="AN147" s="5">
        <v>7258345</v>
      </c>
      <c r="AQ147" s="5">
        <v>0</v>
      </c>
      <c r="AR147" s="5">
        <v>123273.52241847826</v>
      </c>
      <c r="AS147" s="5">
        <v>7258345</v>
      </c>
      <c r="AT147" s="5" t="s">
        <v>8</v>
      </c>
      <c r="AV147" s="5">
        <v>123273.52241847826</v>
      </c>
      <c r="AW147" s="5">
        <v>0</v>
      </c>
      <c r="AX147" s="5">
        <v>7258345</v>
      </c>
      <c r="AZ147" s="5" t="s">
        <v>2</v>
      </c>
      <c r="BA147" t="s">
        <v>2</v>
      </c>
      <c r="BB147" t="s">
        <v>1821</v>
      </c>
      <c r="BC147" t="s">
        <v>1787</v>
      </c>
      <c r="BD147" s="5" t="b">
        <v>1</v>
      </c>
      <c r="BE147" t="s">
        <v>1855</v>
      </c>
      <c r="BF147" t="s">
        <v>1857</v>
      </c>
      <c r="BG147">
        <v>7258345</v>
      </c>
      <c r="BH147">
        <v>7258345</v>
      </c>
      <c r="BI147">
        <v>0</v>
      </c>
      <c r="BJ147">
        <v>0</v>
      </c>
      <c r="BK147" s="5">
        <v>0</v>
      </c>
    </row>
    <row r="148" spans="1:63" x14ac:dyDescent="0.25">
      <c r="A148" s="5">
        <v>147</v>
      </c>
      <c r="B148" s="5">
        <v>1</v>
      </c>
      <c r="C148" s="5">
        <v>19</v>
      </c>
      <c r="D148" s="5">
        <v>6</v>
      </c>
      <c r="E148" s="5">
        <v>2</v>
      </c>
      <c r="F148" s="5">
        <v>11.63</v>
      </c>
      <c r="G148" s="5">
        <v>10.93</v>
      </c>
      <c r="H148" s="5"/>
      <c r="I148" s="5">
        <v>22.56</v>
      </c>
      <c r="J148" s="5">
        <v>16.28</v>
      </c>
      <c r="K148" s="5">
        <v>4.62</v>
      </c>
      <c r="L148" s="5"/>
      <c r="M148">
        <v>4.3899999999999997</v>
      </c>
      <c r="N148" s="5">
        <v>1.81</v>
      </c>
      <c r="O148" s="5"/>
      <c r="P148" s="5">
        <v>4.4000000000000004</v>
      </c>
      <c r="Q148" s="5"/>
      <c r="R148" s="5">
        <v>4.4000000000000004</v>
      </c>
      <c r="S148" s="5">
        <v>54.06</v>
      </c>
      <c r="T148" s="5">
        <v>49.66</v>
      </c>
      <c r="U148" s="5">
        <v>51.86</v>
      </c>
      <c r="V148" s="5">
        <v>116281.2</v>
      </c>
      <c r="X148">
        <v>116281.2</v>
      </c>
      <c r="Y148">
        <v>501.80692383779382</v>
      </c>
      <c r="Z148">
        <v>116783.00692383781</v>
      </c>
      <c r="AA148">
        <v>0</v>
      </c>
      <c r="AB148">
        <v>116783.00692383781</v>
      </c>
      <c r="AC148">
        <v>3503.4817012858548</v>
      </c>
      <c r="AD148">
        <v>120286.48862512365</v>
      </c>
      <c r="AE148">
        <v>0.82336870589642785</v>
      </c>
      <c r="AF148">
        <v>120287.31199382954</v>
      </c>
      <c r="AG148">
        <v>0</v>
      </c>
      <c r="AH148">
        <v>120287.31199382954</v>
      </c>
      <c r="AI148">
        <v>0</v>
      </c>
      <c r="AJ148">
        <v>120287.31199382954</v>
      </c>
      <c r="AK148">
        <v>1202.5645969918987</v>
      </c>
      <c r="AL148">
        <v>121489.87659082144</v>
      </c>
      <c r="AM148" s="5">
        <v>121489.87659082144</v>
      </c>
      <c r="AN148" s="5">
        <v>6300465</v>
      </c>
      <c r="AQ148" s="5">
        <v>0</v>
      </c>
      <c r="AR148" s="5">
        <v>121489.87659082144</v>
      </c>
      <c r="AS148" s="5">
        <v>6300465</v>
      </c>
      <c r="AT148" s="5" t="s">
        <v>8</v>
      </c>
      <c r="AV148" s="5">
        <v>121489.87659082144</v>
      </c>
      <c r="AW148" s="5">
        <v>0</v>
      </c>
      <c r="AX148" s="5">
        <v>6300465</v>
      </c>
      <c r="AZ148" s="5" t="s">
        <v>2</v>
      </c>
      <c r="BA148" t="s">
        <v>2</v>
      </c>
      <c r="BB148" t="s">
        <v>1821</v>
      </c>
      <c r="BC148" t="s">
        <v>1787</v>
      </c>
      <c r="BD148" s="5" t="b">
        <v>1</v>
      </c>
      <c r="BE148" t="s">
        <v>1855</v>
      </c>
      <c r="BF148" t="s">
        <v>1857</v>
      </c>
      <c r="BG148">
        <v>6300465</v>
      </c>
      <c r="BH148">
        <v>6300465</v>
      </c>
      <c r="BI148">
        <v>0</v>
      </c>
      <c r="BJ148">
        <v>0</v>
      </c>
      <c r="BK148" s="5">
        <v>0</v>
      </c>
    </row>
    <row r="149" spans="1:63" x14ac:dyDescent="0.25">
      <c r="A149" s="5">
        <v>148</v>
      </c>
      <c r="B149" s="5">
        <v>1</v>
      </c>
      <c r="C149" s="5">
        <v>19</v>
      </c>
      <c r="D149" s="5">
        <v>7</v>
      </c>
      <c r="E149" s="5">
        <v>2</v>
      </c>
      <c r="F149" s="5">
        <v>10.86</v>
      </c>
      <c r="G149" s="5">
        <v>14.01</v>
      </c>
      <c r="H149" s="5"/>
      <c r="I149" s="5">
        <v>24.869999999999997</v>
      </c>
      <c r="J149" s="5">
        <v>18.82</v>
      </c>
      <c r="K149" s="5">
        <v>3.96</v>
      </c>
      <c r="L149" s="5"/>
      <c r="M149">
        <v>2.8</v>
      </c>
      <c r="N149" s="5">
        <v>3.83</v>
      </c>
      <c r="O149" s="5">
        <v>4.6399999999999997</v>
      </c>
      <c r="P149" s="5">
        <v>3.91</v>
      </c>
      <c r="Q149" s="5"/>
      <c r="R149" s="5">
        <v>3.91</v>
      </c>
      <c r="S149" s="5">
        <v>62.83</v>
      </c>
      <c r="T149" s="5">
        <v>58.92</v>
      </c>
      <c r="U149" s="5">
        <v>60.88</v>
      </c>
      <c r="V149" s="5">
        <v>117388.64</v>
      </c>
      <c r="X149">
        <v>117388.64</v>
      </c>
      <c r="Y149">
        <v>1.3683319222764112E-2</v>
      </c>
      <c r="Z149">
        <v>117388.65368331922</v>
      </c>
      <c r="AA149">
        <v>0</v>
      </c>
      <c r="AB149">
        <v>117388.65368331922</v>
      </c>
      <c r="AC149">
        <v>3522.0152413209144</v>
      </c>
      <c r="AD149">
        <v>120910.66892464014</v>
      </c>
      <c r="AE149">
        <v>0.96051031386014085</v>
      </c>
      <c r="AF149">
        <v>120911.629434954</v>
      </c>
      <c r="AG149">
        <v>0</v>
      </c>
      <c r="AH149">
        <v>120911.629434954</v>
      </c>
      <c r="AI149">
        <v>0</v>
      </c>
      <c r="AJ149">
        <v>120911.629434954</v>
      </c>
      <c r="AK149">
        <v>1209.4940867279947</v>
      </c>
      <c r="AL149">
        <v>122121.12352168201</v>
      </c>
      <c r="AM149" s="5">
        <v>122121.12352168201</v>
      </c>
      <c r="AN149" s="5">
        <v>7434734</v>
      </c>
      <c r="AQ149" s="5">
        <v>0</v>
      </c>
      <c r="AR149" s="5">
        <v>122121.12352168201</v>
      </c>
      <c r="AS149" s="5">
        <v>7434734</v>
      </c>
      <c r="AT149" s="5" t="s">
        <v>8</v>
      </c>
      <c r="AV149" s="5">
        <v>122121.12352168201</v>
      </c>
      <c r="AW149" s="5">
        <v>0</v>
      </c>
      <c r="AX149" s="5">
        <v>7434734</v>
      </c>
      <c r="AZ149" s="5" t="s">
        <v>2</v>
      </c>
      <c r="BA149" t="s">
        <v>2</v>
      </c>
      <c r="BB149" t="s">
        <v>1821</v>
      </c>
      <c r="BC149" t="s">
        <v>1787</v>
      </c>
      <c r="BD149" s="5" t="b">
        <v>1</v>
      </c>
      <c r="BE149" t="s">
        <v>1855</v>
      </c>
      <c r="BF149" t="s">
        <v>1857</v>
      </c>
      <c r="BG149">
        <v>7434734</v>
      </c>
      <c r="BH149">
        <v>7434734</v>
      </c>
      <c r="BI149">
        <v>0</v>
      </c>
      <c r="BJ149">
        <v>0</v>
      </c>
      <c r="BK149" s="5">
        <v>0</v>
      </c>
    </row>
    <row r="150" spans="1:63" x14ac:dyDescent="0.25">
      <c r="A150" s="5">
        <v>149</v>
      </c>
      <c r="B150" s="5">
        <v>1</v>
      </c>
      <c r="C150" s="5">
        <v>19</v>
      </c>
      <c r="D150" s="5">
        <v>8</v>
      </c>
      <c r="E150" s="5">
        <v>1</v>
      </c>
      <c r="F150" s="5">
        <v>14.95</v>
      </c>
      <c r="G150" s="5"/>
      <c r="H150" s="5"/>
      <c r="I150" s="5">
        <v>14.95</v>
      </c>
      <c r="J150" s="5">
        <v>17.47</v>
      </c>
      <c r="K150" s="5">
        <v>4.97</v>
      </c>
      <c r="L150" s="5"/>
      <c r="M150">
        <v>4</v>
      </c>
      <c r="N150" s="5"/>
      <c r="O150" s="5"/>
      <c r="P150" s="5">
        <v>3.36</v>
      </c>
      <c r="Q150" s="5"/>
      <c r="R150" s="5">
        <v>3.36</v>
      </c>
      <c r="S150" s="5">
        <v>44.75</v>
      </c>
      <c r="T150" s="5">
        <v>41.39</v>
      </c>
      <c r="U150" s="5">
        <v>43.07</v>
      </c>
      <c r="V150" s="5">
        <v>119184.96000000001</v>
      </c>
      <c r="X150">
        <v>119184.96000000001</v>
      </c>
      <c r="Y150">
        <v>0.94522478735598281</v>
      </c>
      <c r="Z150">
        <v>119185.90522478736</v>
      </c>
      <c r="AA150">
        <v>500.09720534630475</v>
      </c>
      <c r="AB150">
        <v>119686.00243013368</v>
      </c>
      <c r="AC150">
        <v>3590.5710814094782</v>
      </c>
      <c r="AD150">
        <v>123276.57351154316</v>
      </c>
      <c r="AE150">
        <v>1.8105144610308344</v>
      </c>
      <c r="AF150">
        <v>123278.38402600418</v>
      </c>
      <c r="AG150">
        <v>0</v>
      </c>
      <c r="AH150">
        <v>123278.38402600418</v>
      </c>
      <c r="AI150">
        <v>0</v>
      </c>
      <c r="AJ150">
        <v>123278.38402600418</v>
      </c>
      <c r="AK150">
        <v>0</v>
      </c>
      <c r="AL150">
        <v>123278.38402600418</v>
      </c>
      <c r="AM150" s="5">
        <v>123278.38402600418</v>
      </c>
      <c r="AN150" s="5">
        <v>5309600</v>
      </c>
      <c r="AQ150" s="5">
        <v>0</v>
      </c>
      <c r="AR150" s="5">
        <v>123278.38402600418</v>
      </c>
      <c r="AS150" s="5">
        <v>5309600</v>
      </c>
      <c r="AT150" s="5" t="s">
        <v>8</v>
      </c>
      <c r="AV150" s="5">
        <v>123278.38402600418</v>
      </c>
      <c r="AW150" s="5">
        <v>0</v>
      </c>
      <c r="AX150" s="5">
        <v>5309600</v>
      </c>
      <c r="AZ150" s="5" t="s">
        <v>2</v>
      </c>
      <c r="BA150" t="s">
        <v>2</v>
      </c>
      <c r="BB150" t="s">
        <v>1821</v>
      </c>
      <c r="BC150" t="s">
        <v>1787</v>
      </c>
      <c r="BD150" s="5" t="b">
        <v>1</v>
      </c>
      <c r="BE150" t="s">
        <v>1855</v>
      </c>
      <c r="BF150" t="s">
        <v>1856</v>
      </c>
      <c r="BG150">
        <v>5309600</v>
      </c>
      <c r="BH150">
        <v>5309600</v>
      </c>
      <c r="BI150">
        <v>0</v>
      </c>
      <c r="BJ150">
        <v>0</v>
      </c>
      <c r="BK150" s="5">
        <v>0</v>
      </c>
    </row>
    <row r="151" spans="1:63" x14ac:dyDescent="0.25">
      <c r="A151" s="5">
        <v>150</v>
      </c>
      <c r="B151" s="5">
        <v>1</v>
      </c>
      <c r="C151" s="5">
        <v>20</v>
      </c>
      <c r="D151" s="5">
        <v>1</v>
      </c>
      <c r="E151" s="5">
        <v>1</v>
      </c>
      <c r="F151" s="5">
        <v>14.95</v>
      </c>
      <c r="G151" s="5"/>
      <c r="H151" s="5"/>
      <c r="I151" s="5">
        <v>14.95</v>
      </c>
      <c r="J151" s="5">
        <v>16.48</v>
      </c>
      <c r="K151" s="5">
        <v>5.01</v>
      </c>
      <c r="L151" s="5"/>
      <c r="M151">
        <v>3.96</v>
      </c>
      <c r="N151" s="5"/>
      <c r="O151" s="5"/>
      <c r="P151" s="5">
        <v>3.36</v>
      </c>
      <c r="Q151" s="5"/>
      <c r="R151" s="5">
        <v>3.36</v>
      </c>
      <c r="S151" s="5">
        <v>43.76</v>
      </c>
      <c r="T151" s="5">
        <v>40.4</v>
      </c>
      <c r="U151" s="5">
        <v>42.08</v>
      </c>
      <c r="V151" s="5">
        <v>119184.96000000001</v>
      </c>
      <c r="X151">
        <v>119184.96000000001</v>
      </c>
      <c r="Y151">
        <v>1.9332038834836569</v>
      </c>
      <c r="Z151">
        <v>119186.89320388348</v>
      </c>
      <c r="AA151">
        <v>0</v>
      </c>
      <c r="AB151">
        <v>119186.89320388348</v>
      </c>
      <c r="AC151">
        <v>3575.7281553398061</v>
      </c>
      <c r="AD151">
        <v>122762.6213592233</v>
      </c>
      <c r="AE151">
        <v>1.1619107386795804</v>
      </c>
      <c r="AF151">
        <v>122763.78326996198</v>
      </c>
      <c r="AG151">
        <v>0</v>
      </c>
      <c r="AH151">
        <v>122763.78326996198</v>
      </c>
      <c r="AI151">
        <v>0</v>
      </c>
      <c r="AJ151">
        <v>122763.78326996198</v>
      </c>
      <c r="AK151">
        <v>0</v>
      </c>
      <c r="AL151">
        <v>122763.78326996198</v>
      </c>
      <c r="AM151" s="5">
        <v>122763.78326996198</v>
      </c>
      <c r="AN151" s="5">
        <v>5165900</v>
      </c>
      <c r="AQ151" s="5">
        <v>0</v>
      </c>
      <c r="AR151" s="5">
        <v>122763.78326996198</v>
      </c>
      <c r="AS151" s="5">
        <v>5165900</v>
      </c>
      <c r="AT151" s="5" t="s">
        <v>8</v>
      </c>
      <c r="AV151" s="5">
        <v>122763.78326996198</v>
      </c>
      <c r="AW151" s="5">
        <v>0</v>
      </c>
      <c r="AX151" s="5">
        <v>5165900</v>
      </c>
      <c r="AZ151" s="5" t="s">
        <v>2</v>
      </c>
      <c r="BA151" t="s">
        <v>2</v>
      </c>
      <c r="BB151" t="s">
        <v>1821</v>
      </c>
      <c r="BC151" t="s">
        <v>1787</v>
      </c>
      <c r="BD151" s="5" t="b">
        <v>1</v>
      </c>
      <c r="BE151" t="s">
        <v>1855</v>
      </c>
      <c r="BF151" t="s">
        <v>1856</v>
      </c>
      <c r="BG151">
        <v>5165900</v>
      </c>
      <c r="BH151">
        <v>5165900</v>
      </c>
      <c r="BI151">
        <v>0</v>
      </c>
      <c r="BJ151">
        <v>0</v>
      </c>
      <c r="BK151" s="5">
        <v>0</v>
      </c>
    </row>
    <row r="152" spans="1:63" x14ac:dyDescent="0.25">
      <c r="A152" s="5">
        <v>151</v>
      </c>
      <c r="B152" s="5">
        <v>1</v>
      </c>
      <c r="C152" s="5">
        <v>20</v>
      </c>
      <c r="D152" s="5">
        <v>2</v>
      </c>
      <c r="E152" s="5">
        <v>3</v>
      </c>
      <c r="F152" s="5">
        <v>18.46</v>
      </c>
      <c r="G152" s="5">
        <v>10.53</v>
      </c>
      <c r="H152" s="5">
        <v>9.9700000000000006</v>
      </c>
      <c r="I152" s="5">
        <v>38.96</v>
      </c>
      <c r="J152" s="5">
        <v>17.02</v>
      </c>
      <c r="K152" s="5">
        <v>4.07</v>
      </c>
      <c r="L152" s="5">
        <v>3.58</v>
      </c>
      <c r="M152">
        <v>4.18</v>
      </c>
      <c r="N152" s="5">
        <v>6.27</v>
      </c>
      <c r="O152" s="5"/>
      <c r="P152" s="5">
        <v>3.04</v>
      </c>
      <c r="Q152" s="5">
        <v>3.41</v>
      </c>
      <c r="R152" s="5">
        <v>6.45</v>
      </c>
      <c r="S152" s="5">
        <v>80.53</v>
      </c>
      <c r="T152" s="5">
        <v>74.08</v>
      </c>
      <c r="U152" s="5">
        <v>77.31</v>
      </c>
      <c r="V152" s="5">
        <v>105198.08</v>
      </c>
      <c r="W152">
        <v>5198.08</v>
      </c>
      <c r="X152">
        <v>100000</v>
      </c>
      <c r="Y152">
        <v>0</v>
      </c>
      <c r="Z152">
        <v>99999.999999999985</v>
      </c>
      <c r="AA152">
        <v>0</v>
      </c>
      <c r="AB152">
        <v>99999.999999999985</v>
      </c>
      <c r="AC152">
        <v>0</v>
      </c>
      <c r="AD152">
        <v>99999.999999999985</v>
      </c>
      <c r="AE152">
        <v>-2793.9464493597043</v>
      </c>
      <c r="AF152">
        <v>97206.053550640281</v>
      </c>
      <c r="AG152">
        <v>0</v>
      </c>
      <c r="AH152">
        <v>97206.053550640281</v>
      </c>
      <c r="AI152">
        <v>0</v>
      </c>
      <c r="AJ152">
        <v>97206.053550640281</v>
      </c>
      <c r="AK152">
        <v>0</v>
      </c>
      <c r="AL152">
        <v>97206.053550640281</v>
      </c>
      <c r="AM152" s="5">
        <v>97206.053550640281</v>
      </c>
      <c r="AN152" s="5">
        <v>7515000</v>
      </c>
      <c r="AP152">
        <v>0.05</v>
      </c>
      <c r="AQ152" s="5">
        <v>375750</v>
      </c>
      <c r="AR152" s="5">
        <v>92345.750873108249</v>
      </c>
      <c r="AS152" s="5">
        <v>7139250</v>
      </c>
      <c r="AT152" s="5" t="s">
        <v>8</v>
      </c>
      <c r="AV152" s="5">
        <v>92345.750873108249</v>
      </c>
      <c r="AW152" s="5">
        <v>0</v>
      </c>
      <c r="AX152" s="5">
        <v>7139250</v>
      </c>
      <c r="AY152" t="s">
        <v>120</v>
      </c>
      <c r="AZ152" s="5" t="s">
        <v>1818</v>
      </c>
      <c r="BA152" t="s">
        <v>1818</v>
      </c>
      <c r="BB152" t="s">
        <v>1827</v>
      </c>
      <c r="BC152" t="s">
        <v>1829</v>
      </c>
      <c r="BD152" s="5" t="b">
        <v>1</v>
      </c>
      <c r="BE152" t="s">
        <v>1855</v>
      </c>
      <c r="BF152" t="s">
        <v>1858</v>
      </c>
      <c r="BG152">
        <v>7515000</v>
      </c>
      <c r="BH152">
        <v>7886393</v>
      </c>
      <c r="BI152">
        <v>7515000</v>
      </c>
      <c r="BJ152">
        <v>7515000</v>
      </c>
      <c r="BK152" s="5">
        <v>0</v>
      </c>
    </row>
    <row r="153" spans="1:63" x14ac:dyDescent="0.25">
      <c r="A153" s="5">
        <v>152</v>
      </c>
      <c r="B153" s="5">
        <v>1</v>
      </c>
      <c r="C153" s="5">
        <v>20</v>
      </c>
      <c r="D153" s="5">
        <v>3</v>
      </c>
      <c r="E153" s="5">
        <v>1</v>
      </c>
      <c r="F153" s="5">
        <v>12.41</v>
      </c>
      <c r="G153" s="5"/>
      <c r="H153" s="5"/>
      <c r="I153" s="5">
        <v>12.41</v>
      </c>
      <c r="J153" s="5">
        <v>14.77</v>
      </c>
      <c r="K153" s="5">
        <v>4.45</v>
      </c>
      <c r="L153" s="5"/>
      <c r="M153">
        <v>3.88</v>
      </c>
      <c r="N153" s="5"/>
      <c r="O153" s="5"/>
      <c r="P153" s="5">
        <v>2.93</v>
      </c>
      <c r="Q153" s="5"/>
      <c r="R153" s="5">
        <v>2.93</v>
      </c>
      <c r="S153" s="5">
        <v>38.44</v>
      </c>
      <c r="T153" s="5">
        <v>35.51</v>
      </c>
      <c r="U153" s="5">
        <v>36.979999999999997</v>
      </c>
      <c r="V153" s="5">
        <v>120353.44</v>
      </c>
      <c r="X153">
        <v>120353.44</v>
      </c>
      <c r="Y153">
        <v>2.1155555555596948</v>
      </c>
      <c r="Z153">
        <v>120355.55555555556</v>
      </c>
      <c r="AA153">
        <v>0</v>
      </c>
      <c r="AB153">
        <v>120355.55555555556</v>
      </c>
      <c r="AC153">
        <v>3611.1111111111095</v>
      </c>
      <c r="AD153">
        <v>123966.66666666669</v>
      </c>
      <c r="AE153">
        <v>0.34252749235020019</v>
      </c>
      <c r="AF153">
        <v>123967.00919415902</v>
      </c>
      <c r="AG153">
        <v>0</v>
      </c>
      <c r="AH153">
        <v>123967.00919415902</v>
      </c>
      <c r="AI153">
        <v>0</v>
      </c>
      <c r="AJ153">
        <v>123967.00919415902</v>
      </c>
      <c r="AK153">
        <v>0</v>
      </c>
      <c r="AL153">
        <v>123967.00919415902</v>
      </c>
      <c r="AM153" s="5">
        <v>123967.00919415902</v>
      </c>
      <c r="AN153" s="5">
        <v>4584300</v>
      </c>
      <c r="AQ153" s="5">
        <v>0</v>
      </c>
      <c r="AR153" s="5">
        <v>123967.00919415902</v>
      </c>
      <c r="AS153" s="5">
        <v>4584300</v>
      </c>
      <c r="AT153" s="5" t="s">
        <v>8</v>
      </c>
      <c r="AV153" s="5">
        <v>123967.00919415902</v>
      </c>
      <c r="AW153" s="5">
        <v>0</v>
      </c>
      <c r="AX153" s="5">
        <v>4584300</v>
      </c>
      <c r="AZ153" s="5" t="s">
        <v>1815</v>
      </c>
      <c r="BA153" t="s">
        <v>1815</v>
      </c>
      <c r="BB153" t="s">
        <v>1827</v>
      </c>
      <c r="BC153" t="s">
        <v>1830</v>
      </c>
      <c r="BD153" s="5" t="b">
        <v>1</v>
      </c>
      <c r="BE153" t="s">
        <v>1855</v>
      </c>
      <c r="BF153" t="s">
        <v>1856</v>
      </c>
      <c r="BG153">
        <v>4602790</v>
      </c>
      <c r="BH153">
        <v>4602790</v>
      </c>
      <c r="BI153">
        <v>0</v>
      </c>
      <c r="BJ153">
        <v>0</v>
      </c>
      <c r="BK153" s="5">
        <v>18490</v>
      </c>
    </row>
    <row r="154" spans="1:63" x14ac:dyDescent="0.25">
      <c r="A154" s="5">
        <v>153</v>
      </c>
      <c r="B154" s="5">
        <v>1</v>
      </c>
      <c r="C154" s="5">
        <v>20</v>
      </c>
      <c r="D154" s="5">
        <v>4</v>
      </c>
      <c r="E154" s="5">
        <v>1</v>
      </c>
      <c r="F154" s="5">
        <v>12.41</v>
      </c>
      <c r="G154" s="5"/>
      <c r="H154" s="5"/>
      <c r="I154" s="5">
        <v>12.41</v>
      </c>
      <c r="J154" s="5">
        <v>14.23</v>
      </c>
      <c r="K154" s="5">
        <v>4.45</v>
      </c>
      <c r="L154" s="5"/>
      <c r="M154">
        <v>3.78</v>
      </c>
      <c r="N154" s="5"/>
      <c r="O154" s="5"/>
      <c r="P154" s="5">
        <v>3.11</v>
      </c>
      <c r="Q154" s="5"/>
      <c r="R154" s="5">
        <v>3.11</v>
      </c>
      <c r="S154" s="5">
        <v>37.979999999999997</v>
      </c>
      <c r="T154" s="5">
        <v>34.869999999999997</v>
      </c>
      <c r="U154" s="5">
        <v>36.43</v>
      </c>
      <c r="V154" s="5">
        <v>120353.44</v>
      </c>
      <c r="X154">
        <v>120353.44</v>
      </c>
      <c r="Y154">
        <v>2.6100695410132175</v>
      </c>
      <c r="Z154">
        <v>120356.05006954102</v>
      </c>
      <c r="AA154">
        <v>0</v>
      </c>
      <c r="AB154">
        <v>120356.05006954102</v>
      </c>
      <c r="AC154">
        <v>3610.6258692628762</v>
      </c>
      <c r="AD154">
        <v>123966.67593880388</v>
      </c>
      <c r="AE154">
        <v>2.5801687997300178</v>
      </c>
      <c r="AF154">
        <v>123969.25610760362</v>
      </c>
      <c r="AG154">
        <v>499.7529508646694</v>
      </c>
      <c r="AH154">
        <v>124469.00905846828</v>
      </c>
      <c r="AI154">
        <v>0</v>
      </c>
      <c r="AJ154">
        <v>124469.00905846828</v>
      </c>
      <c r="AK154">
        <v>0</v>
      </c>
      <c r="AL154">
        <v>124469.00905846828</v>
      </c>
      <c r="AM154" s="5">
        <v>124469.00905846828</v>
      </c>
      <c r="AN154" s="5">
        <v>4534406</v>
      </c>
      <c r="AQ154" s="5">
        <v>0</v>
      </c>
      <c r="AR154" s="5">
        <v>124469.00905846828</v>
      </c>
      <c r="AS154" s="5">
        <v>4534406</v>
      </c>
      <c r="AT154" s="5" t="s">
        <v>8</v>
      </c>
      <c r="AV154" s="5">
        <v>124469.00905846828</v>
      </c>
      <c r="AW154" s="5">
        <v>0</v>
      </c>
      <c r="AX154" s="5">
        <v>4534406</v>
      </c>
      <c r="AZ154" s="5" t="s">
        <v>2</v>
      </c>
      <c r="BA154" t="s">
        <v>2</v>
      </c>
      <c r="BB154" t="s">
        <v>1821</v>
      </c>
      <c r="BC154" t="s">
        <v>1787</v>
      </c>
      <c r="BD154" s="5" t="b">
        <v>1</v>
      </c>
      <c r="BE154" t="s">
        <v>1855</v>
      </c>
      <c r="BF154" t="s">
        <v>1856</v>
      </c>
      <c r="BG154">
        <v>4534406</v>
      </c>
      <c r="BH154">
        <v>4534406</v>
      </c>
      <c r="BI154">
        <v>0</v>
      </c>
      <c r="BJ154">
        <v>0</v>
      </c>
      <c r="BK154" s="5">
        <v>0</v>
      </c>
    </row>
    <row r="155" spans="1:63" x14ac:dyDescent="0.25">
      <c r="A155" s="5">
        <v>154</v>
      </c>
      <c r="B155" s="5">
        <v>1</v>
      </c>
      <c r="C155" s="5">
        <v>20</v>
      </c>
      <c r="D155" s="5">
        <v>5</v>
      </c>
      <c r="E155" s="5">
        <v>2</v>
      </c>
      <c r="F155" s="5">
        <v>14.66</v>
      </c>
      <c r="G155" s="5">
        <v>10.58</v>
      </c>
      <c r="H155" s="5"/>
      <c r="I155" s="5">
        <v>25.24</v>
      </c>
      <c r="J155" s="5">
        <v>17.38</v>
      </c>
      <c r="K155" s="5">
        <v>4.07</v>
      </c>
      <c r="L155" s="5">
        <v>3.38</v>
      </c>
      <c r="M155">
        <v>3.48</v>
      </c>
      <c r="N155" s="5">
        <v>3.77</v>
      </c>
      <c r="O155" s="5"/>
      <c r="P155" s="5">
        <v>3.11</v>
      </c>
      <c r="Q155" s="5"/>
      <c r="R155" s="5">
        <v>3.11</v>
      </c>
      <c r="S155" s="5">
        <v>60.43</v>
      </c>
      <c r="T155" s="5">
        <v>57.32</v>
      </c>
      <c r="U155" s="5">
        <v>58.88</v>
      </c>
      <c r="V155" s="5">
        <v>118496.08</v>
      </c>
      <c r="X155">
        <v>118496.08</v>
      </c>
      <c r="Y155">
        <v>0.86856146468198869</v>
      </c>
      <c r="Z155">
        <v>118496.94856146468</v>
      </c>
      <c r="AA155">
        <v>0</v>
      </c>
      <c r="AB155">
        <v>118496.94856146468</v>
      </c>
      <c r="AC155">
        <v>3554.960767218829</v>
      </c>
      <c r="AD155">
        <v>122051.90932868353</v>
      </c>
      <c r="AE155">
        <v>1.4194756643119035</v>
      </c>
      <c r="AF155">
        <v>122053.32880434782</v>
      </c>
      <c r="AG155">
        <v>0</v>
      </c>
      <c r="AH155">
        <v>122053.32880434782</v>
      </c>
      <c r="AI155">
        <v>0</v>
      </c>
      <c r="AJ155">
        <v>122053.32880434782</v>
      </c>
      <c r="AK155">
        <v>1220.1936141304325</v>
      </c>
      <c r="AL155">
        <v>123273.52241847826</v>
      </c>
      <c r="AM155" s="5">
        <v>123273.52241847826</v>
      </c>
      <c r="AN155" s="5">
        <v>7258345</v>
      </c>
      <c r="AQ155" s="5">
        <v>0</v>
      </c>
      <c r="AR155" s="5">
        <v>123273.52241847826</v>
      </c>
      <c r="AS155" s="5">
        <v>7258345</v>
      </c>
      <c r="AT155" s="5" t="s">
        <v>8</v>
      </c>
      <c r="AV155" s="5">
        <v>123273.52241847826</v>
      </c>
      <c r="AW155" s="5">
        <v>0</v>
      </c>
      <c r="AX155" s="5">
        <v>7258345</v>
      </c>
      <c r="AZ155" s="5" t="s">
        <v>2</v>
      </c>
      <c r="BA155" t="s">
        <v>2</v>
      </c>
      <c r="BB155" t="s">
        <v>1821</v>
      </c>
      <c r="BC155" t="s">
        <v>1787</v>
      </c>
      <c r="BD155" s="5" t="b">
        <v>1</v>
      </c>
      <c r="BE155" t="s">
        <v>1855</v>
      </c>
      <c r="BF155" t="s">
        <v>1857</v>
      </c>
      <c r="BG155">
        <v>7258345</v>
      </c>
      <c r="BH155">
        <v>7258345</v>
      </c>
      <c r="BI155">
        <v>0</v>
      </c>
      <c r="BJ155">
        <v>0</v>
      </c>
      <c r="BK155" s="5">
        <v>0</v>
      </c>
    </row>
    <row r="156" spans="1:63" x14ac:dyDescent="0.25">
      <c r="A156" s="5">
        <v>155</v>
      </c>
      <c r="B156" s="5">
        <v>1</v>
      </c>
      <c r="C156" s="5">
        <v>20</v>
      </c>
      <c r="D156" s="5">
        <v>6</v>
      </c>
      <c r="E156" s="5">
        <v>2</v>
      </c>
      <c r="F156" s="5">
        <v>11.63</v>
      </c>
      <c r="G156" s="5">
        <v>10.93</v>
      </c>
      <c r="H156" s="5"/>
      <c r="I156" s="5">
        <v>22.56</v>
      </c>
      <c r="J156" s="5">
        <v>16.28</v>
      </c>
      <c r="K156" s="5">
        <v>4.62</v>
      </c>
      <c r="L156" s="5"/>
      <c r="M156">
        <v>4.3899999999999997</v>
      </c>
      <c r="N156" s="5">
        <v>1.81</v>
      </c>
      <c r="O156" s="5"/>
      <c r="P156" s="5">
        <v>4.4000000000000004</v>
      </c>
      <c r="Q156" s="5"/>
      <c r="R156" s="5">
        <v>4.4000000000000004</v>
      </c>
      <c r="S156" s="5">
        <v>54.06</v>
      </c>
      <c r="T156" s="5">
        <v>49.66</v>
      </c>
      <c r="U156" s="5">
        <v>51.86</v>
      </c>
      <c r="V156" s="5">
        <v>116281.2</v>
      </c>
      <c r="X156">
        <v>116281.2</v>
      </c>
      <c r="Y156">
        <v>501.80692383779382</v>
      </c>
      <c r="Z156">
        <v>116783.00692383781</v>
      </c>
      <c r="AA156">
        <v>0</v>
      </c>
      <c r="AB156">
        <v>116783.00692383781</v>
      </c>
      <c r="AC156">
        <v>0</v>
      </c>
      <c r="AD156">
        <v>116783.00692383781</v>
      </c>
      <c r="AE156">
        <v>-2949.9756858894689</v>
      </c>
      <c r="AF156">
        <v>113833.03123794832</v>
      </c>
      <c r="AG156">
        <v>0</v>
      </c>
      <c r="AH156">
        <v>113833.03123794832</v>
      </c>
      <c r="AI156">
        <v>0</v>
      </c>
      <c r="AJ156">
        <v>113833.03123794832</v>
      </c>
      <c r="AK156">
        <v>0</v>
      </c>
      <c r="AL156">
        <v>113833.03123794832</v>
      </c>
      <c r="AM156" s="5">
        <v>113833.03123794832</v>
      </c>
      <c r="AN156" s="5">
        <v>5903381</v>
      </c>
      <c r="AQ156" s="5">
        <v>0</v>
      </c>
      <c r="AR156" s="5">
        <v>113833.03123794832</v>
      </c>
      <c r="AS156" s="5">
        <v>5903381</v>
      </c>
      <c r="AT156" s="5" t="s">
        <v>8</v>
      </c>
      <c r="AV156" s="5">
        <v>113833.03123794832</v>
      </c>
      <c r="AW156" s="5">
        <v>0</v>
      </c>
      <c r="AX156" s="5">
        <v>5903381</v>
      </c>
      <c r="AZ156" s="5" t="s">
        <v>1818</v>
      </c>
      <c r="BA156" t="s">
        <v>1818</v>
      </c>
      <c r="BB156" t="s">
        <v>1827</v>
      </c>
      <c r="BC156" t="s">
        <v>1829</v>
      </c>
      <c r="BD156" s="5" t="b">
        <v>1</v>
      </c>
      <c r="BE156" t="s">
        <v>1855</v>
      </c>
      <c r="BF156" t="s">
        <v>1857</v>
      </c>
      <c r="BG156">
        <v>5903381</v>
      </c>
      <c r="BH156">
        <v>6116982</v>
      </c>
      <c r="BI156">
        <v>5903381</v>
      </c>
      <c r="BJ156">
        <v>0</v>
      </c>
      <c r="BK156" s="5">
        <v>0</v>
      </c>
    </row>
    <row r="157" spans="1:63" x14ac:dyDescent="0.25">
      <c r="A157" s="5">
        <v>156</v>
      </c>
      <c r="B157" s="5">
        <v>1</v>
      </c>
      <c r="C157" s="5">
        <v>20</v>
      </c>
      <c r="D157" s="5">
        <v>7</v>
      </c>
      <c r="E157" s="5">
        <v>2</v>
      </c>
      <c r="F157" s="5">
        <v>10.86</v>
      </c>
      <c r="G157" s="5">
        <v>14.01</v>
      </c>
      <c r="H157" s="5"/>
      <c r="I157" s="5">
        <v>24.869999999999997</v>
      </c>
      <c r="J157" s="5">
        <v>18.82</v>
      </c>
      <c r="K157" s="5">
        <v>3.96</v>
      </c>
      <c r="L157" s="5"/>
      <c r="M157">
        <v>2.8</v>
      </c>
      <c r="N157" s="5">
        <v>3.83</v>
      </c>
      <c r="O157" s="5">
        <v>4.6399999999999997</v>
      </c>
      <c r="P157" s="5">
        <v>3.91</v>
      </c>
      <c r="Q157" s="5"/>
      <c r="R157" s="5">
        <v>3.91</v>
      </c>
      <c r="S157" s="5">
        <v>62.83</v>
      </c>
      <c r="T157" s="5">
        <v>58.92</v>
      </c>
      <c r="U157" s="5">
        <v>60.88</v>
      </c>
      <c r="V157" s="5">
        <v>117388.64</v>
      </c>
      <c r="X157">
        <v>117388.64</v>
      </c>
      <c r="Y157">
        <v>1.3683319222764112E-2</v>
      </c>
      <c r="Z157">
        <v>117388.65368331922</v>
      </c>
      <c r="AA157">
        <v>0</v>
      </c>
      <c r="AB157">
        <v>117388.65368331922</v>
      </c>
      <c r="AC157">
        <v>3522.0152413209144</v>
      </c>
      <c r="AD157">
        <v>120910.66892464014</v>
      </c>
      <c r="AE157">
        <v>0.96051031386014085</v>
      </c>
      <c r="AF157">
        <v>120911.629434954</v>
      </c>
      <c r="AG157">
        <v>0</v>
      </c>
      <c r="AH157">
        <v>120911.629434954</v>
      </c>
      <c r="AI157">
        <v>0</v>
      </c>
      <c r="AJ157">
        <v>120911.629434954</v>
      </c>
      <c r="AK157">
        <v>1209.4940867279947</v>
      </c>
      <c r="AL157">
        <v>122121.12352168201</v>
      </c>
      <c r="AM157" s="5">
        <v>122121.12352168201</v>
      </c>
      <c r="AN157" s="5">
        <v>7434734</v>
      </c>
      <c r="AQ157" s="5">
        <v>0</v>
      </c>
      <c r="AR157" s="5">
        <v>122121.12352168201</v>
      </c>
      <c r="AS157" s="5">
        <v>7434734</v>
      </c>
      <c r="AT157" s="5" t="s">
        <v>8</v>
      </c>
      <c r="AV157" s="5">
        <v>122121.12352168201</v>
      </c>
      <c r="AW157" s="5">
        <v>0</v>
      </c>
      <c r="AX157" s="5">
        <v>7434734</v>
      </c>
      <c r="AZ157" s="5" t="s">
        <v>2</v>
      </c>
      <c r="BA157" t="s">
        <v>2</v>
      </c>
      <c r="BB157" t="s">
        <v>1821</v>
      </c>
      <c r="BC157" t="s">
        <v>1787</v>
      </c>
      <c r="BD157" s="5" t="b">
        <v>1</v>
      </c>
      <c r="BE157" t="s">
        <v>1855</v>
      </c>
      <c r="BF157" t="s">
        <v>1857</v>
      </c>
      <c r="BG157">
        <v>7434734</v>
      </c>
      <c r="BH157">
        <v>7434734</v>
      </c>
      <c r="BI157">
        <v>0</v>
      </c>
      <c r="BJ157">
        <v>0</v>
      </c>
      <c r="BK157" s="5">
        <v>0</v>
      </c>
    </row>
    <row r="158" spans="1:63" x14ac:dyDescent="0.25">
      <c r="A158" s="5">
        <v>157</v>
      </c>
      <c r="B158" s="5">
        <v>1</v>
      </c>
      <c r="C158" s="5">
        <v>20</v>
      </c>
      <c r="D158" s="5">
        <v>8</v>
      </c>
      <c r="E158" s="5">
        <v>1</v>
      </c>
      <c r="F158" s="5">
        <v>14.95</v>
      </c>
      <c r="G158" s="5"/>
      <c r="H158" s="5"/>
      <c r="I158" s="5">
        <v>14.95</v>
      </c>
      <c r="J158" s="5">
        <v>17.47</v>
      </c>
      <c r="K158" s="5">
        <v>4.97</v>
      </c>
      <c r="L158" s="5"/>
      <c r="M158">
        <v>4</v>
      </c>
      <c r="N158" s="5"/>
      <c r="O158" s="5"/>
      <c r="P158" s="5">
        <v>3.36</v>
      </c>
      <c r="Q158" s="5"/>
      <c r="R158" s="5">
        <v>3.36</v>
      </c>
      <c r="S158" s="5">
        <v>44.75</v>
      </c>
      <c r="T158" s="5">
        <v>41.39</v>
      </c>
      <c r="U158" s="5">
        <v>43.07</v>
      </c>
      <c r="V158" s="5">
        <v>119184.96000000001</v>
      </c>
      <c r="X158">
        <v>119184.96000000001</v>
      </c>
      <c r="Y158">
        <v>0.94522478735598281</v>
      </c>
      <c r="Z158">
        <v>119185.90522478736</v>
      </c>
      <c r="AA158">
        <v>500.09720534630475</v>
      </c>
      <c r="AB158">
        <v>119686.00243013368</v>
      </c>
      <c r="AC158">
        <v>3590.5710814094782</v>
      </c>
      <c r="AD158">
        <v>123276.57351154316</v>
      </c>
      <c r="AE158">
        <v>1.8105144610308344</v>
      </c>
      <c r="AF158">
        <v>123278.38402600418</v>
      </c>
      <c r="AG158">
        <v>0</v>
      </c>
      <c r="AH158">
        <v>123278.38402600418</v>
      </c>
      <c r="AI158">
        <v>0</v>
      </c>
      <c r="AJ158">
        <v>123278.38402600418</v>
      </c>
      <c r="AK158">
        <v>0</v>
      </c>
      <c r="AL158">
        <v>123278.38402600418</v>
      </c>
      <c r="AM158" s="5">
        <v>123278.38402600418</v>
      </c>
      <c r="AN158" s="5">
        <v>5309600</v>
      </c>
      <c r="AQ158" s="5">
        <v>0</v>
      </c>
      <c r="AR158" s="5">
        <v>123278.38402600418</v>
      </c>
      <c r="AS158" s="5">
        <v>5309600</v>
      </c>
      <c r="AT158" s="5" t="s">
        <v>8</v>
      </c>
      <c r="AV158" s="5">
        <v>123278.38402600418</v>
      </c>
      <c r="AW158" s="5">
        <v>0</v>
      </c>
      <c r="AX158" s="5">
        <v>5309600</v>
      </c>
      <c r="AZ158" s="5" t="s">
        <v>2</v>
      </c>
      <c r="BA158" t="s">
        <v>2</v>
      </c>
      <c r="BB158" t="s">
        <v>1821</v>
      </c>
      <c r="BC158" t="s">
        <v>1787</v>
      </c>
      <c r="BD158" s="5" t="b">
        <v>1</v>
      </c>
      <c r="BE158" t="s">
        <v>1855</v>
      </c>
      <c r="BF158" t="s">
        <v>1856</v>
      </c>
      <c r="BG158">
        <v>5309600</v>
      </c>
      <c r="BH158">
        <v>5309600</v>
      </c>
      <c r="BI158">
        <v>0</v>
      </c>
      <c r="BJ158">
        <v>0</v>
      </c>
      <c r="BK158" s="5">
        <v>0</v>
      </c>
    </row>
    <row r="159" spans="1:63" x14ac:dyDescent="0.25">
      <c r="A159" s="5">
        <v>158</v>
      </c>
      <c r="B159" s="5">
        <v>1</v>
      </c>
      <c r="C159" s="5">
        <v>21</v>
      </c>
      <c r="D159" s="5">
        <v>1</v>
      </c>
      <c r="E159" s="5">
        <v>1</v>
      </c>
      <c r="F159" s="5">
        <v>14.95</v>
      </c>
      <c r="G159" s="5"/>
      <c r="H159" s="5"/>
      <c r="I159" s="5">
        <v>14.95</v>
      </c>
      <c r="J159" s="5">
        <v>16.48</v>
      </c>
      <c r="K159" s="5">
        <v>5.01</v>
      </c>
      <c r="L159" s="5"/>
      <c r="M159">
        <v>3.96</v>
      </c>
      <c r="N159" s="5"/>
      <c r="O159" s="5"/>
      <c r="P159" s="5">
        <v>3.36</v>
      </c>
      <c r="Q159" s="5"/>
      <c r="R159" s="5">
        <v>3.36</v>
      </c>
      <c r="S159" s="5">
        <v>43.76</v>
      </c>
      <c r="T159" s="5">
        <v>40.4</v>
      </c>
      <c r="U159" s="5">
        <v>42.08</v>
      </c>
      <c r="V159" s="5">
        <v>119184.96000000001</v>
      </c>
      <c r="X159">
        <v>119184.96000000001</v>
      </c>
      <c r="Y159">
        <v>1.9332038834836569</v>
      </c>
      <c r="Z159">
        <v>119186.89320388348</v>
      </c>
      <c r="AA159">
        <v>0</v>
      </c>
      <c r="AB159">
        <v>119186.89320388348</v>
      </c>
      <c r="AC159">
        <v>3575.7281553398061</v>
      </c>
      <c r="AD159">
        <v>122762.6213592233</v>
      </c>
      <c r="AE159">
        <v>1.1619107386795804</v>
      </c>
      <c r="AF159">
        <v>122763.78326996198</v>
      </c>
      <c r="AG159">
        <v>0</v>
      </c>
      <c r="AH159">
        <v>122763.78326996198</v>
      </c>
      <c r="AI159">
        <v>0</v>
      </c>
      <c r="AJ159">
        <v>122763.78326996198</v>
      </c>
      <c r="AK159">
        <v>0</v>
      </c>
      <c r="AL159">
        <v>122763.78326996198</v>
      </c>
      <c r="AM159" s="5">
        <v>122763.78326996198</v>
      </c>
      <c r="AN159" s="5">
        <v>5165900</v>
      </c>
      <c r="AQ159" s="5">
        <v>0</v>
      </c>
      <c r="AR159" s="5">
        <v>122763.78326996198</v>
      </c>
      <c r="AS159" s="5">
        <v>5165900</v>
      </c>
      <c r="AT159" s="5" t="s">
        <v>8</v>
      </c>
      <c r="AV159" s="5">
        <v>122763.78326996198</v>
      </c>
      <c r="AW159" s="5">
        <v>0</v>
      </c>
      <c r="AX159" s="5">
        <v>5165900</v>
      </c>
      <c r="AZ159" s="5" t="s">
        <v>2</v>
      </c>
      <c r="BA159" t="s">
        <v>2</v>
      </c>
      <c r="BB159" t="s">
        <v>1821</v>
      </c>
      <c r="BC159" t="s">
        <v>1787</v>
      </c>
      <c r="BD159" s="5" t="b">
        <v>1</v>
      </c>
      <c r="BE159" t="s">
        <v>1855</v>
      </c>
      <c r="BF159" t="s">
        <v>1856</v>
      </c>
      <c r="BG159">
        <v>5165900</v>
      </c>
      <c r="BH159">
        <v>5165900</v>
      </c>
      <c r="BI159">
        <v>0</v>
      </c>
      <c r="BJ159">
        <v>0</v>
      </c>
      <c r="BK159" s="5">
        <v>0</v>
      </c>
    </row>
    <row r="160" spans="1:63" x14ac:dyDescent="0.25">
      <c r="A160" s="5">
        <v>159</v>
      </c>
      <c r="B160" s="5">
        <v>1</v>
      </c>
      <c r="C160" s="5">
        <v>21</v>
      </c>
      <c r="D160" s="5">
        <v>2</v>
      </c>
      <c r="E160" s="5">
        <v>3</v>
      </c>
      <c r="F160" s="5">
        <v>18.46</v>
      </c>
      <c r="G160" s="5">
        <v>10.53</v>
      </c>
      <c r="H160" s="5">
        <v>9.9700000000000006</v>
      </c>
      <c r="I160" s="5">
        <v>38.96</v>
      </c>
      <c r="J160" s="5">
        <v>17.02</v>
      </c>
      <c r="K160" s="5">
        <v>4.07</v>
      </c>
      <c r="L160" s="5">
        <v>3.58</v>
      </c>
      <c r="M160">
        <v>4.18</v>
      </c>
      <c r="N160" s="5">
        <v>6.27</v>
      </c>
      <c r="O160" s="5"/>
      <c r="P160" s="5">
        <v>3.04</v>
      </c>
      <c r="Q160" s="5">
        <v>3.41</v>
      </c>
      <c r="R160" s="5">
        <v>6.45</v>
      </c>
      <c r="S160" s="5">
        <v>80.53</v>
      </c>
      <c r="T160" s="5">
        <v>74.08</v>
      </c>
      <c r="U160" s="5">
        <v>77.31</v>
      </c>
      <c r="V160" s="5">
        <v>105198.08</v>
      </c>
      <c r="W160">
        <v>5198.08</v>
      </c>
      <c r="X160">
        <v>100000</v>
      </c>
      <c r="Y160">
        <v>0</v>
      </c>
      <c r="Z160">
        <v>99999.999999999985</v>
      </c>
      <c r="AA160">
        <v>500</v>
      </c>
      <c r="AB160">
        <v>100500</v>
      </c>
      <c r="AC160">
        <v>0</v>
      </c>
      <c r="AD160">
        <v>100500</v>
      </c>
      <c r="AE160">
        <v>-2807.9161816065025</v>
      </c>
      <c r="AF160">
        <v>97692.083818393483</v>
      </c>
      <c r="AG160">
        <v>0</v>
      </c>
      <c r="AH160">
        <v>97692.083818393483</v>
      </c>
      <c r="AI160">
        <v>0</v>
      </c>
      <c r="AJ160">
        <v>97692.083818393483</v>
      </c>
      <c r="AK160">
        <v>0</v>
      </c>
      <c r="AL160">
        <v>97692.083818393483</v>
      </c>
      <c r="AM160" s="5">
        <v>97692.083818393483</v>
      </c>
      <c r="AN160" s="5">
        <v>7552575</v>
      </c>
      <c r="AO160">
        <v>36823.000000000931</v>
      </c>
      <c r="AP160">
        <v>0.02</v>
      </c>
      <c r="AQ160" s="5">
        <v>187875</v>
      </c>
      <c r="AR160" s="5">
        <v>95261.932479627474</v>
      </c>
      <c r="AS160" s="5">
        <v>7364700</v>
      </c>
      <c r="AT160" s="5" t="s">
        <v>8</v>
      </c>
      <c r="AV160" s="5">
        <v>95261.932479627474</v>
      </c>
      <c r="AW160" s="5">
        <v>0</v>
      </c>
      <c r="AX160" s="5">
        <v>7364700</v>
      </c>
      <c r="AZ160" s="5" t="s">
        <v>1818</v>
      </c>
      <c r="BA160" t="s">
        <v>1818</v>
      </c>
      <c r="BB160" t="s">
        <v>1827</v>
      </c>
      <c r="BC160" t="s">
        <v>1829</v>
      </c>
      <c r="BD160" s="5" t="b">
        <v>1</v>
      </c>
      <c r="BE160" t="s">
        <v>1855</v>
      </c>
      <c r="BF160" t="s">
        <v>1858</v>
      </c>
      <c r="BG160">
        <v>7552575</v>
      </c>
      <c r="BH160">
        <v>7925903</v>
      </c>
      <c r="BI160">
        <v>7552575</v>
      </c>
      <c r="BJ160">
        <v>0</v>
      </c>
      <c r="BK160" s="5">
        <v>0</v>
      </c>
    </row>
    <row r="161" spans="1:63" x14ac:dyDescent="0.25">
      <c r="A161" s="5">
        <v>160</v>
      </c>
      <c r="B161" s="5">
        <v>1</v>
      </c>
      <c r="C161" s="5">
        <v>21</v>
      </c>
      <c r="D161" s="5">
        <v>3</v>
      </c>
      <c r="E161" s="5">
        <v>1</v>
      </c>
      <c r="F161" s="5">
        <v>12.41</v>
      </c>
      <c r="G161" s="5"/>
      <c r="H161" s="5"/>
      <c r="I161" s="5">
        <v>12.41</v>
      </c>
      <c r="J161" s="5">
        <v>14.77</v>
      </c>
      <c r="K161" s="5">
        <v>4.45</v>
      </c>
      <c r="L161" s="5"/>
      <c r="M161">
        <v>3.88</v>
      </c>
      <c r="N161" s="5"/>
      <c r="O161" s="5"/>
      <c r="P161" s="5">
        <v>2.93</v>
      </c>
      <c r="Q161" s="5"/>
      <c r="R161" s="5">
        <v>2.93</v>
      </c>
      <c r="S161" s="5">
        <v>38.44</v>
      </c>
      <c r="T161" s="5">
        <v>35.51</v>
      </c>
      <c r="U161" s="5">
        <v>36.979999999999997</v>
      </c>
      <c r="V161" s="5">
        <v>120353.44</v>
      </c>
      <c r="X161">
        <v>120353.44</v>
      </c>
      <c r="Y161">
        <v>2.1155555555596948</v>
      </c>
      <c r="Z161">
        <v>120355.55555555556</v>
      </c>
      <c r="AA161">
        <v>0</v>
      </c>
      <c r="AB161">
        <v>120355.55555555556</v>
      </c>
      <c r="AC161">
        <v>0</v>
      </c>
      <c r="AD161">
        <v>120355.55555555556</v>
      </c>
      <c r="AE161">
        <v>1.3941469863639211</v>
      </c>
      <c r="AF161">
        <v>120356.94970254193</v>
      </c>
      <c r="AG161">
        <v>-3461.3304488912981</v>
      </c>
      <c r="AH161">
        <v>116895.61925365064</v>
      </c>
      <c r="AI161">
        <v>0</v>
      </c>
      <c r="AJ161">
        <v>116895.61925365064</v>
      </c>
      <c r="AK161">
        <v>0</v>
      </c>
      <c r="AL161">
        <v>116895.61925365064</v>
      </c>
      <c r="AM161" s="5">
        <v>116895.61925365064</v>
      </c>
      <c r="AN161" s="5">
        <v>4322800</v>
      </c>
      <c r="AP161">
        <v>0.05</v>
      </c>
      <c r="AQ161" s="5">
        <v>216140</v>
      </c>
      <c r="AR161" s="5">
        <v>111050.83829096808</v>
      </c>
      <c r="AS161" s="5">
        <v>4106660</v>
      </c>
      <c r="AT161" s="5" t="s">
        <v>8</v>
      </c>
      <c r="AV161" s="5">
        <v>111050.83829096808</v>
      </c>
      <c r="AW161" s="5">
        <v>0</v>
      </c>
      <c r="AX161" s="5">
        <v>4106660</v>
      </c>
      <c r="AY161" t="s">
        <v>120</v>
      </c>
      <c r="AZ161" s="5" t="s">
        <v>1815</v>
      </c>
      <c r="BA161" t="s">
        <v>1815</v>
      </c>
      <c r="BB161" t="s">
        <v>1827</v>
      </c>
      <c r="BC161" t="s">
        <v>1830</v>
      </c>
      <c r="BD161" s="5" t="b">
        <v>1</v>
      </c>
      <c r="BE161" t="s">
        <v>1855</v>
      </c>
      <c r="BF161" t="s">
        <v>1856</v>
      </c>
      <c r="BG161">
        <v>4469292</v>
      </c>
      <c r="BH161">
        <v>4469292</v>
      </c>
      <c r="BI161">
        <v>0</v>
      </c>
      <c r="BJ161">
        <v>0</v>
      </c>
      <c r="BK161" s="5">
        <v>146492</v>
      </c>
    </row>
    <row r="162" spans="1:63" x14ac:dyDescent="0.25">
      <c r="A162" s="5">
        <v>161</v>
      </c>
      <c r="B162" s="5">
        <v>1</v>
      </c>
      <c r="C162" s="5">
        <v>21</v>
      </c>
      <c r="D162" s="5">
        <v>4</v>
      </c>
      <c r="E162" s="5">
        <v>1</v>
      </c>
      <c r="F162" s="5">
        <v>12.41</v>
      </c>
      <c r="G162" s="5"/>
      <c r="H162" s="5"/>
      <c r="I162" s="5">
        <v>12.41</v>
      </c>
      <c r="J162" s="5">
        <v>14.23</v>
      </c>
      <c r="K162" s="5">
        <v>4.45</v>
      </c>
      <c r="L162" s="5"/>
      <c r="M162">
        <v>3.78</v>
      </c>
      <c r="N162" s="5"/>
      <c r="O162" s="5"/>
      <c r="P162" s="5">
        <v>3.11</v>
      </c>
      <c r="Q162" s="5"/>
      <c r="R162" s="5">
        <v>3.11</v>
      </c>
      <c r="S162" s="5">
        <v>37.979999999999997</v>
      </c>
      <c r="T162" s="5">
        <v>34.869999999999997</v>
      </c>
      <c r="U162" s="5">
        <v>36.43</v>
      </c>
      <c r="V162" s="5">
        <v>120353.44</v>
      </c>
      <c r="X162">
        <v>120353.44</v>
      </c>
      <c r="Y162">
        <v>2.6100695410132175</v>
      </c>
      <c r="Z162">
        <v>120356.05006954102</v>
      </c>
      <c r="AA162">
        <v>0</v>
      </c>
      <c r="AB162">
        <v>120356.05006954102</v>
      </c>
      <c r="AC162">
        <v>3610.6258692628762</v>
      </c>
      <c r="AD162">
        <v>123966.67593880388</v>
      </c>
      <c r="AE162">
        <v>2.5801687997300178</v>
      </c>
      <c r="AF162">
        <v>123969.25610760362</v>
      </c>
      <c r="AG162">
        <v>499.7529508646694</v>
      </c>
      <c r="AH162">
        <v>124469.00905846828</v>
      </c>
      <c r="AI162">
        <v>0</v>
      </c>
      <c r="AJ162">
        <v>124469.00905846828</v>
      </c>
      <c r="AK162">
        <v>0</v>
      </c>
      <c r="AL162">
        <v>124469.00905846828</v>
      </c>
      <c r="AM162" s="5">
        <v>124469.00905846828</v>
      </c>
      <c r="AN162" s="5">
        <v>4534406</v>
      </c>
      <c r="AQ162" s="5">
        <v>0</v>
      </c>
      <c r="AR162" s="5">
        <v>124469.00905846828</v>
      </c>
      <c r="AS162" s="5">
        <v>4534406</v>
      </c>
      <c r="AT162" s="5" t="s">
        <v>8</v>
      </c>
      <c r="AV162" s="5">
        <v>124469.00905846828</v>
      </c>
      <c r="AW162" s="5">
        <v>0</v>
      </c>
      <c r="AX162" s="5">
        <v>4534406</v>
      </c>
      <c r="AZ162" s="5" t="s">
        <v>2</v>
      </c>
      <c r="BA162" t="s">
        <v>2</v>
      </c>
      <c r="BB162" t="s">
        <v>1821</v>
      </c>
      <c r="BC162" t="s">
        <v>1787</v>
      </c>
      <c r="BD162" s="5" t="b">
        <v>1</v>
      </c>
      <c r="BE162" t="s">
        <v>1855</v>
      </c>
      <c r="BF162" t="s">
        <v>1856</v>
      </c>
      <c r="BG162">
        <v>4534406</v>
      </c>
      <c r="BH162">
        <v>4534406</v>
      </c>
      <c r="BI162">
        <v>0</v>
      </c>
      <c r="BJ162">
        <v>0</v>
      </c>
      <c r="BK162" s="5">
        <v>0</v>
      </c>
    </row>
    <row r="163" spans="1:63" x14ac:dyDescent="0.25">
      <c r="A163" s="5">
        <v>162</v>
      </c>
      <c r="B163" s="5">
        <v>1</v>
      </c>
      <c r="C163" s="5">
        <v>21</v>
      </c>
      <c r="D163" s="5">
        <v>5</v>
      </c>
      <c r="E163" s="5">
        <v>2</v>
      </c>
      <c r="F163" s="5">
        <v>14.66</v>
      </c>
      <c r="G163" s="5">
        <v>10.58</v>
      </c>
      <c r="H163" s="5"/>
      <c r="I163" s="5">
        <v>25.24</v>
      </c>
      <c r="J163" s="5">
        <v>17.38</v>
      </c>
      <c r="K163" s="5">
        <v>4.07</v>
      </c>
      <c r="L163" s="5">
        <v>3.38</v>
      </c>
      <c r="M163">
        <v>3.48</v>
      </c>
      <c r="N163" s="5">
        <v>3.77</v>
      </c>
      <c r="O163" s="5"/>
      <c r="P163" s="5">
        <v>3.11</v>
      </c>
      <c r="Q163" s="5"/>
      <c r="R163" s="5">
        <v>3.11</v>
      </c>
      <c r="S163" s="5">
        <v>60.43</v>
      </c>
      <c r="T163" s="5">
        <v>57.32</v>
      </c>
      <c r="U163" s="5">
        <v>58.88</v>
      </c>
      <c r="V163" s="5">
        <v>118496.08</v>
      </c>
      <c r="X163">
        <v>118496.08</v>
      </c>
      <c r="Y163">
        <v>0.86856146468198869</v>
      </c>
      <c r="Z163">
        <v>118496.94856146468</v>
      </c>
      <c r="AA163">
        <v>0</v>
      </c>
      <c r="AB163">
        <v>118496.94856146468</v>
      </c>
      <c r="AC163">
        <v>3554.960767218829</v>
      </c>
      <c r="AD163">
        <v>122051.90932868353</v>
      </c>
      <c r="AE163">
        <v>1.4194756643119035</v>
      </c>
      <c r="AF163">
        <v>122053.32880434782</v>
      </c>
      <c r="AG163">
        <v>0</v>
      </c>
      <c r="AH163">
        <v>122053.32880434782</v>
      </c>
      <c r="AI163">
        <v>0</v>
      </c>
      <c r="AJ163">
        <v>122053.32880434782</v>
      </c>
      <c r="AK163">
        <v>1220.1936141304325</v>
      </c>
      <c r="AL163">
        <v>123273.52241847826</v>
      </c>
      <c r="AM163" s="5">
        <v>123273.52241847826</v>
      </c>
      <c r="AN163" s="5">
        <v>7258345</v>
      </c>
      <c r="AQ163" s="5">
        <v>0</v>
      </c>
      <c r="AR163" s="5">
        <v>123273.52241847826</v>
      </c>
      <c r="AS163" s="5">
        <v>7258345</v>
      </c>
      <c r="AT163" s="5" t="s">
        <v>8</v>
      </c>
      <c r="AV163" s="5">
        <v>123273.52241847826</v>
      </c>
      <c r="AW163" s="5">
        <v>0</v>
      </c>
      <c r="AX163" s="5">
        <v>7258345</v>
      </c>
      <c r="AZ163" s="5" t="s">
        <v>2</v>
      </c>
      <c r="BA163" t="s">
        <v>2</v>
      </c>
      <c r="BB163" t="s">
        <v>1821</v>
      </c>
      <c r="BC163" t="s">
        <v>1787</v>
      </c>
      <c r="BD163" s="5" t="b">
        <v>1</v>
      </c>
      <c r="BE163" t="s">
        <v>1855</v>
      </c>
      <c r="BF163" t="s">
        <v>1857</v>
      </c>
      <c r="BG163">
        <v>7258345</v>
      </c>
      <c r="BH163">
        <v>7258345</v>
      </c>
      <c r="BI163">
        <v>0</v>
      </c>
      <c r="BJ163">
        <v>0</v>
      </c>
      <c r="BK163" s="5">
        <v>0</v>
      </c>
    </row>
    <row r="164" spans="1:63" x14ac:dyDescent="0.25">
      <c r="A164" s="5">
        <v>163</v>
      </c>
      <c r="B164" s="5">
        <v>1</v>
      </c>
      <c r="C164" s="5">
        <v>21</v>
      </c>
      <c r="D164" s="5">
        <v>6</v>
      </c>
      <c r="E164" s="5">
        <v>2</v>
      </c>
      <c r="F164" s="5">
        <v>11.63</v>
      </c>
      <c r="G164" s="5">
        <v>10.93</v>
      </c>
      <c r="H164" s="5"/>
      <c r="I164" s="5">
        <v>22.56</v>
      </c>
      <c r="J164" s="5">
        <v>16.28</v>
      </c>
      <c r="K164" s="5">
        <v>4.62</v>
      </c>
      <c r="L164" s="5"/>
      <c r="M164">
        <v>4.3899999999999997</v>
      </c>
      <c r="N164" s="5">
        <v>1.81</v>
      </c>
      <c r="O164" s="5"/>
      <c r="P164" s="5">
        <v>4.4000000000000004</v>
      </c>
      <c r="Q164" s="5"/>
      <c r="R164" s="5">
        <v>4.4000000000000004</v>
      </c>
      <c r="S164" s="5">
        <v>54.06</v>
      </c>
      <c r="T164" s="5">
        <v>49.66</v>
      </c>
      <c r="U164" s="5">
        <v>51.86</v>
      </c>
      <c r="V164" s="5">
        <v>116281.2</v>
      </c>
      <c r="X164">
        <v>116281.2</v>
      </c>
      <c r="Y164">
        <v>501.80692383779382</v>
      </c>
      <c r="Z164">
        <v>116783.00692383781</v>
      </c>
      <c r="AA164">
        <v>0</v>
      </c>
      <c r="AB164">
        <v>116783.00692383781</v>
      </c>
      <c r="AC164">
        <v>0</v>
      </c>
      <c r="AD164">
        <v>116783.00692383781</v>
      </c>
      <c r="AE164">
        <v>0.64136000332655385</v>
      </c>
      <c r="AF164">
        <v>116783.64828384112</v>
      </c>
      <c r="AG164">
        <v>-2950.617045892795</v>
      </c>
      <c r="AH164">
        <v>113833.03123794832</v>
      </c>
      <c r="AI164">
        <v>0</v>
      </c>
      <c r="AJ164">
        <v>113833.03123794832</v>
      </c>
      <c r="AK164">
        <v>0</v>
      </c>
      <c r="AL164">
        <v>113833.03123794832</v>
      </c>
      <c r="AM164" s="5">
        <v>113833.03123794832</v>
      </c>
      <c r="AN164" s="5">
        <v>5903381</v>
      </c>
      <c r="AQ164" s="5">
        <v>0</v>
      </c>
      <c r="AR164" s="5">
        <v>113833.03123794832</v>
      </c>
      <c r="AS164" s="5">
        <v>5903381</v>
      </c>
      <c r="AT164" s="5" t="s">
        <v>8</v>
      </c>
      <c r="AV164" s="5">
        <v>113833.03123794832</v>
      </c>
      <c r="AW164" s="5">
        <v>0</v>
      </c>
      <c r="AX164" s="5">
        <v>5903381</v>
      </c>
      <c r="AZ164" s="5" t="s">
        <v>1818</v>
      </c>
      <c r="BA164" t="s">
        <v>1818</v>
      </c>
      <c r="BB164" t="s">
        <v>1827</v>
      </c>
      <c r="BC164" t="s">
        <v>1829</v>
      </c>
      <c r="BD164" s="5" t="b">
        <v>1</v>
      </c>
      <c r="BE164" t="s">
        <v>1855</v>
      </c>
      <c r="BF164" t="s">
        <v>1857</v>
      </c>
      <c r="BG164">
        <v>5903381</v>
      </c>
      <c r="BH164">
        <v>6116982</v>
      </c>
      <c r="BI164">
        <v>5903381</v>
      </c>
      <c r="BJ164">
        <v>0</v>
      </c>
      <c r="BK164" s="5">
        <v>0</v>
      </c>
    </row>
    <row r="165" spans="1:63" x14ac:dyDescent="0.25">
      <c r="A165" s="5">
        <v>164</v>
      </c>
      <c r="B165" s="5">
        <v>1</v>
      </c>
      <c r="C165" s="5">
        <v>21</v>
      </c>
      <c r="D165" s="5">
        <v>7</v>
      </c>
      <c r="E165" s="5">
        <v>2</v>
      </c>
      <c r="F165" s="5">
        <v>10.86</v>
      </c>
      <c r="G165" s="5">
        <v>14.01</v>
      </c>
      <c r="H165" s="5"/>
      <c r="I165" s="5">
        <v>24.869999999999997</v>
      </c>
      <c r="J165" s="5">
        <v>18.82</v>
      </c>
      <c r="K165" s="5">
        <v>3.96</v>
      </c>
      <c r="L165" s="5"/>
      <c r="M165">
        <v>2.8</v>
      </c>
      <c r="N165" s="5">
        <v>3.83</v>
      </c>
      <c r="O165" s="5">
        <v>4.6399999999999997</v>
      </c>
      <c r="P165" s="5">
        <v>3.91</v>
      </c>
      <c r="Q165" s="5"/>
      <c r="R165" s="5">
        <v>3.91</v>
      </c>
      <c r="S165" s="5">
        <v>62.83</v>
      </c>
      <c r="T165" s="5">
        <v>58.92</v>
      </c>
      <c r="U165" s="5">
        <v>60.88</v>
      </c>
      <c r="V165" s="5">
        <v>117388.64</v>
      </c>
      <c r="X165">
        <v>117388.64</v>
      </c>
      <c r="Y165">
        <v>1.3683319222764112E-2</v>
      </c>
      <c r="Z165">
        <v>117388.65368331922</v>
      </c>
      <c r="AA165">
        <v>0</v>
      </c>
      <c r="AB165">
        <v>117388.65368331922</v>
      </c>
      <c r="AC165">
        <v>3522.0152413209144</v>
      </c>
      <c r="AD165">
        <v>120910.66892464014</v>
      </c>
      <c r="AE165">
        <v>0.96051031386014085</v>
      </c>
      <c r="AF165">
        <v>120911.629434954</v>
      </c>
      <c r="AG165">
        <v>0</v>
      </c>
      <c r="AH165">
        <v>120911.629434954</v>
      </c>
      <c r="AI165">
        <v>0</v>
      </c>
      <c r="AJ165">
        <v>120911.629434954</v>
      </c>
      <c r="AK165">
        <v>1209.4940867279947</v>
      </c>
      <c r="AL165">
        <v>122121.12352168201</v>
      </c>
      <c r="AM165" s="5">
        <v>122121.12352168201</v>
      </c>
      <c r="AN165" s="5">
        <v>7434734</v>
      </c>
      <c r="AQ165" s="5">
        <v>0</v>
      </c>
      <c r="AR165" s="5">
        <v>122121.12352168201</v>
      </c>
      <c r="AS165" s="5">
        <v>7434734</v>
      </c>
      <c r="AT165" s="5" t="s">
        <v>8</v>
      </c>
      <c r="AV165" s="5">
        <v>122121.12352168201</v>
      </c>
      <c r="AW165" s="5">
        <v>0</v>
      </c>
      <c r="AX165" s="5">
        <v>7434734</v>
      </c>
      <c r="AZ165" s="5" t="s">
        <v>2</v>
      </c>
      <c r="BA165" t="s">
        <v>2</v>
      </c>
      <c r="BB165" t="s">
        <v>1821</v>
      </c>
      <c r="BC165" t="s">
        <v>1787</v>
      </c>
      <c r="BD165" s="5" t="b">
        <v>1</v>
      </c>
      <c r="BE165" t="s">
        <v>1855</v>
      </c>
      <c r="BF165" t="s">
        <v>1857</v>
      </c>
      <c r="BG165">
        <v>7434734</v>
      </c>
      <c r="BH165">
        <v>7434734</v>
      </c>
      <c r="BI165">
        <v>0</v>
      </c>
      <c r="BJ165">
        <v>0</v>
      </c>
      <c r="BK165" s="5">
        <v>0</v>
      </c>
    </row>
    <row r="166" spans="1:63" x14ac:dyDescent="0.25">
      <c r="A166" s="5">
        <v>165</v>
      </c>
      <c r="B166" s="5">
        <v>1</v>
      </c>
      <c r="C166" s="5">
        <v>21</v>
      </c>
      <c r="D166" s="5">
        <v>8</v>
      </c>
      <c r="E166" s="5">
        <v>1</v>
      </c>
      <c r="F166" s="5">
        <v>14.95</v>
      </c>
      <c r="G166" s="5"/>
      <c r="H166" s="5"/>
      <c r="I166" s="5">
        <v>14.95</v>
      </c>
      <c r="J166" s="5">
        <v>17.47</v>
      </c>
      <c r="K166" s="5">
        <v>4.97</v>
      </c>
      <c r="L166" s="5"/>
      <c r="M166">
        <v>4</v>
      </c>
      <c r="N166" s="5"/>
      <c r="O166" s="5"/>
      <c r="P166" s="5">
        <v>3.36</v>
      </c>
      <c r="Q166" s="5"/>
      <c r="R166" s="5">
        <v>3.36</v>
      </c>
      <c r="S166" s="5">
        <v>44.75</v>
      </c>
      <c r="T166" s="5">
        <v>41.39</v>
      </c>
      <c r="U166" s="5">
        <v>43.07</v>
      </c>
      <c r="V166" s="5">
        <v>119184.96000000001</v>
      </c>
      <c r="X166">
        <v>119184.96000000001</v>
      </c>
      <c r="Y166">
        <v>0.94522478735598281</v>
      </c>
      <c r="Z166">
        <v>119185.90522478736</v>
      </c>
      <c r="AA166">
        <v>500.09720534630475</v>
      </c>
      <c r="AB166">
        <v>119686.00243013368</v>
      </c>
      <c r="AC166">
        <v>3590.5710814094782</v>
      </c>
      <c r="AD166">
        <v>123276.57351154316</v>
      </c>
      <c r="AE166">
        <v>1.8105144610308344</v>
      </c>
      <c r="AF166">
        <v>123278.38402600418</v>
      </c>
      <c r="AG166">
        <v>0</v>
      </c>
      <c r="AH166">
        <v>123278.38402600418</v>
      </c>
      <c r="AI166">
        <v>0</v>
      </c>
      <c r="AJ166">
        <v>123278.38402600418</v>
      </c>
      <c r="AK166">
        <v>0</v>
      </c>
      <c r="AL166">
        <v>123278.38402600418</v>
      </c>
      <c r="AM166" s="5">
        <v>123278.38402600418</v>
      </c>
      <c r="AN166" s="5">
        <v>5309600</v>
      </c>
      <c r="AQ166" s="5">
        <v>0</v>
      </c>
      <c r="AR166" s="5">
        <v>123278.38402600418</v>
      </c>
      <c r="AS166" s="5">
        <v>5309600</v>
      </c>
      <c r="AT166" s="5" t="s">
        <v>8</v>
      </c>
      <c r="AV166" s="5">
        <v>123278.38402600418</v>
      </c>
      <c r="AW166" s="5">
        <v>0</v>
      </c>
      <c r="AX166" s="5">
        <v>5309600</v>
      </c>
      <c r="AZ166" s="5" t="s">
        <v>2</v>
      </c>
      <c r="BA166" t="s">
        <v>2</v>
      </c>
      <c r="BB166" t="s">
        <v>1821</v>
      </c>
      <c r="BC166" t="s">
        <v>1787</v>
      </c>
      <c r="BD166" s="5" t="b">
        <v>1</v>
      </c>
      <c r="BE166" t="s">
        <v>1855</v>
      </c>
      <c r="BF166" t="s">
        <v>1856</v>
      </c>
      <c r="BG166">
        <v>5309600</v>
      </c>
      <c r="BH166">
        <v>5309600</v>
      </c>
      <c r="BI166">
        <v>0</v>
      </c>
      <c r="BJ166">
        <v>0</v>
      </c>
      <c r="BK166" s="5">
        <v>0</v>
      </c>
    </row>
    <row r="167" spans="1:63" x14ac:dyDescent="0.25">
      <c r="A167" s="5">
        <v>166</v>
      </c>
      <c r="B167" s="5">
        <v>1</v>
      </c>
      <c r="C167" s="5">
        <v>22</v>
      </c>
      <c r="D167" s="5">
        <v>1</v>
      </c>
      <c r="E167" s="5">
        <v>1</v>
      </c>
      <c r="F167" s="5">
        <v>14.95</v>
      </c>
      <c r="G167" s="5"/>
      <c r="H167" s="5"/>
      <c r="I167" s="5">
        <v>14.95</v>
      </c>
      <c r="J167" s="5">
        <v>16.48</v>
      </c>
      <c r="K167" s="5">
        <v>5.01</v>
      </c>
      <c r="L167" s="5"/>
      <c r="M167">
        <v>3.96</v>
      </c>
      <c r="N167" s="5"/>
      <c r="O167" s="5"/>
      <c r="P167" s="5">
        <v>3.36</v>
      </c>
      <c r="Q167" s="5"/>
      <c r="R167" s="5">
        <v>3.36</v>
      </c>
      <c r="S167" s="5">
        <v>43.76</v>
      </c>
      <c r="T167" s="5">
        <v>40.4</v>
      </c>
      <c r="U167" s="5">
        <v>42.08</v>
      </c>
      <c r="V167" s="5">
        <v>119184.96000000001</v>
      </c>
      <c r="X167">
        <v>119184.96000000001</v>
      </c>
      <c r="Y167">
        <v>1.9332038834836569</v>
      </c>
      <c r="Z167">
        <v>119186.89320388348</v>
      </c>
      <c r="AA167">
        <v>0</v>
      </c>
      <c r="AB167">
        <v>119186.89320388348</v>
      </c>
      <c r="AC167">
        <v>3575.7281553398061</v>
      </c>
      <c r="AD167">
        <v>122762.6213592233</v>
      </c>
      <c r="AE167">
        <v>1.1619107386795804</v>
      </c>
      <c r="AF167">
        <v>122763.78326996198</v>
      </c>
      <c r="AG167">
        <v>0</v>
      </c>
      <c r="AH167">
        <v>122763.78326996198</v>
      </c>
      <c r="AI167">
        <v>0</v>
      </c>
      <c r="AJ167">
        <v>122763.78326996198</v>
      </c>
      <c r="AK167">
        <v>0</v>
      </c>
      <c r="AL167">
        <v>122763.78326996198</v>
      </c>
      <c r="AM167" s="5">
        <v>122763.78326996198</v>
      </c>
      <c r="AN167" s="5">
        <v>5165900</v>
      </c>
      <c r="AQ167" s="5">
        <v>0</v>
      </c>
      <c r="AR167" s="5">
        <v>122763.78326996198</v>
      </c>
      <c r="AS167" s="5">
        <v>5165900</v>
      </c>
      <c r="AT167" s="5" t="s">
        <v>8</v>
      </c>
      <c r="AV167" s="5">
        <v>122763.78326996198</v>
      </c>
      <c r="AW167" s="5">
        <v>0</v>
      </c>
      <c r="AX167" s="5">
        <v>5165900</v>
      </c>
      <c r="AZ167" s="5" t="s">
        <v>2</v>
      </c>
      <c r="BA167" t="s">
        <v>2</v>
      </c>
      <c r="BB167" t="s">
        <v>1821</v>
      </c>
      <c r="BC167" t="s">
        <v>1787</v>
      </c>
      <c r="BD167" s="5" t="b">
        <v>1</v>
      </c>
      <c r="BE167" t="s">
        <v>1855</v>
      </c>
      <c r="BF167" t="s">
        <v>1856</v>
      </c>
      <c r="BG167">
        <v>5165900</v>
      </c>
      <c r="BH167">
        <v>5165900</v>
      </c>
      <c r="BI167">
        <v>0</v>
      </c>
      <c r="BJ167">
        <v>0</v>
      </c>
      <c r="BK167" s="5">
        <v>0</v>
      </c>
    </row>
    <row r="168" spans="1:63" x14ac:dyDescent="0.25">
      <c r="A168" s="5">
        <v>167</v>
      </c>
      <c r="B168" s="5">
        <v>1</v>
      </c>
      <c r="C168" s="5">
        <v>22</v>
      </c>
      <c r="D168" s="5">
        <v>2</v>
      </c>
      <c r="E168" s="5">
        <v>3</v>
      </c>
      <c r="F168" s="5">
        <v>18.46</v>
      </c>
      <c r="G168" s="5">
        <v>10.53</v>
      </c>
      <c r="H168" s="5">
        <v>9.9700000000000006</v>
      </c>
      <c r="I168" s="5">
        <v>38.96</v>
      </c>
      <c r="J168" s="5">
        <v>17.02</v>
      </c>
      <c r="K168" s="5">
        <v>4.07</v>
      </c>
      <c r="L168" s="5">
        <v>3.58</v>
      </c>
      <c r="M168">
        <v>4.18</v>
      </c>
      <c r="N168" s="5">
        <v>6.27</v>
      </c>
      <c r="O168" s="5"/>
      <c r="P168" s="5">
        <v>3.04</v>
      </c>
      <c r="Q168" s="5">
        <v>3.41</v>
      </c>
      <c r="R168" s="5">
        <v>6.45</v>
      </c>
      <c r="S168" s="5">
        <v>80.53</v>
      </c>
      <c r="T168" s="5">
        <v>74.08</v>
      </c>
      <c r="U168" s="5">
        <v>77.31</v>
      </c>
      <c r="V168" s="5">
        <v>105198.08</v>
      </c>
      <c r="W168">
        <v>5198.08</v>
      </c>
      <c r="X168">
        <v>100000</v>
      </c>
      <c r="Y168">
        <v>0</v>
      </c>
      <c r="Z168">
        <v>99999.999999999985</v>
      </c>
      <c r="AA168">
        <v>500</v>
      </c>
      <c r="AB168">
        <v>100500</v>
      </c>
      <c r="AC168">
        <v>0</v>
      </c>
      <c r="AD168">
        <v>100500</v>
      </c>
      <c r="AE168">
        <v>-2807.9161816065025</v>
      </c>
      <c r="AF168">
        <v>97692.083818393483</v>
      </c>
      <c r="AG168">
        <v>0</v>
      </c>
      <c r="AH168">
        <v>97692.083818393483</v>
      </c>
      <c r="AI168">
        <v>0</v>
      </c>
      <c r="AJ168">
        <v>97692.083818393483</v>
      </c>
      <c r="AK168">
        <v>0</v>
      </c>
      <c r="AL168">
        <v>97692.083818393483</v>
      </c>
      <c r="AM168" s="5">
        <v>97692.083818393483</v>
      </c>
      <c r="AN168" s="5">
        <v>7552575</v>
      </c>
      <c r="AP168">
        <v>0.02</v>
      </c>
      <c r="AQ168" s="5">
        <v>151052</v>
      </c>
      <c r="AR168" s="5">
        <v>95738.235674556956</v>
      </c>
      <c r="AS168" s="5">
        <v>7401523</v>
      </c>
      <c r="AT168" s="5" t="s">
        <v>8</v>
      </c>
      <c r="AV168" s="5">
        <v>95738.235674556956</v>
      </c>
      <c r="AW168" s="5">
        <v>0</v>
      </c>
      <c r="AX168" s="5">
        <v>7401523</v>
      </c>
      <c r="AY168" t="s">
        <v>62</v>
      </c>
      <c r="AZ168" s="5" t="s">
        <v>1818</v>
      </c>
      <c r="BA168" t="s">
        <v>1818</v>
      </c>
      <c r="BB168" t="s">
        <v>1827</v>
      </c>
      <c r="BC168" t="s">
        <v>1829</v>
      </c>
      <c r="BD168" s="5" t="b">
        <v>1</v>
      </c>
      <c r="BE168" t="s">
        <v>1855</v>
      </c>
      <c r="BF168" t="s">
        <v>1858</v>
      </c>
      <c r="BG168">
        <v>7552575</v>
      </c>
      <c r="BH168">
        <v>7925903</v>
      </c>
      <c r="BI168">
        <v>7552575</v>
      </c>
      <c r="BJ168">
        <v>0</v>
      </c>
      <c r="BK168" s="5">
        <v>0</v>
      </c>
    </row>
    <row r="169" spans="1:63" x14ac:dyDescent="0.25">
      <c r="A169" s="5">
        <v>168</v>
      </c>
      <c r="B169" s="5">
        <v>1</v>
      </c>
      <c r="C169" s="5">
        <v>22</v>
      </c>
      <c r="D169" s="5">
        <v>3</v>
      </c>
      <c r="E169" s="5">
        <v>1</v>
      </c>
      <c r="F169" s="5">
        <v>12.41</v>
      </c>
      <c r="G169" s="5"/>
      <c r="H169" s="5"/>
      <c r="I169" s="5">
        <v>12.41</v>
      </c>
      <c r="J169" s="5">
        <v>14.77</v>
      </c>
      <c r="K169" s="5">
        <v>4.45</v>
      </c>
      <c r="L169" s="5"/>
      <c r="M169">
        <v>3.88</v>
      </c>
      <c r="N169" s="5"/>
      <c r="O169" s="5"/>
      <c r="P169" s="5">
        <v>2.93</v>
      </c>
      <c r="Q169" s="5"/>
      <c r="R169" s="5">
        <v>2.93</v>
      </c>
      <c r="S169" s="5">
        <v>38.44</v>
      </c>
      <c r="T169" s="5">
        <v>35.51</v>
      </c>
      <c r="U169" s="5">
        <v>36.979999999999997</v>
      </c>
      <c r="V169" s="5">
        <v>120353.44</v>
      </c>
      <c r="X169">
        <v>120353.44</v>
      </c>
      <c r="Y169">
        <v>2.1155555555596948</v>
      </c>
      <c r="Z169">
        <v>120355.55555555556</v>
      </c>
      <c r="AA169">
        <v>0</v>
      </c>
      <c r="AB169">
        <v>120355.55555555556</v>
      </c>
      <c r="AC169">
        <v>0</v>
      </c>
      <c r="AD169">
        <v>120355.55555555556</v>
      </c>
      <c r="AE169">
        <v>-3189.5198605852929</v>
      </c>
      <c r="AF169">
        <v>117166.03569497028</v>
      </c>
      <c r="AG169">
        <v>0</v>
      </c>
      <c r="AH169">
        <v>117166.03569497028</v>
      </c>
      <c r="AI169">
        <v>0</v>
      </c>
      <c r="AJ169">
        <v>117166.03569497028</v>
      </c>
      <c r="AK169">
        <v>0</v>
      </c>
      <c r="AL169">
        <v>117166.03569497028</v>
      </c>
      <c r="AM169" s="5">
        <v>117166.03569497028</v>
      </c>
      <c r="AN169" s="5">
        <v>4332800</v>
      </c>
      <c r="AP169">
        <v>0.02</v>
      </c>
      <c r="AQ169" s="5">
        <v>86656</v>
      </c>
      <c r="AR169" s="5">
        <v>114822.71498107088</v>
      </c>
      <c r="AS169" s="5">
        <v>4246144</v>
      </c>
      <c r="AT169" s="5" t="s">
        <v>8</v>
      </c>
      <c r="AV169" s="5">
        <v>114822.71498107088</v>
      </c>
      <c r="AW169" s="5">
        <v>0</v>
      </c>
      <c r="AX169" s="5">
        <v>4246144</v>
      </c>
      <c r="AY169" t="s">
        <v>62</v>
      </c>
      <c r="AZ169" s="5" t="s">
        <v>1818</v>
      </c>
      <c r="BA169" t="s">
        <v>1818</v>
      </c>
      <c r="BB169" t="s">
        <v>1827</v>
      </c>
      <c r="BC169" t="s">
        <v>1829</v>
      </c>
      <c r="BD169" s="5" t="b">
        <v>1</v>
      </c>
      <c r="BE169" t="s">
        <v>1855</v>
      </c>
      <c r="BF169" t="s">
        <v>1856</v>
      </c>
      <c r="BG169">
        <v>4332800</v>
      </c>
      <c r="BH169">
        <v>4469292</v>
      </c>
      <c r="BI169">
        <v>4332800</v>
      </c>
      <c r="BJ169">
        <v>0</v>
      </c>
      <c r="BK169" s="5">
        <v>0</v>
      </c>
    </row>
    <row r="170" spans="1:63" x14ac:dyDescent="0.25">
      <c r="A170" s="5">
        <v>169</v>
      </c>
      <c r="B170" s="5">
        <v>1</v>
      </c>
      <c r="C170" s="5">
        <v>22</v>
      </c>
      <c r="D170" s="5">
        <v>4</v>
      </c>
      <c r="E170" s="5">
        <v>1</v>
      </c>
      <c r="F170" s="5">
        <v>12.41</v>
      </c>
      <c r="G170" s="5"/>
      <c r="H170" s="5"/>
      <c r="I170" s="5">
        <v>12.41</v>
      </c>
      <c r="J170" s="5">
        <v>14.23</v>
      </c>
      <c r="K170" s="5">
        <v>4.45</v>
      </c>
      <c r="L170" s="5"/>
      <c r="M170">
        <v>3.78</v>
      </c>
      <c r="N170" s="5"/>
      <c r="O170" s="5"/>
      <c r="P170" s="5">
        <v>3.11</v>
      </c>
      <c r="Q170" s="5"/>
      <c r="R170" s="5">
        <v>3.11</v>
      </c>
      <c r="S170" s="5">
        <v>37.979999999999997</v>
      </c>
      <c r="T170" s="5">
        <v>34.869999999999997</v>
      </c>
      <c r="U170" s="5">
        <v>36.43</v>
      </c>
      <c r="V170" s="5">
        <v>120353.44</v>
      </c>
      <c r="X170">
        <v>120353.44</v>
      </c>
      <c r="Y170">
        <v>2.6100695410132175</v>
      </c>
      <c r="Z170">
        <v>120356.05006954102</v>
      </c>
      <c r="AA170">
        <v>0</v>
      </c>
      <c r="AB170">
        <v>120356.05006954102</v>
      </c>
      <c r="AC170">
        <v>3610.6258692628762</v>
      </c>
      <c r="AD170">
        <v>123966.67593880388</v>
      </c>
      <c r="AE170">
        <v>2.5801687997300178</v>
      </c>
      <c r="AF170">
        <v>123969.25610760362</v>
      </c>
      <c r="AG170">
        <v>499.7529508646694</v>
      </c>
      <c r="AH170">
        <v>124469.00905846828</v>
      </c>
      <c r="AI170">
        <v>0</v>
      </c>
      <c r="AJ170">
        <v>124469.00905846828</v>
      </c>
      <c r="AK170">
        <v>0</v>
      </c>
      <c r="AL170">
        <v>124469.00905846828</v>
      </c>
      <c r="AM170" s="5">
        <v>124469.00905846828</v>
      </c>
      <c r="AN170" s="5">
        <v>4534406</v>
      </c>
      <c r="AQ170" s="5">
        <v>0</v>
      </c>
      <c r="AR170" s="5">
        <v>124469.00905846828</v>
      </c>
      <c r="AS170" s="5">
        <v>4534406</v>
      </c>
      <c r="AT170" s="5" t="s">
        <v>8</v>
      </c>
      <c r="AV170" s="5">
        <v>124469.00905846828</v>
      </c>
      <c r="AW170" s="5">
        <v>0</v>
      </c>
      <c r="AX170" s="5">
        <v>4534406</v>
      </c>
      <c r="AZ170" s="5" t="s">
        <v>2</v>
      </c>
      <c r="BA170" t="s">
        <v>2</v>
      </c>
      <c r="BB170" t="s">
        <v>1821</v>
      </c>
      <c r="BC170" t="s">
        <v>1787</v>
      </c>
      <c r="BD170" s="5" t="b">
        <v>1</v>
      </c>
      <c r="BE170" t="s">
        <v>1855</v>
      </c>
      <c r="BF170" t="s">
        <v>1856</v>
      </c>
      <c r="BG170">
        <v>4534406</v>
      </c>
      <c r="BH170">
        <v>4534406</v>
      </c>
      <c r="BI170">
        <v>0</v>
      </c>
      <c r="BJ170">
        <v>0</v>
      </c>
      <c r="BK170" s="5">
        <v>0</v>
      </c>
    </row>
    <row r="171" spans="1:63" x14ac:dyDescent="0.25">
      <c r="A171" s="5">
        <v>170</v>
      </c>
      <c r="B171" s="5">
        <v>1</v>
      </c>
      <c r="C171" s="5">
        <v>22</v>
      </c>
      <c r="D171" s="5">
        <v>5</v>
      </c>
      <c r="E171" s="5">
        <v>2</v>
      </c>
      <c r="F171" s="5">
        <v>14.66</v>
      </c>
      <c r="G171" s="5">
        <v>10.58</v>
      </c>
      <c r="H171" s="5"/>
      <c r="I171" s="5">
        <v>25.24</v>
      </c>
      <c r="J171" s="5">
        <v>17.38</v>
      </c>
      <c r="K171" s="5">
        <v>4.07</v>
      </c>
      <c r="L171" s="5">
        <v>3.38</v>
      </c>
      <c r="M171">
        <v>3.48</v>
      </c>
      <c r="N171" s="5">
        <v>3.77</v>
      </c>
      <c r="O171" s="5"/>
      <c r="P171" s="5">
        <v>3.11</v>
      </c>
      <c r="Q171" s="5"/>
      <c r="R171" s="5">
        <v>3.11</v>
      </c>
      <c r="S171" s="5">
        <v>60.43</v>
      </c>
      <c r="T171" s="5">
        <v>57.32</v>
      </c>
      <c r="U171" s="5">
        <v>58.88</v>
      </c>
      <c r="V171" s="5">
        <v>118496.08</v>
      </c>
      <c r="X171">
        <v>118496.08</v>
      </c>
      <c r="Y171">
        <v>0.86856146468198869</v>
      </c>
      <c r="Z171">
        <v>118496.94856146468</v>
      </c>
      <c r="AA171">
        <v>0</v>
      </c>
      <c r="AB171">
        <v>118496.94856146468</v>
      </c>
      <c r="AC171">
        <v>3554.960767218829</v>
      </c>
      <c r="AD171">
        <v>122051.90932868353</v>
      </c>
      <c r="AE171">
        <v>1.4194756643119035</v>
      </c>
      <c r="AF171">
        <v>122053.32880434782</v>
      </c>
      <c r="AG171">
        <v>0</v>
      </c>
      <c r="AH171">
        <v>122053.32880434782</v>
      </c>
      <c r="AI171">
        <v>0</v>
      </c>
      <c r="AJ171">
        <v>122053.32880434782</v>
      </c>
      <c r="AK171">
        <v>1220.1936141304325</v>
      </c>
      <c r="AL171">
        <v>123273.52241847826</v>
      </c>
      <c r="AM171" s="5">
        <v>123273.52241847826</v>
      </c>
      <c r="AN171" s="5">
        <v>7258345</v>
      </c>
      <c r="AQ171" s="5">
        <v>0</v>
      </c>
      <c r="AR171" s="5">
        <v>123273.52241847826</v>
      </c>
      <c r="AS171" s="5">
        <v>7258345</v>
      </c>
      <c r="AT171" s="5" t="s">
        <v>8</v>
      </c>
      <c r="AV171" s="5">
        <v>123273.52241847826</v>
      </c>
      <c r="AW171" s="5">
        <v>0</v>
      </c>
      <c r="AX171" s="5">
        <v>7258345</v>
      </c>
      <c r="AZ171" s="5" t="s">
        <v>2</v>
      </c>
      <c r="BA171" t="s">
        <v>2</v>
      </c>
      <c r="BB171" t="s">
        <v>1821</v>
      </c>
      <c r="BC171" t="s">
        <v>1787</v>
      </c>
      <c r="BD171" s="5" t="b">
        <v>1</v>
      </c>
      <c r="BE171" t="s">
        <v>1855</v>
      </c>
      <c r="BF171" t="s">
        <v>1857</v>
      </c>
      <c r="BG171">
        <v>7258345</v>
      </c>
      <c r="BH171">
        <v>7258345</v>
      </c>
      <c r="BI171">
        <v>0</v>
      </c>
      <c r="BJ171">
        <v>0</v>
      </c>
      <c r="BK171" s="5">
        <v>0</v>
      </c>
    </row>
    <row r="172" spans="1:63" x14ac:dyDescent="0.25">
      <c r="A172" s="5">
        <v>171</v>
      </c>
      <c r="B172" s="5">
        <v>1</v>
      </c>
      <c r="C172" s="5">
        <v>22</v>
      </c>
      <c r="D172" s="5">
        <v>6</v>
      </c>
      <c r="E172" s="5">
        <v>2</v>
      </c>
      <c r="F172" s="5">
        <v>11.63</v>
      </c>
      <c r="G172" s="5">
        <v>10.93</v>
      </c>
      <c r="H172" s="5"/>
      <c r="I172" s="5">
        <v>22.56</v>
      </c>
      <c r="J172" s="5">
        <v>16.28</v>
      </c>
      <c r="K172" s="5">
        <v>4.62</v>
      </c>
      <c r="L172" s="5"/>
      <c r="M172">
        <v>4.3899999999999997</v>
      </c>
      <c r="N172" s="5">
        <v>1.81</v>
      </c>
      <c r="O172" s="5"/>
      <c r="P172" s="5">
        <v>4.4000000000000004</v>
      </c>
      <c r="Q172" s="5"/>
      <c r="R172" s="5">
        <v>4.4000000000000004</v>
      </c>
      <c r="S172" s="5">
        <v>54.06</v>
      </c>
      <c r="T172" s="5">
        <v>49.66</v>
      </c>
      <c r="U172" s="5">
        <v>51.86</v>
      </c>
      <c r="V172" s="5">
        <v>116281.2</v>
      </c>
      <c r="X172">
        <v>116281.2</v>
      </c>
      <c r="Y172">
        <v>501.80692383779382</v>
      </c>
      <c r="Z172">
        <v>116783.00692383781</v>
      </c>
      <c r="AA172">
        <v>0</v>
      </c>
      <c r="AB172">
        <v>116783.00692383781</v>
      </c>
      <c r="AC172">
        <v>3503.4817012858548</v>
      </c>
      <c r="AD172">
        <v>120286.48862512365</v>
      </c>
      <c r="AE172">
        <v>0.82336870589642785</v>
      </c>
      <c r="AF172">
        <v>120287.31199382954</v>
      </c>
      <c r="AG172">
        <v>0</v>
      </c>
      <c r="AH172">
        <v>120287.31199382954</v>
      </c>
      <c r="AI172">
        <v>0</v>
      </c>
      <c r="AJ172">
        <v>120287.31199382954</v>
      </c>
      <c r="AK172">
        <v>1202.5645969918987</v>
      </c>
      <c r="AL172">
        <v>121489.87659082144</v>
      </c>
      <c r="AM172" s="5">
        <v>121489.87659082144</v>
      </c>
      <c r="AN172" s="5">
        <v>6300465</v>
      </c>
      <c r="AQ172" s="5">
        <v>0</v>
      </c>
      <c r="AR172" s="5">
        <v>121489.87659082144</v>
      </c>
      <c r="AS172" s="5">
        <v>6300465</v>
      </c>
      <c r="AT172" s="5" t="s">
        <v>8</v>
      </c>
      <c r="AV172" s="5">
        <v>121489.87659082144</v>
      </c>
      <c r="AW172" s="5">
        <v>0</v>
      </c>
      <c r="AX172" s="5">
        <v>6300465</v>
      </c>
      <c r="AZ172" s="5" t="s">
        <v>2</v>
      </c>
      <c r="BA172" t="s">
        <v>2</v>
      </c>
      <c r="BB172" t="s">
        <v>1821</v>
      </c>
      <c r="BC172" t="s">
        <v>1787</v>
      </c>
      <c r="BD172" s="5" t="b">
        <v>1</v>
      </c>
      <c r="BE172" t="s">
        <v>1855</v>
      </c>
      <c r="BF172" t="s">
        <v>1857</v>
      </c>
      <c r="BG172">
        <v>6300465</v>
      </c>
      <c r="BH172">
        <v>6300465</v>
      </c>
      <c r="BI172">
        <v>0</v>
      </c>
      <c r="BJ172">
        <v>0</v>
      </c>
      <c r="BK172" s="5">
        <v>0</v>
      </c>
    </row>
    <row r="173" spans="1:63" x14ac:dyDescent="0.25">
      <c r="A173" s="5">
        <v>172</v>
      </c>
      <c r="B173" s="5">
        <v>1</v>
      </c>
      <c r="C173" s="5">
        <v>22</v>
      </c>
      <c r="D173" s="5">
        <v>7</v>
      </c>
      <c r="E173" s="5">
        <v>2</v>
      </c>
      <c r="F173" s="5">
        <v>10.86</v>
      </c>
      <c r="G173" s="5">
        <v>14.01</v>
      </c>
      <c r="H173" s="5"/>
      <c r="I173" s="5">
        <v>24.869999999999997</v>
      </c>
      <c r="J173" s="5">
        <v>18.82</v>
      </c>
      <c r="K173" s="5">
        <v>3.96</v>
      </c>
      <c r="L173" s="5"/>
      <c r="M173">
        <v>2.8</v>
      </c>
      <c r="N173" s="5">
        <v>3.83</v>
      </c>
      <c r="O173" s="5">
        <v>4.6399999999999997</v>
      </c>
      <c r="P173" s="5">
        <v>3.91</v>
      </c>
      <c r="Q173" s="5"/>
      <c r="R173" s="5">
        <v>3.91</v>
      </c>
      <c r="S173" s="5">
        <v>62.83</v>
      </c>
      <c r="T173" s="5">
        <v>58.92</v>
      </c>
      <c r="U173" s="5">
        <v>60.88</v>
      </c>
      <c r="V173" s="5">
        <v>117388.64</v>
      </c>
      <c r="X173">
        <v>117388.64</v>
      </c>
      <c r="Y173">
        <v>1.3683319222764112E-2</v>
      </c>
      <c r="Z173">
        <v>117388.65368331922</v>
      </c>
      <c r="AA173">
        <v>0</v>
      </c>
      <c r="AB173">
        <v>117388.65368331922</v>
      </c>
      <c r="AC173">
        <v>3522.0152413209144</v>
      </c>
      <c r="AD173">
        <v>120910.66892464014</v>
      </c>
      <c r="AE173">
        <v>0.96051031386014085</v>
      </c>
      <c r="AF173">
        <v>120911.629434954</v>
      </c>
      <c r="AG173">
        <v>0</v>
      </c>
      <c r="AH173">
        <v>120911.629434954</v>
      </c>
      <c r="AI173">
        <v>0</v>
      </c>
      <c r="AJ173">
        <v>120911.629434954</v>
      </c>
      <c r="AK173">
        <v>1209.4940867279947</v>
      </c>
      <c r="AL173">
        <v>122121.12352168201</v>
      </c>
      <c r="AM173" s="5">
        <v>122121.12352168201</v>
      </c>
      <c r="AN173" s="5">
        <v>7434734</v>
      </c>
      <c r="AQ173" s="5">
        <v>0</v>
      </c>
      <c r="AR173" s="5">
        <v>122121.12352168201</v>
      </c>
      <c r="AS173" s="5">
        <v>7434734</v>
      </c>
      <c r="AT173" s="5" t="s">
        <v>8</v>
      </c>
      <c r="AV173" s="5">
        <v>122121.12352168201</v>
      </c>
      <c r="AW173" s="5">
        <v>0</v>
      </c>
      <c r="AX173" s="5">
        <v>7434734</v>
      </c>
      <c r="AZ173" s="5" t="s">
        <v>2</v>
      </c>
      <c r="BA173" t="s">
        <v>2</v>
      </c>
      <c r="BB173" t="s">
        <v>1821</v>
      </c>
      <c r="BC173" t="s">
        <v>1787</v>
      </c>
      <c r="BD173" s="5" t="b">
        <v>1</v>
      </c>
      <c r="BE173" t="s">
        <v>1855</v>
      </c>
      <c r="BF173" t="s">
        <v>1857</v>
      </c>
      <c r="BG173">
        <v>7434734</v>
      </c>
      <c r="BH173">
        <v>7434734</v>
      </c>
      <c r="BI173">
        <v>0</v>
      </c>
      <c r="BJ173">
        <v>0</v>
      </c>
      <c r="BK173" s="5">
        <v>0</v>
      </c>
    </row>
    <row r="174" spans="1:63" x14ac:dyDescent="0.25">
      <c r="A174" s="5">
        <v>173</v>
      </c>
      <c r="B174" s="5">
        <v>1</v>
      </c>
      <c r="C174" s="5">
        <v>22</v>
      </c>
      <c r="D174" s="5">
        <v>8</v>
      </c>
      <c r="E174" s="5">
        <v>1</v>
      </c>
      <c r="F174" s="5">
        <v>14.95</v>
      </c>
      <c r="G174" s="5"/>
      <c r="H174" s="5"/>
      <c r="I174" s="5">
        <v>14.95</v>
      </c>
      <c r="J174" s="5">
        <v>17.47</v>
      </c>
      <c r="K174" s="5">
        <v>4.97</v>
      </c>
      <c r="L174" s="5"/>
      <c r="M174">
        <v>4</v>
      </c>
      <c r="N174" s="5"/>
      <c r="O174" s="5"/>
      <c r="P174" s="5">
        <v>3.36</v>
      </c>
      <c r="Q174" s="5"/>
      <c r="R174" s="5">
        <v>3.36</v>
      </c>
      <c r="S174" s="5">
        <v>44.75</v>
      </c>
      <c r="T174" s="5">
        <v>41.39</v>
      </c>
      <c r="U174" s="5">
        <v>43.07</v>
      </c>
      <c r="V174" s="5">
        <v>119184.96000000001</v>
      </c>
      <c r="X174">
        <v>119184.96000000001</v>
      </c>
      <c r="Y174">
        <v>0.94522478735598281</v>
      </c>
      <c r="Z174">
        <v>119185.90522478736</v>
      </c>
      <c r="AA174">
        <v>0</v>
      </c>
      <c r="AB174">
        <v>119185.90522478736</v>
      </c>
      <c r="AC174">
        <v>0</v>
      </c>
      <c r="AD174">
        <v>119185.90522478736</v>
      </c>
      <c r="AE174">
        <v>-5313.1399589410721</v>
      </c>
      <c r="AF174">
        <v>113872.76526584628</v>
      </c>
      <c r="AG174">
        <v>0</v>
      </c>
      <c r="AH174">
        <v>113872.76526584628</v>
      </c>
      <c r="AI174">
        <v>0</v>
      </c>
      <c r="AJ174">
        <v>113872.76526584628</v>
      </c>
      <c r="AK174">
        <v>0</v>
      </c>
      <c r="AL174">
        <v>113872.76526584628</v>
      </c>
      <c r="AM174" s="5">
        <v>113872.76526584628</v>
      </c>
      <c r="AN174" s="5">
        <v>4904500</v>
      </c>
      <c r="AQ174" s="5">
        <v>0</v>
      </c>
      <c r="AR174" s="5">
        <v>113872.76526584628</v>
      </c>
      <c r="AS174" s="5">
        <v>4904500</v>
      </c>
      <c r="AT174" s="5" t="s">
        <v>8</v>
      </c>
      <c r="AV174" s="5">
        <v>113872.76526584628</v>
      </c>
      <c r="AW174" s="5">
        <v>0</v>
      </c>
      <c r="AX174" s="5">
        <v>4904500</v>
      </c>
      <c r="AZ174" s="5" t="s">
        <v>1818</v>
      </c>
      <c r="BA174" t="s">
        <v>1818</v>
      </c>
      <c r="BB174" t="s">
        <v>1827</v>
      </c>
      <c r="BC174" t="s">
        <v>1829</v>
      </c>
      <c r="BD174" s="5" t="b">
        <v>1</v>
      </c>
      <c r="BE174" t="s">
        <v>1855</v>
      </c>
      <c r="BF174" t="s">
        <v>1856</v>
      </c>
      <c r="BG174">
        <v>4904500</v>
      </c>
      <c r="BH174">
        <v>5133400</v>
      </c>
      <c r="BI174">
        <v>4904500</v>
      </c>
      <c r="BJ174">
        <v>4904500</v>
      </c>
      <c r="BK174" s="5">
        <v>0</v>
      </c>
    </row>
    <row r="175" spans="1:63" x14ac:dyDescent="0.25">
      <c r="A175" s="5">
        <v>174</v>
      </c>
      <c r="B175" s="5">
        <v>1</v>
      </c>
      <c r="C175" s="5">
        <v>23</v>
      </c>
      <c r="D175" s="5">
        <v>1</v>
      </c>
      <c r="E175" s="5">
        <v>1</v>
      </c>
      <c r="F175" s="5">
        <v>14.95</v>
      </c>
      <c r="G175" s="5"/>
      <c r="H175" s="5"/>
      <c r="I175" s="5">
        <v>14.95</v>
      </c>
      <c r="J175" s="5">
        <v>16.48</v>
      </c>
      <c r="K175" s="5">
        <v>5.01</v>
      </c>
      <c r="L175" s="5"/>
      <c r="M175">
        <v>3.96</v>
      </c>
      <c r="N175" s="5"/>
      <c r="O175" s="5"/>
      <c r="P175" s="5">
        <v>3.36</v>
      </c>
      <c r="Q175" s="5"/>
      <c r="R175" s="5">
        <v>3.36</v>
      </c>
      <c r="S175" s="5">
        <v>43.76</v>
      </c>
      <c r="T175" s="5">
        <v>40.4</v>
      </c>
      <c r="U175" s="5">
        <v>42.08</v>
      </c>
      <c r="V175" s="5">
        <v>119184.96000000001</v>
      </c>
      <c r="X175">
        <v>119184.96000000001</v>
      </c>
      <c r="Y175">
        <v>1.9332038834836569</v>
      </c>
      <c r="Z175">
        <v>119186.89320388348</v>
      </c>
      <c r="AA175">
        <v>0</v>
      </c>
      <c r="AB175">
        <v>119186.89320388348</v>
      </c>
      <c r="AC175">
        <v>3575.7281553398061</v>
      </c>
      <c r="AD175">
        <v>122762.6213592233</v>
      </c>
      <c r="AE175">
        <v>1.1619107386795804</v>
      </c>
      <c r="AF175">
        <v>122763.78326996198</v>
      </c>
      <c r="AG175">
        <v>0</v>
      </c>
      <c r="AH175">
        <v>122763.78326996198</v>
      </c>
      <c r="AI175">
        <v>0</v>
      </c>
      <c r="AJ175">
        <v>122763.78326996198</v>
      </c>
      <c r="AK175">
        <v>0</v>
      </c>
      <c r="AL175">
        <v>122763.78326996198</v>
      </c>
      <c r="AM175" s="5">
        <v>122763.78326996198</v>
      </c>
      <c r="AN175" s="5">
        <v>5165900</v>
      </c>
      <c r="AQ175" s="5">
        <v>0</v>
      </c>
      <c r="AR175" s="5">
        <v>122763.78326996198</v>
      </c>
      <c r="AS175" s="5">
        <v>5165900</v>
      </c>
      <c r="AT175" s="5" t="s">
        <v>8</v>
      </c>
      <c r="AV175" s="5">
        <v>122763.78326996198</v>
      </c>
      <c r="AW175" s="5">
        <v>0</v>
      </c>
      <c r="AX175" s="5">
        <v>5165900</v>
      </c>
      <c r="AZ175" s="5" t="s">
        <v>2</v>
      </c>
      <c r="BA175" t="s">
        <v>2</v>
      </c>
      <c r="BB175" t="s">
        <v>1821</v>
      </c>
      <c r="BC175" t="s">
        <v>1787</v>
      </c>
      <c r="BD175" s="5" t="b">
        <v>1</v>
      </c>
      <c r="BE175" t="s">
        <v>1855</v>
      </c>
      <c r="BF175" t="s">
        <v>1856</v>
      </c>
      <c r="BG175">
        <v>5165900</v>
      </c>
      <c r="BH175">
        <v>5165900</v>
      </c>
      <c r="BI175">
        <v>0</v>
      </c>
      <c r="BJ175">
        <v>0</v>
      </c>
      <c r="BK175" s="5">
        <v>0</v>
      </c>
    </row>
    <row r="176" spans="1:63" x14ac:dyDescent="0.25">
      <c r="A176" s="5">
        <v>175</v>
      </c>
      <c r="B176" s="5">
        <v>1</v>
      </c>
      <c r="C176" s="5">
        <v>23</v>
      </c>
      <c r="D176" s="5">
        <v>2</v>
      </c>
      <c r="E176" s="5">
        <v>3</v>
      </c>
      <c r="F176" s="5">
        <v>18.46</v>
      </c>
      <c r="G176" s="5">
        <v>10.53</v>
      </c>
      <c r="H176" s="5">
        <v>9.9700000000000006</v>
      </c>
      <c r="I176" s="5">
        <v>38.96</v>
      </c>
      <c r="J176" s="5">
        <v>17.02</v>
      </c>
      <c r="K176" s="5">
        <v>4.07</v>
      </c>
      <c r="L176" s="5">
        <v>3.58</v>
      </c>
      <c r="M176">
        <v>4.18</v>
      </c>
      <c r="N176" s="5">
        <v>6.27</v>
      </c>
      <c r="O176" s="5"/>
      <c r="P176" s="5">
        <v>3.04</v>
      </c>
      <c r="Q176" s="5">
        <v>3.41</v>
      </c>
      <c r="R176" s="5">
        <v>6.45</v>
      </c>
      <c r="S176" s="5">
        <v>80.53</v>
      </c>
      <c r="T176" s="5">
        <v>74.08</v>
      </c>
      <c r="U176" s="5">
        <v>77.31</v>
      </c>
      <c r="V176" s="5">
        <v>105198.08</v>
      </c>
      <c r="W176">
        <v>5198.08</v>
      </c>
      <c r="X176">
        <v>100000</v>
      </c>
      <c r="Y176">
        <v>0</v>
      </c>
      <c r="Z176">
        <v>99999.999999999985</v>
      </c>
      <c r="AA176">
        <v>500</v>
      </c>
      <c r="AB176">
        <v>100500</v>
      </c>
      <c r="AC176">
        <v>3014.9966733200272</v>
      </c>
      <c r="AD176">
        <v>103514.99667332</v>
      </c>
      <c r="AE176">
        <v>0.71927545763901435</v>
      </c>
      <c r="AF176">
        <v>103515.71594877764</v>
      </c>
      <c r="AG176">
        <v>0</v>
      </c>
      <c r="AH176">
        <v>103515.71594877764</v>
      </c>
      <c r="AI176">
        <v>0</v>
      </c>
      <c r="AJ176">
        <v>103515.71594877764</v>
      </c>
      <c r="AK176">
        <v>2080.7916181606415</v>
      </c>
      <c r="AL176">
        <v>105596.50756693828</v>
      </c>
      <c r="AM176" s="5">
        <v>105596.50756693828</v>
      </c>
      <c r="AN176" s="5">
        <v>8163666</v>
      </c>
      <c r="AQ176" s="5">
        <v>0</v>
      </c>
      <c r="AR176" s="5">
        <v>105596.50756693828</v>
      </c>
      <c r="AS176" s="5">
        <v>8163666</v>
      </c>
      <c r="AT176" s="5" t="s">
        <v>8</v>
      </c>
      <c r="AV176" s="5">
        <v>105596.50756693828</v>
      </c>
      <c r="AW176" s="5">
        <v>0</v>
      </c>
      <c r="AX176" s="5">
        <v>8163666</v>
      </c>
      <c r="AZ176" s="5" t="s">
        <v>2</v>
      </c>
      <c r="BA176" t="s">
        <v>2</v>
      </c>
      <c r="BB176" t="s">
        <v>1821</v>
      </c>
      <c r="BC176" t="s">
        <v>1787</v>
      </c>
      <c r="BD176" s="5" t="b">
        <v>1</v>
      </c>
      <c r="BE176" t="s">
        <v>1855</v>
      </c>
      <c r="BF176" t="s">
        <v>1858</v>
      </c>
      <c r="BG176">
        <v>8163666</v>
      </c>
      <c r="BH176">
        <v>8163666</v>
      </c>
      <c r="BI176">
        <v>0</v>
      </c>
      <c r="BJ176">
        <v>0</v>
      </c>
      <c r="BK176" s="5">
        <v>0</v>
      </c>
    </row>
    <row r="177" spans="1:63" x14ac:dyDescent="0.25">
      <c r="A177" s="5">
        <v>176</v>
      </c>
      <c r="B177" s="5">
        <v>1</v>
      </c>
      <c r="C177" s="5">
        <v>23</v>
      </c>
      <c r="D177" s="5">
        <v>3</v>
      </c>
      <c r="E177" s="5">
        <v>1</v>
      </c>
      <c r="F177" s="5">
        <v>12.41</v>
      </c>
      <c r="G177" s="5"/>
      <c r="H177" s="5"/>
      <c r="I177" s="5">
        <v>12.41</v>
      </c>
      <c r="J177" s="5">
        <v>14.77</v>
      </c>
      <c r="K177" s="5">
        <v>4.45</v>
      </c>
      <c r="L177" s="5"/>
      <c r="M177">
        <v>3.88</v>
      </c>
      <c r="N177" s="5"/>
      <c r="O177" s="5"/>
      <c r="P177" s="5">
        <v>2.93</v>
      </c>
      <c r="Q177" s="5"/>
      <c r="R177" s="5">
        <v>2.93</v>
      </c>
      <c r="S177" s="5">
        <v>38.44</v>
      </c>
      <c r="T177" s="5">
        <v>35.51</v>
      </c>
      <c r="U177" s="5">
        <v>36.979999999999997</v>
      </c>
      <c r="V177" s="5">
        <v>120353.44</v>
      </c>
      <c r="X177">
        <v>120353.44</v>
      </c>
      <c r="Y177">
        <v>2.1155555555596948</v>
      </c>
      <c r="Z177">
        <v>120355.55555555556</v>
      </c>
      <c r="AA177">
        <v>0</v>
      </c>
      <c r="AB177">
        <v>120355.55555555556</v>
      </c>
      <c r="AC177">
        <v>3611.1111111111095</v>
      </c>
      <c r="AD177">
        <v>123966.66666666669</v>
      </c>
      <c r="AE177">
        <v>0.34252749235020019</v>
      </c>
      <c r="AF177">
        <v>123967.00919415902</v>
      </c>
      <c r="AG177">
        <v>0</v>
      </c>
      <c r="AH177">
        <v>123967.00919415902</v>
      </c>
      <c r="AI177">
        <v>500</v>
      </c>
      <c r="AJ177">
        <v>124467.00919415902</v>
      </c>
      <c r="AK177">
        <v>0</v>
      </c>
      <c r="AL177">
        <v>124467.00919415902</v>
      </c>
      <c r="AM177" s="5">
        <v>124467.00919415902</v>
      </c>
      <c r="AN177" s="5">
        <v>4602790</v>
      </c>
      <c r="AQ177" s="5">
        <v>0</v>
      </c>
      <c r="AR177" s="5">
        <v>124467.00919415902</v>
      </c>
      <c r="AS177" s="5">
        <v>4602790</v>
      </c>
      <c r="AT177" s="5" t="s">
        <v>8</v>
      </c>
      <c r="AV177" s="5">
        <v>124467.00919415902</v>
      </c>
      <c r="AW177" s="5">
        <v>0</v>
      </c>
      <c r="AX177" s="5">
        <v>4602790</v>
      </c>
      <c r="AZ177" s="5" t="s">
        <v>1818</v>
      </c>
      <c r="BA177" t="s">
        <v>1818</v>
      </c>
      <c r="BB177" t="s">
        <v>1827</v>
      </c>
      <c r="BC177" t="s">
        <v>1829</v>
      </c>
      <c r="BD177" s="5" t="b">
        <v>1</v>
      </c>
      <c r="BE177" t="s">
        <v>1855</v>
      </c>
      <c r="BF177" t="s">
        <v>1856</v>
      </c>
      <c r="BG177">
        <v>4602790</v>
      </c>
      <c r="BH177">
        <v>4602790</v>
      </c>
      <c r="BI177">
        <v>4602790</v>
      </c>
      <c r="BJ177">
        <v>0</v>
      </c>
      <c r="BK177" s="5">
        <v>0</v>
      </c>
    </row>
    <row r="178" spans="1:63" x14ac:dyDescent="0.25">
      <c r="A178" s="5">
        <v>177</v>
      </c>
      <c r="B178" s="5">
        <v>1</v>
      </c>
      <c r="C178" s="5">
        <v>23</v>
      </c>
      <c r="D178" s="5">
        <v>4</v>
      </c>
      <c r="E178" s="5">
        <v>1</v>
      </c>
      <c r="F178" s="5">
        <v>12.41</v>
      </c>
      <c r="G178" s="5"/>
      <c r="H178" s="5"/>
      <c r="I178" s="5">
        <v>12.41</v>
      </c>
      <c r="J178" s="5">
        <v>14.23</v>
      </c>
      <c r="K178" s="5">
        <v>4.45</v>
      </c>
      <c r="L178" s="5"/>
      <c r="M178">
        <v>3.78</v>
      </c>
      <c r="N178" s="5"/>
      <c r="O178" s="5"/>
      <c r="P178" s="5">
        <v>3.11</v>
      </c>
      <c r="Q178" s="5"/>
      <c r="R178" s="5">
        <v>3.11</v>
      </c>
      <c r="S178" s="5">
        <v>37.979999999999997</v>
      </c>
      <c r="T178" s="5">
        <v>34.869999999999997</v>
      </c>
      <c r="U178" s="5">
        <v>36.43</v>
      </c>
      <c r="V178" s="5">
        <v>120353.44</v>
      </c>
      <c r="X178">
        <v>120353.44</v>
      </c>
      <c r="Y178">
        <v>2.6100695410132175</v>
      </c>
      <c r="Z178">
        <v>120356.05006954102</v>
      </c>
      <c r="AA178">
        <v>0</v>
      </c>
      <c r="AB178">
        <v>120356.05006954102</v>
      </c>
      <c r="AC178">
        <v>0</v>
      </c>
      <c r="AD178">
        <v>120356.05006954102</v>
      </c>
      <c r="AE178">
        <v>0.7986814883624902</v>
      </c>
      <c r="AF178">
        <v>120356.84875102938</v>
      </c>
      <c r="AG178">
        <v>-1586.6044468844484</v>
      </c>
      <c r="AH178">
        <v>118770.24430414492</v>
      </c>
      <c r="AI178">
        <v>0</v>
      </c>
      <c r="AJ178">
        <v>118770.24430414492</v>
      </c>
      <c r="AK178">
        <v>0</v>
      </c>
      <c r="AL178">
        <v>118770.24430414492</v>
      </c>
      <c r="AM178" s="5">
        <v>118770.24430414492</v>
      </c>
      <c r="AN178" s="5">
        <v>4326800</v>
      </c>
      <c r="AQ178" s="5">
        <v>0</v>
      </c>
      <c r="AR178" s="5">
        <v>118770.24430414492</v>
      </c>
      <c r="AS178" s="5">
        <v>4326800</v>
      </c>
      <c r="AT178" s="5" t="s">
        <v>8</v>
      </c>
      <c r="AV178" s="5">
        <v>118770.24430414492</v>
      </c>
      <c r="AW178" s="5">
        <v>0</v>
      </c>
      <c r="AX178" s="5">
        <v>4326800</v>
      </c>
      <c r="AZ178" s="5" t="s">
        <v>1818</v>
      </c>
      <c r="BA178" t="s">
        <v>1818</v>
      </c>
      <c r="BB178" t="s">
        <v>1827</v>
      </c>
      <c r="BC178" t="s">
        <v>1829</v>
      </c>
      <c r="BD178" s="5" t="b">
        <v>1</v>
      </c>
      <c r="BE178" t="s">
        <v>1855</v>
      </c>
      <c r="BF178" t="s">
        <v>1856</v>
      </c>
      <c r="BG178">
        <v>4326800</v>
      </c>
      <c r="BH178">
        <v>4402821</v>
      </c>
      <c r="BI178">
        <v>4326800</v>
      </c>
      <c r="BJ178">
        <v>0</v>
      </c>
      <c r="BK178" s="5">
        <v>0</v>
      </c>
    </row>
    <row r="179" spans="1:63" x14ac:dyDescent="0.25">
      <c r="A179" s="5">
        <v>178</v>
      </c>
      <c r="B179" s="5">
        <v>1</v>
      </c>
      <c r="C179" s="5">
        <v>23</v>
      </c>
      <c r="D179" s="5">
        <v>5</v>
      </c>
      <c r="E179" s="5">
        <v>2</v>
      </c>
      <c r="F179" s="5">
        <v>14.66</v>
      </c>
      <c r="G179" s="5">
        <v>10.58</v>
      </c>
      <c r="H179" s="5"/>
      <c r="I179" s="5">
        <v>25.24</v>
      </c>
      <c r="J179" s="5">
        <v>17.38</v>
      </c>
      <c r="K179" s="5">
        <v>4.07</v>
      </c>
      <c r="L179" s="5">
        <v>3.38</v>
      </c>
      <c r="M179">
        <v>3.48</v>
      </c>
      <c r="N179" s="5">
        <v>3.77</v>
      </c>
      <c r="O179" s="5"/>
      <c r="P179" s="5">
        <v>3.11</v>
      </c>
      <c r="Q179" s="5"/>
      <c r="R179" s="5">
        <v>3.11</v>
      </c>
      <c r="S179" s="5">
        <v>60.43</v>
      </c>
      <c r="T179" s="5">
        <v>57.32</v>
      </c>
      <c r="U179" s="5">
        <v>58.88</v>
      </c>
      <c r="V179" s="5">
        <v>118496.08</v>
      </c>
      <c r="X179">
        <v>118496.08</v>
      </c>
      <c r="Y179">
        <v>0.86856146468198869</v>
      </c>
      <c r="Z179">
        <v>118496.94856146468</v>
      </c>
      <c r="AA179">
        <v>0</v>
      </c>
      <c r="AB179">
        <v>118496.94856146468</v>
      </c>
      <c r="AC179">
        <v>3554.960767218829</v>
      </c>
      <c r="AD179">
        <v>122051.90932868353</v>
      </c>
      <c r="AE179">
        <v>1.4194756643119035</v>
      </c>
      <c r="AF179">
        <v>122053.32880434782</v>
      </c>
      <c r="AG179">
        <v>0</v>
      </c>
      <c r="AH179">
        <v>122053.32880434782</v>
      </c>
      <c r="AI179">
        <v>0</v>
      </c>
      <c r="AJ179">
        <v>122053.32880434782</v>
      </c>
      <c r="AK179">
        <v>1220.1936141304325</v>
      </c>
      <c r="AL179">
        <v>123273.52241847826</v>
      </c>
      <c r="AM179" s="5">
        <v>123273.52241847826</v>
      </c>
      <c r="AN179" s="5">
        <v>7258345</v>
      </c>
      <c r="AQ179" s="5">
        <v>0</v>
      </c>
      <c r="AR179" s="5">
        <v>123273.52241847826</v>
      </c>
      <c r="AS179" s="5">
        <v>7258345</v>
      </c>
      <c r="AT179" s="5" t="s">
        <v>8</v>
      </c>
      <c r="AV179" s="5">
        <v>123273.52241847826</v>
      </c>
      <c r="AW179" s="5">
        <v>0</v>
      </c>
      <c r="AX179" s="5">
        <v>7258345</v>
      </c>
      <c r="AZ179" s="5" t="s">
        <v>2</v>
      </c>
      <c r="BA179" t="s">
        <v>2</v>
      </c>
      <c r="BB179" t="s">
        <v>1821</v>
      </c>
      <c r="BC179" t="s">
        <v>1787</v>
      </c>
      <c r="BD179" s="5" t="b">
        <v>1</v>
      </c>
      <c r="BE179" t="s">
        <v>1855</v>
      </c>
      <c r="BF179" t="s">
        <v>1857</v>
      </c>
      <c r="BG179">
        <v>7258345</v>
      </c>
      <c r="BH179">
        <v>7258345</v>
      </c>
      <c r="BI179">
        <v>0</v>
      </c>
      <c r="BJ179">
        <v>0</v>
      </c>
      <c r="BK179" s="5">
        <v>0</v>
      </c>
    </row>
    <row r="180" spans="1:63" x14ac:dyDescent="0.25">
      <c r="A180" s="5">
        <v>179</v>
      </c>
      <c r="B180" s="5">
        <v>1</v>
      </c>
      <c r="C180" s="5">
        <v>23</v>
      </c>
      <c r="D180" s="5">
        <v>6</v>
      </c>
      <c r="E180" s="5">
        <v>2</v>
      </c>
      <c r="F180" s="5">
        <v>11.63</v>
      </c>
      <c r="G180" s="5">
        <v>10.93</v>
      </c>
      <c r="H180" s="5"/>
      <c r="I180" s="5">
        <v>22.56</v>
      </c>
      <c r="J180" s="5">
        <v>16.28</v>
      </c>
      <c r="K180" s="5">
        <v>4.62</v>
      </c>
      <c r="L180" s="5"/>
      <c r="M180">
        <v>4.3899999999999997</v>
      </c>
      <c r="N180" s="5">
        <v>1.81</v>
      </c>
      <c r="O180" s="5"/>
      <c r="P180" s="5">
        <v>4.4000000000000004</v>
      </c>
      <c r="Q180" s="5"/>
      <c r="R180" s="5">
        <v>4.4000000000000004</v>
      </c>
      <c r="S180" s="5">
        <v>54.06</v>
      </c>
      <c r="T180" s="5">
        <v>49.66</v>
      </c>
      <c r="U180" s="5">
        <v>51.86</v>
      </c>
      <c r="V180" s="5">
        <v>116281.2</v>
      </c>
      <c r="X180">
        <v>116281.2</v>
      </c>
      <c r="Y180">
        <v>501.80692383779382</v>
      </c>
      <c r="Z180">
        <v>116783.00692383781</v>
      </c>
      <c r="AA180">
        <v>0</v>
      </c>
      <c r="AB180">
        <v>116783.00692383781</v>
      </c>
      <c r="AC180">
        <v>3503.4817012858548</v>
      </c>
      <c r="AD180">
        <v>120286.48862512365</v>
      </c>
      <c r="AE180">
        <v>0.82336870589642785</v>
      </c>
      <c r="AF180">
        <v>120287.31199382954</v>
      </c>
      <c r="AG180">
        <v>0</v>
      </c>
      <c r="AH180">
        <v>120287.31199382954</v>
      </c>
      <c r="AI180">
        <v>0</v>
      </c>
      <c r="AJ180">
        <v>120287.31199382954</v>
      </c>
      <c r="AK180">
        <v>1202.5645969918987</v>
      </c>
      <c r="AL180">
        <v>121489.87659082144</v>
      </c>
      <c r="AM180" s="5">
        <v>121489.87659082144</v>
      </c>
      <c r="AN180" s="5">
        <v>6300465</v>
      </c>
      <c r="AQ180" s="5">
        <v>0</v>
      </c>
      <c r="AR180" s="5">
        <v>121489.87659082144</v>
      </c>
      <c r="AS180" s="5">
        <v>6300465</v>
      </c>
      <c r="AT180" s="5" t="s">
        <v>8</v>
      </c>
      <c r="AV180" s="5">
        <v>121489.87659082144</v>
      </c>
      <c r="AW180" s="5">
        <v>0</v>
      </c>
      <c r="AX180" s="5">
        <v>6300465</v>
      </c>
      <c r="AZ180" s="5" t="s">
        <v>2</v>
      </c>
      <c r="BA180" t="s">
        <v>2</v>
      </c>
      <c r="BB180" t="s">
        <v>1821</v>
      </c>
      <c r="BC180" t="s">
        <v>1787</v>
      </c>
      <c r="BD180" s="5" t="b">
        <v>1</v>
      </c>
      <c r="BE180" t="s">
        <v>1855</v>
      </c>
      <c r="BF180" t="s">
        <v>1857</v>
      </c>
      <c r="BG180">
        <v>6300465</v>
      </c>
      <c r="BH180">
        <v>6300465</v>
      </c>
      <c r="BI180">
        <v>0</v>
      </c>
      <c r="BJ180">
        <v>0</v>
      </c>
      <c r="BK180" s="5">
        <v>0</v>
      </c>
    </row>
    <row r="181" spans="1:63" x14ac:dyDescent="0.25">
      <c r="A181" s="5">
        <v>180</v>
      </c>
      <c r="B181" s="5">
        <v>1</v>
      </c>
      <c r="C181" s="5">
        <v>23</v>
      </c>
      <c r="D181" s="5">
        <v>7</v>
      </c>
      <c r="E181" s="5">
        <v>2</v>
      </c>
      <c r="F181" s="5">
        <v>10.86</v>
      </c>
      <c r="G181" s="5">
        <v>14.01</v>
      </c>
      <c r="H181" s="5"/>
      <c r="I181" s="5">
        <v>24.869999999999997</v>
      </c>
      <c r="J181" s="5">
        <v>18.82</v>
      </c>
      <c r="K181" s="5">
        <v>3.96</v>
      </c>
      <c r="L181" s="5"/>
      <c r="M181">
        <v>2.8</v>
      </c>
      <c r="N181" s="5">
        <v>3.83</v>
      </c>
      <c r="O181" s="5">
        <v>4.6399999999999997</v>
      </c>
      <c r="P181" s="5">
        <v>3.91</v>
      </c>
      <c r="Q181" s="5"/>
      <c r="R181" s="5">
        <v>3.91</v>
      </c>
      <c r="S181" s="5">
        <v>62.83</v>
      </c>
      <c r="T181" s="5">
        <v>58.92</v>
      </c>
      <c r="U181" s="5">
        <v>60.88</v>
      </c>
      <c r="V181" s="5">
        <v>117388.64</v>
      </c>
      <c r="X181">
        <v>117388.64</v>
      </c>
      <c r="Y181">
        <v>1.3683319222764112E-2</v>
      </c>
      <c r="Z181">
        <v>117388.65368331922</v>
      </c>
      <c r="AA181">
        <v>0</v>
      </c>
      <c r="AB181">
        <v>117388.65368331922</v>
      </c>
      <c r="AC181">
        <v>3522.0152413209144</v>
      </c>
      <c r="AD181">
        <v>120910.66892464014</v>
      </c>
      <c r="AE181">
        <v>0.96051031386014085</v>
      </c>
      <c r="AF181">
        <v>120911.629434954</v>
      </c>
      <c r="AG181">
        <v>0</v>
      </c>
      <c r="AH181">
        <v>120911.629434954</v>
      </c>
      <c r="AI181">
        <v>0</v>
      </c>
      <c r="AJ181">
        <v>120911.629434954</v>
      </c>
      <c r="AK181">
        <v>1209.4940867279947</v>
      </c>
      <c r="AL181">
        <v>122121.12352168201</v>
      </c>
      <c r="AM181" s="5">
        <v>122121.12352168201</v>
      </c>
      <c r="AN181" s="5">
        <v>7434734</v>
      </c>
      <c r="AQ181" s="5">
        <v>0</v>
      </c>
      <c r="AR181" s="5">
        <v>122121.12352168201</v>
      </c>
      <c r="AS181" s="5">
        <v>7434734</v>
      </c>
      <c r="AT181" s="5" t="s">
        <v>8</v>
      </c>
      <c r="AV181" s="5">
        <v>122121.12352168201</v>
      </c>
      <c r="AW181" s="5">
        <v>0</v>
      </c>
      <c r="AX181" s="5">
        <v>7434734</v>
      </c>
      <c r="AZ181" s="5" t="s">
        <v>2</v>
      </c>
      <c r="BA181" t="s">
        <v>2</v>
      </c>
      <c r="BB181" t="s">
        <v>1821</v>
      </c>
      <c r="BC181" t="s">
        <v>1787</v>
      </c>
      <c r="BD181" s="5" t="b">
        <v>1</v>
      </c>
      <c r="BE181" t="s">
        <v>1855</v>
      </c>
      <c r="BF181" t="s">
        <v>1857</v>
      </c>
      <c r="BG181">
        <v>7434734</v>
      </c>
      <c r="BH181">
        <v>7434734</v>
      </c>
      <c r="BI181">
        <v>0</v>
      </c>
      <c r="BJ181">
        <v>0</v>
      </c>
      <c r="BK181" s="5">
        <v>0</v>
      </c>
    </row>
    <row r="182" spans="1:63" x14ac:dyDescent="0.25">
      <c r="A182" s="5">
        <v>181</v>
      </c>
      <c r="B182" s="5">
        <v>1</v>
      </c>
      <c r="C182" s="5">
        <v>23</v>
      </c>
      <c r="D182" s="5">
        <v>8</v>
      </c>
      <c r="E182" s="5">
        <v>1</v>
      </c>
      <c r="F182" s="5">
        <v>14.95</v>
      </c>
      <c r="G182" s="5"/>
      <c r="H182" s="5"/>
      <c r="I182" s="5">
        <v>14.95</v>
      </c>
      <c r="J182" s="5">
        <v>17.47</v>
      </c>
      <c r="K182" s="5">
        <v>4.97</v>
      </c>
      <c r="L182" s="5"/>
      <c r="M182">
        <v>4</v>
      </c>
      <c r="N182" s="5"/>
      <c r="O182" s="5"/>
      <c r="P182" s="5">
        <v>3.36</v>
      </c>
      <c r="Q182" s="5"/>
      <c r="R182" s="5">
        <v>3.36</v>
      </c>
      <c r="S182" s="5">
        <v>44.75</v>
      </c>
      <c r="T182" s="5">
        <v>41.39</v>
      </c>
      <c r="U182" s="5">
        <v>43.07</v>
      </c>
      <c r="V182" s="5">
        <v>119184.96000000001</v>
      </c>
      <c r="X182">
        <v>119184.96000000001</v>
      </c>
      <c r="Y182">
        <v>0.94522478735598281</v>
      </c>
      <c r="Z182">
        <v>119185.90522478736</v>
      </c>
      <c r="AA182">
        <v>500.09720534630475</v>
      </c>
      <c r="AB182">
        <v>119686.00243013368</v>
      </c>
      <c r="AC182">
        <v>3590.5710814094782</v>
      </c>
      <c r="AD182">
        <v>123276.57351154316</v>
      </c>
      <c r="AE182">
        <v>1.8105144610308344</v>
      </c>
      <c r="AF182">
        <v>123278.38402600418</v>
      </c>
      <c r="AG182">
        <v>0</v>
      </c>
      <c r="AH182">
        <v>123278.38402600418</v>
      </c>
      <c r="AI182">
        <v>0</v>
      </c>
      <c r="AJ182">
        <v>123278.38402600418</v>
      </c>
      <c r="AK182">
        <v>0</v>
      </c>
      <c r="AL182">
        <v>123278.38402600418</v>
      </c>
      <c r="AM182" s="5">
        <v>123278.38402600418</v>
      </c>
      <c r="AN182" s="5">
        <v>5309600</v>
      </c>
      <c r="AQ182" s="5">
        <v>0</v>
      </c>
      <c r="AR182" s="5">
        <v>123278.38402600418</v>
      </c>
      <c r="AS182" s="5">
        <v>5309600</v>
      </c>
      <c r="AT182" s="5" t="s">
        <v>8</v>
      </c>
      <c r="AV182" s="5">
        <v>123278.38402600418</v>
      </c>
      <c r="AW182" s="5">
        <v>0</v>
      </c>
      <c r="AX182" s="5">
        <v>5309600</v>
      </c>
      <c r="AZ182" s="5" t="s">
        <v>2</v>
      </c>
      <c r="BA182" t="s">
        <v>2</v>
      </c>
      <c r="BB182" t="s">
        <v>1821</v>
      </c>
      <c r="BC182" t="s">
        <v>1787</v>
      </c>
      <c r="BD182" s="5" t="b">
        <v>1</v>
      </c>
      <c r="BE182" t="s">
        <v>1855</v>
      </c>
      <c r="BF182" t="s">
        <v>1856</v>
      </c>
      <c r="BG182">
        <v>5309600</v>
      </c>
      <c r="BH182">
        <v>5309600</v>
      </c>
      <c r="BI182">
        <v>0</v>
      </c>
      <c r="BJ182">
        <v>0</v>
      </c>
      <c r="BK182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778FF-5CE1-4E37-944E-9F4C133F698B}">
  <dimension ref="A1:CH221"/>
  <sheetViews>
    <sheetView topLeftCell="A2" workbookViewId="0">
      <selection activeCell="D9" sqref="D9"/>
    </sheetView>
  </sheetViews>
  <sheetFormatPr defaultRowHeight="15" x14ac:dyDescent="0.25"/>
  <cols>
    <col min="1" max="1" width="5.5703125" bestFit="1" customWidth="1"/>
    <col min="2" max="2" width="11.4257812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2.5703125" bestFit="1" customWidth="1"/>
    <col min="14" max="14" width="11.42578125" bestFit="1" customWidth="1"/>
    <col min="15" max="15" width="15.42578125" bestFit="1" customWidth="1"/>
    <col min="16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15" bestFit="1" customWidth="1"/>
    <col min="24" max="24" width="15.5703125" bestFit="1" customWidth="1"/>
    <col min="25" max="25" width="15" bestFit="1" customWidth="1"/>
    <col min="26" max="26" width="15.5703125" bestFit="1" customWidth="1"/>
    <col min="27" max="27" width="15" bestFit="1" customWidth="1"/>
    <col min="28" max="28" width="15.5703125" bestFit="1" customWidth="1"/>
    <col min="29" max="29" width="15" bestFit="1" customWidth="1"/>
    <col min="30" max="30" width="15.5703125" bestFit="1" customWidth="1"/>
    <col min="31" max="31" width="15" bestFit="1" customWidth="1"/>
    <col min="32" max="32" width="15.5703125" bestFit="1" customWidth="1"/>
    <col min="33" max="33" width="15" bestFit="1" customWidth="1"/>
    <col min="34" max="34" width="15.5703125" bestFit="1" customWidth="1"/>
    <col min="35" max="35" width="15" bestFit="1" customWidth="1"/>
    <col min="36" max="36" width="15.5703125" bestFit="1" customWidth="1"/>
    <col min="37" max="37" width="15" bestFit="1" customWidth="1"/>
    <col min="38" max="38" width="15.5703125" bestFit="1" customWidth="1"/>
    <col min="39" max="39" width="15" bestFit="1" customWidth="1"/>
    <col min="40" max="40" width="15.5703125" bestFit="1" customWidth="1"/>
    <col min="41" max="41" width="15" bestFit="1" customWidth="1"/>
    <col min="42" max="42" width="15.5703125" bestFit="1" customWidth="1"/>
    <col min="43" max="43" width="15" bestFit="1" customWidth="1"/>
    <col min="44" max="44" width="15.5703125" bestFit="1" customWidth="1"/>
    <col min="45" max="45" width="15" bestFit="1" customWidth="1"/>
    <col min="46" max="46" width="15.5703125" bestFit="1" customWidth="1"/>
    <col min="47" max="47" width="15" bestFit="1" customWidth="1"/>
    <col min="48" max="48" width="15.5703125" bestFit="1" customWidth="1"/>
    <col min="49" max="49" width="15" bestFit="1" customWidth="1"/>
    <col min="50" max="50" width="15.5703125" bestFit="1" customWidth="1"/>
    <col min="51" max="51" width="21.7109375" bestFit="1" customWidth="1"/>
    <col min="52" max="52" width="15.5703125" bestFit="1" customWidth="1"/>
    <col min="53" max="53" width="15" bestFit="1" customWidth="1"/>
    <col min="54" max="54" width="15.5703125" bestFit="1" customWidth="1"/>
    <col min="55" max="55" width="15" bestFit="1" customWidth="1"/>
    <col min="56" max="56" width="15.5703125" bestFit="1" customWidth="1"/>
    <col min="57" max="57" width="15" bestFit="1" customWidth="1"/>
    <col min="58" max="58" width="15.5703125" bestFit="1" customWidth="1"/>
    <col min="59" max="59" width="15" bestFit="1" customWidth="1"/>
    <col min="60" max="60" width="15.5703125" bestFit="1" customWidth="1"/>
    <col min="61" max="61" width="14" bestFit="1" customWidth="1"/>
    <col min="62" max="62" width="23" bestFit="1" customWidth="1"/>
    <col min="63" max="63" width="24.85546875" bestFit="1" customWidth="1"/>
    <col min="64" max="64" width="11.85546875" bestFit="1" customWidth="1"/>
    <col min="65" max="65" width="25.28515625" bestFit="1" customWidth="1"/>
    <col min="66" max="66" width="33.85546875" bestFit="1" customWidth="1"/>
    <col min="67" max="67" width="39.140625" bestFit="1" customWidth="1"/>
    <col min="68" max="68" width="11.140625" bestFit="1" customWidth="1"/>
    <col min="69" max="69" width="15.42578125" bestFit="1" customWidth="1"/>
    <col min="70" max="70" width="21.42578125" bestFit="1" customWidth="1"/>
    <col min="71" max="71" width="21.85546875" bestFit="1" customWidth="1"/>
    <col min="72" max="72" width="17.85546875" bestFit="1" customWidth="1"/>
    <col min="73" max="73" width="33.5703125" bestFit="1" customWidth="1"/>
    <col min="74" max="74" width="25.85546875" bestFit="1" customWidth="1"/>
    <col min="75" max="76" width="23.140625" bestFit="1" customWidth="1"/>
    <col min="77" max="77" width="14.42578125" bestFit="1" customWidth="1"/>
    <col min="78" max="78" width="16.85546875" bestFit="1" customWidth="1"/>
    <col min="79" max="79" width="40.7109375" bestFit="1" customWidth="1"/>
    <col min="80" max="80" width="15.7109375" bestFit="1" customWidth="1"/>
    <col min="81" max="81" width="19" bestFit="1" customWidth="1"/>
    <col min="82" max="82" width="17.7109375" bestFit="1" customWidth="1"/>
    <col min="83" max="85" width="8" bestFit="1" customWidth="1"/>
    <col min="86" max="86" width="22.28515625" customWidth="1"/>
    <col min="87" max="87" width="22.28515625" bestFit="1" customWidth="1"/>
    <col min="88" max="88" width="22.28515625" customWidth="1"/>
    <col min="89" max="89" width="23.140625" customWidth="1"/>
  </cols>
  <sheetData>
    <row r="1" spans="1:86" x14ac:dyDescent="0.25">
      <c r="A1" t="s">
        <v>5</v>
      </c>
      <c r="B1" t="s">
        <v>1335</v>
      </c>
      <c r="C1" t="s">
        <v>12</v>
      </c>
      <c r="D1" t="s">
        <v>26</v>
      </c>
      <c r="E1" t="s">
        <v>13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1879</v>
      </c>
      <c r="N1" t="s">
        <v>92</v>
      </c>
      <c r="O1" t="s">
        <v>91</v>
      </c>
      <c r="P1" t="s">
        <v>93</v>
      </c>
      <c r="Q1" t="s">
        <v>94</v>
      </c>
      <c r="R1" t="s">
        <v>38</v>
      </c>
      <c r="S1" t="s">
        <v>96</v>
      </c>
      <c r="T1" t="s">
        <v>97</v>
      </c>
      <c r="U1" t="s">
        <v>23</v>
      </c>
      <c r="V1" t="s">
        <v>98</v>
      </c>
      <c r="W1" t="s">
        <v>1819</v>
      </c>
      <c r="X1" t="s">
        <v>1820</v>
      </c>
      <c r="Y1" t="s">
        <v>1822</v>
      </c>
      <c r="Z1" t="s">
        <v>1823</v>
      </c>
      <c r="AA1" t="s">
        <v>1824</v>
      </c>
      <c r="AB1" t="s">
        <v>1825</v>
      </c>
      <c r="AC1" t="s">
        <v>1831</v>
      </c>
      <c r="AD1" t="s">
        <v>1832</v>
      </c>
      <c r="AE1" t="s">
        <v>1833</v>
      </c>
      <c r="AF1" t="s">
        <v>1834</v>
      </c>
      <c r="AG1" t="s">
        <v>1840</v>
      </c>
      <c r="AH1" t="s">
        <v>1841</v>
      </c>
      <c r="AI1" t="s">
        <v>1843</v>
      </c>
      <c r="AJ1" t="s">
        <v>1844</v>
      </c>
      <c r="AK1" t="s">
        <v>1872</v>
      </c>
      <c r="AL1" t="s">
        <v>1873</v>
      </c>
      <c r="AM1" t="s">
        <v>1874</v>
      </c>
      <c r="AN1" t="s">
        <v>1875</v>
      </c>
      <c r="AO1" t="s">
        <v>1890</v>
      </c>
      <c r="AP1" t="s">
        <v>1891</v>
      </c>
      <c r="AQ1" t="s">
        <v>1892</v>
      </c>
      <c r="AR1" t="s">
        <v>1893</v>
      </c>
      <c r="AS1" t="s">
        <v>1880</v>
      </c>
      <c r="AT1" t="s">
        <v>1881</v>
      </c>
      <c r="AU1" t="s">
        <v>1894</v>
      </c>
      <c r="AV1" t="s">
        <v>1895</v>
      </c>
      <c r="AW1" t="s">
        <v>1896</v>
      </c>
      <c r="AX1" t="s">
        <v>1883</v>
      </c>
      <c r="AY1" t="s">
        <v>1897</v>
      </c>
      <c r="AZ1" t="s">
        <v>1885</v>
      </c>
      <c r="BA1" t="s">
        <v>1902</v>
      </c>
      <c r="BB1" t="s">
        <v>1903</v>
      </c>
      <c r="BC1" t="s">
        <v>1904</v>
      </c>
      <c r="BD1" t="s">
        <v>1905</v>
      </c>
      <c r="BE1" t="s">
        <v>1912</v>
      </c>
      <c r="BF1" t="s">
        <v>1913</v>
      </c>
      <c r="BG1" t="s">
        <v>1914</v>
      </c>
      <c r="BH1" t="s">
        <v>1911</v>
      </c>
      <c r="BI1" t="s">
        <v>99</v>
      </c>
      <c r="BJ1" t="s">
        <v>100</v>
      </c>
      <c r="BK1" t="s">
        <v>41</v>
      </c>
      <c r="BL1" t="s">
        <v>42</v>
      </c>
      <c r="BM1" t="s">
        <v>25</v>
      </c>
      <c r="BN1" t="s">
        <v>43</v>
      </c>
      <c r="BO1" t="s">
        <v>44</v>
      </c>
      <c r="BP1" t="s">
        <v>14</v>
      </c>
      <c r="BQ1" t="s">
        <v>1876</v>
      </c>
      <c r="BR1" t="s">
        <v>15</v>
      </c>
      <c r="BS1" t="s">
        <v>45</v>
      </c>
      <c r="BT1" t="s">
        <v>46</v>
      </c>
      <c r="BU1" t="s">
        <v>6</v>
      </c>
      <c r="BV1" t="s">
        <v>16</v>
      </c>
      <c r="BW1" t="s">
        <v>7</v>
      </c>
      <c r="BX1" t="s">
        <v>17</v>
      </c>
      <c r="BY1" t="s">
        <v>1814</v>
      </c>
      <c r="BZ1" t="s">
        <v>1826</v>
      </c>
      <c r="CA1" t="s">
        <v>1853</v>
      </c>
      <c r="CB1" t="s">
        <v>1854</v>
      </c>
      <c r="CC1" t="s">
        <v>101</v>
      </c>
      <c r="CD1" t="s">
        <v>1294</v>
      </c>
      <c r="CE1" t="s">
        <v>1886</v>
      </c>
      <c r="CF1" t="s">
        <v>1887</v>
      </c>
      <c r="CG1" t="s">
        <v>1888</v>
      </c>
      <c r="CH1" t="s">
        <v>1468</v>
      </c>
    </row>
    <row r="2" spans="1:86" x14ac:dyDescent="0.25">
      <c r="A2" s="5">
        <v>1</v>
      </c>
      <c r="B2" s="5">
        <v>1</v>
      </c>
      <c r="C2" s="5">
        <v>1</v>
      </c>
      <c r="D2" s="5">
        <v>3</v>
      </c>
      <c r="E2" s="5">
        <v>2</v>
      </c>
      <c r="F2" s="5">
        <v>10.45</v>
      </c>
      <c r="G2" s="5">
        <v>17.13</v>
      </c>
      <c r="H2" s="5"/>
      <c r="I2" s="5">
        <v>27.58</v>
      </c>
      <c r="J2" s="5">
        <v>19.07</v>
      </c>
      <c r="K2" s="5">
        <v>5.69</v>
      </c>
      <c r="L2" s="5"/>
      <c r="M2">
        <v>4.3899999999999997</v>
      </c>
      <c r="N2" s="5">
        <v>5.53</v>
      </c>
      <c r="O2" s="5"/>
      <c r="P2" s="5"/>
      <c r="Q2" s="5"/>
      <c r="R2" s="5">
        <v>0</v>
      </c>
      <c r="S2" s="5">
        <v>62.26</v>
      </c>
      <c r="T2" s="5">
        <v>62.26</v>
      </c>
      <c r="U2" s="5">
        <v>62.26</v>
      </c>
      <c r="V2" s="5">
        <v>117388.64</v>
      </c>
      <c r="W2">
        <v>0.97038961038924754</v>
      </c>
      <c r="X2">
        <v>117389.6103896104</v>
      </c>
      <c r="Y2">
        <v>0</v>
      </c>
      <c r="Z2">
        <v>117389.6103896104</v>
      </c>
      <c r="AA2">
        <v>0</v>
      </c>
      <c r="AB2">
        <v>117389.6103896104</v>
      </c>
      <c r="AC2">
        <v>0</v>
      </c>
      <c r="AD2">
        <v>117389.6103896104</v>
      </c>
      <c r="AE2">
        <v>0</v>
      </c>
      <c r="AF2">
        <v>117389.6103896104</v>
      </c>
      <c r="AG2">
        <v>0</v>
      </c>
      <c r="AH2">
        <v>117389.6103896104</v>
      </c>
      <c r="AI2">
        <v>0</v>
      </c>
      <c r="AJ2">
        <v>117389.6103896104</v>
      </c>
      <c r="AK2">
        <v>0</v>
      </c>
      <c r="AL2">
        <v>117389.6103896104</v>
      </c>
      <c r="AM2">
        <v>0</v>
      </c>
      <c r="AN2">
        <v>117389.6103896104</v>
      </c>
      <c r="AO2">
        <v>0</v>
      </c>
      <c r="AP2">
        <v>117389.6103896104</v>
      </c>
      <c r="AQ2">
        <v>0</v>
      </c>
      <c r="AR2">
        <v>117389.6103896104</v>
      </c>
      <c r="AS2">
        <v>0</v>
      </c>
      <c r="AT2">
        <v>117389.6103896104</v>
      </c>
      <c r="AV2">
        <v>117389.6103896104</v>
      </c>
      <c r="AW2">
        <v>2240.344637694463</v>
      </c>
      <c r="AX2">
        <v>119629.95502730484</v>
      </c>
      <c r="AY2">
        <v>1282.3482171538781</v>
      </c>
      <c r="AZ2">
        <v>120912.30324445872</v>
      </c>
      <c r="BA2">
        <v>0</v>
      </c>
      <c r="BB2">
        <v>120912.30324445872</v>
      </c>
      <c r="BC2">
        <v>0</v>
      </c>
      <c r="BD2">
        <v>120912.30324445872</v>
      </c>
      <c r="BE2">
        <v>0</v>
      </c>
      <c r="BF2">
        <v>120912.30324445872</v>
      </c>
      <c r="BG2">
        <v>1208.8178605846481</v>
      </c>
      <c r="BH2">
        <v>122121.12110504338</v>
      </c>
      <c r="BI2" s="5">
        <v>122121.12110504338</v>
      </c>
      <c r="BJ2" s="5">
        <v>7603261</v>
      </c>
      <c r="BM2" s="5">
        <v>0</v>
      </c>
      <c r="BN2" s="5">
        <v>122121.12110504338</v>
      </c>
      <c r="BO2" s="5">
        <v>7603261</v>
      </c>
      <c r="BP2" s="5" t="s">
        <v>8</v>
      </c>
      <c r="BS2">
        <v>122121.12110504338</v>
      </c>
      <c r="BT2" s="5">
        <v>0</v>
      </c>
      <c r="BU2" s="5">
        <v>7603261</v>
      </c>
      <c r="BW2" s="5" t="s">
        <v>19</v>
      </c>
      <c r="BX2" s="5" t="s">
        <v>19</v>
      </c>
      <c r="BY2" s="5" t="s">
        <v>1827</v>
      </c>
      <c r="BZ2" t="s">
        <v>1828</v>
      </c>
      <c r="CA2" t="s">
        <v>1877</v>
      </c>
      <c r="CB2" t="s">
        <v>1857</v>
      </c>
      <c r="CC2" s="5" t="b">
        <v>1</v>
      </c>
      <c r="CD2" s="5">
        <v>7603261</v>
      </c>
      <c r="CE2">
        <v>7603261</v>
      </c>
      <c r="CF2">
        <v>0</v>
      </c>
      <c r="CG2">
        <v>0</v>
      </c>
      <c r="CH2" s="5">
        <v>0</v>
      </c>
    </row>
    <row r="3" spans="1:86" x14ac:dyDescent="0.25">
      <c r="A3" s="5">
        <v>2</v>
      </c>
      <c r="B3" s="5">
        <v>1</v>
      </c>
      <c r="C3" s="5">
        <v>1</v>
      </c>
      <c r="D3" s="5">
        <v>4</v>
      </c>
      <c r="E3" s="5">
        <v>1</v>
      </c>
      <c r="F3" s="5">
        <v>12.64</v>
      </c>
      <c r="G3" s="5"/>
      <c r="H3" s="5"/>
      <c r="I3" s="5">
        <v>12.64</v>
      </c>
      <c r="J3" s="5">
        <v>15.67</v>
      </c>
      <c r="K3" s="5">
        <v>4.6900000000000004</v>
      </c>
      <c r="L3" s="5"/>
      <c r="M3">
        <v>4.01</v>
      </c>
      <c r="N3" s="5"/>
      <c r="O3" s="5"/>
      <c r="P3" s="5">
        <v>3.38</v>
      </c>
      <c r="Q3" s="5"/>
      <c r="R3" s="5">
        <v>3.38</v>
      </c>
      <c r="S3" s="5">
        <v>40.39</v>
      </c>
      <c r="T3" s="5">
        <v>37.01</v>
      </c>
      <c r="U3" s="5">
        <v>38.700000000000003</v>
      </c>
      <c r="V3" s="5">
        <v>120353.44</v>
      </c>
      <c r="W3">
        <v>2.291225296430639</v>
      </c>
      <c r="X3">
        <v>120355.73122529643</v>
      </c>
      <c r="Y3">
        <v>0</v>
      </c>
      <c r="Z3">
        <v>120355.73122529643</v>
      </c>
      <c r="AA3">
        <v>0</v>
      </c>
      <c r="AB3">
        <v>120355.73122529643</v>
      </c>
      <c r="AC3">
        <v>0</v>
      </c>
      <c r="AD3">
        <v>120355.73122529643</v>
      </c>
      <c r="AE3">
        <v>0</v>
      </c>
      <c r="AF3">
        <v>120355.73122529643</v>
      </c>
      <c r="AG3">
        <v>0</v>
      </c>
      <c r="AH3">
        <v>120355.73122529643</v>
      </c>
      <c r="AI3">
        <v>0</v>
      </c>
      <c r="AJ3">
        <v>120355.73122529643</v>
      </c>
      <c r="AK3">
        <v>0</v>
      </c>
      <c r="AL3">
        <v>120355.73122529643</v>
      </c>
      <c r="AM3">
        <v>0</v>
      </c>
      <c r="AN3">
        <v>120355.73122529643</v>
      </c>
      <c r="AO3">
        <v>0</v>
      </c>
      <c r="AP3">
        <v>120355.73122529643</v>
      </c>
      <c r="AQ3">
        <v>0</v>
      </c>
      <c r="AR3">
        <v>120355.73122529643</v>
      </c>
      <c r="AS3">
        <v>0</v>
      </c>
      <c r="AT3">
        <v>120355.73122529643</v>
      </c>
      <c r="AV3">
        <v>120355.73122529643</v>
      </c>
      <c r="AW3">
        <v>1208.5065008017557</v>
      </c>
      <c r="AX3">
        <v>121564.2377260982</v>
      </c>
      <c r="AY3">
        <v>2404.7545219638123</v>
      </c>
      <c r="AZ3">
        <v>123968.992248062</v>
      </c>
      <c r="BA3">
        <v>0</v>
      </c>
      <c r="BB3">
        <v>123968.992248062</v>
      </c>
      <c r="BC3">
        <v>0</v>
      </c>
      <c r="BD3">
        <v>123968.992248062</v>
      </c>
      <c r="BE3">
        <v>0</v>
      </c>
      <c r="BF3">
        <v>123968.992248062</v>
      </c>
      <c r="BG3">
        <v>2479.3798449612514</v>
      </c>
      <c r="BH3">
        <v>126448.37209302324</v>
      </c>
      <c r="BI3" s="5">
        <v>126448.37209302324</v>
      </c>
      <c r="BJ3" s="5">
        <v>4893552</v>
      </c>
      <c r="BM3" s="5">
        <v>0</v>
      </c>
      <c r="BN3" s="5">
        <v>126448.37209302324</v>
      </c>
      <c r="BO3" s="5">
        <v>4893552</v>
      </c>
      <c r="BP3" s="5" t="s">
        <v>8</v>
      </c>
      <c r="BS3">
        <v>126448.37209302324</v>
      </c>
      <c r="BT3" s="5">
        <v>0</v>
      </c>
      <c r="BU3" s="5">
        <v>4893552</v>
      </c>
      <c r="BW3" s="5" t="s">
        <v>19</v>
      </c>
      <c r="BX3" s="5" t="s">
        <v>19</v>
      </c>
      <c r="BY3" s="5" t="s">
        <v>1827</v>
      </c>
      <c r="BZ3" t="s">
        <v>1828</v>
      </c>
      <c r="CA3" t="s">
        <v>1877</v>
      </c>
      <c r="CB3" t="s">
        <v>1856</v>
      </c>
      <c r="CC3" s="5" t="b">
        <v>1</v>
      </c>
      <c r="CD3" s="5">
        <v>4893552</v>
      </c>
      <c r="CE3">
        <v>4893552</v>
      </c>
      <c r="CF3">
        <v>0</v>
      </c>
      <c r="CG3">
        <v>0</v>
      </c>
      <c r="CH3" s="5">
        <v>0</v>
      </c>
    </row>
    <row r="4" spans="1:86" x14ac:dyDescent="0.25">
      <c r="A4" s="5">
        <v>3</v>
      </c>
      <c r="B4" s="5">
        <v>1</v>
      </c>
      <c r="C4" s="5">
        <v>1</v>
      </c>
      <c r="D4" s="5">
        <v>5</v>
      </c>
      <c r="E4" s="5">
        <v>2</v>
      </c>
      <c r="F4" s="5">
        <v>10.59</v>
      </c>
      <c r="G4" s="5">
        <v>14.05</v>
      </c>
      <c r="H4" s="5"/>
      <c r="I4" s="5">
        <v>24.64</v>
      </c>
      <c r="J4" s="5">
        <v>18.38</v>
      </c>
      <c r="K4" s="5">
        <v>4.84</v>
      </c>
      <c r="L4" s="5"/>
      <c r="M4">
        <v>3.1</v>
      </c>
      <c r="N4" s="5">
        <v>4.93</v>
      </c>
      <c r="O4" s="5">
        <v>3.83</v>
      </c>
      <c r="P4" s="5">
        <v>3.49</v>
      </c>
      <c r="Q4" s="5"/>
      <c r="R4" s="5">
        <v>3.49</v>
      </c>
      <c r="S4" s="5">
        <v>63.21</v>
      </c>
      <c r="T4" s="5">
        <v>59.72</v>
      </c>
      <c r="U4" s="5">
        <v>61.47</v>
      </c>
      <c r="V4" s="5">
        <v>118496.08</v>
      </c>
      <c r="W4">
        <v>0.12253164556750562</v>
      </c>
      <c r="X4">
        <v>118496.20253164555</v>
      </c>
      <c r="Y4">
        <v>0</v>
      </c>
      <c r="Z4">
        <v>118496.20253164555</v>
      </c>
      <c r="AA4">
        <v>0</v>
      </c>
      <c r="AB4">
        <v>118496.20253164555</v>
      </c>
      <c r="AC4">
        <v>0</v>
      </c>
      <c r="AD4">
        <v>118496.20253164555</v>
      </c>
      <c r="AE4">
        <v>0</v>
      </c>
      <c r="AF4">
        <v>118496.20253164555</v>
      </c>
      <c r="AG4">
        <v>0</v>
      </c>
      <c r="AH4">
        <v>118496.20253164555</v>
      </c>
      <c r="AI4">
        <v>0</v>
      </c>
      <c r="AJ4">
        <v>118496.20253164555</v>
      </c>
      <c r="AK4">
        <v>0</v>
      </c>
      <c r="AL4">
        <v>118496.20253164555</v>
      </c>
      <c r="AM4">
        <v>0</v>
      </c>
      <c r="AN4">
        <v>118496.20253164555</v>
      </c>
      <c r="AO4">
        <v>0</v>
      </c>
      <c r="AP4">
        <v>118496.20253164555</v>
      </c>
      <c r="AQ4">
        <v>0</v>
      </c>
      <c r="AR4">
        <v>118496.20253164555</v>
      </c>
      <c r="AS4">
        <v>0</v>
      </c>
      <c r="AT4">
        <v>118496.20253164555</v>
      </c>
      <c r="AV4">
        <v>118496.20253164555</v>
      </c>
      <c r="AW4">
        <v>-853.20594794620411</v>
      </c>
      <c r="AX4">
        <v>117642.99658369937</v>
      </c>
      <c r="AY4">
        <v>4408.4106068000692</v>
      </c>
      <c r="AZ4">
        <v>122051.40719049943</v>
      </c>
      <c r="BA4">
        <v>0</v>
      </c>
      <c r="BB4">
        <v>122051.40719049943</v>
      </c>
      <c r="BC4">
        <v>0</v>
      </c>
      <c r="BD4">
        <v>122051.40719049943</v>
      </c>
      <c r="BE4">
        <v>0</v>
      </c>
      <c r="BF4">
        <v>122051.40719049943</v>
      </c>
      <c r="BG4">
        <v>1220.1073694485094</v>
      </c>
      <c r="BH4">
        <v>123271.51455994794</v>
      </c>
      <c r="BI4" s="5">
        <v>123271.51455994794</v>
      </c>
      <c r="BJ4" s="5">
        <v>7577500</v>
      </c>
      <c r="BM4" s="5">
        <v>0</v>
      </c>
      <c r="BN4" s="5">
        <v>123271.51455994794</v>
      </c>
      <c r="BO4" s="5">
        <v>7577500</v>
      </c>
      <c r="BP4" s="5" t="s">
        <v>8</v>
      </c>
      <c r="BS4">
        <v>123271.51455994794</v>
      </c>
      <c r="BT4" s="5">
        <v>0</v>
      </c>
      <c r="BU4" s="5">
        <v>7577500</v>
      </c>
      <c r="BW4" s="5" t="s">
        <v>19</v>
      </c>
      <c r="BX4" s="5" t="s">
        <v>19</v>
      </c>
      <c r="BY4" s="5" t="s">
        <v>1827</v>
      </c>
      <c r="BZ4" t="s">
        <v>1828</v>
      </c>
      <c r="CA4" t="s">
        <v>1877</v>
      </c>
      <c r="CB4" t="s">
        <v>1857</v>
      </c>
      <c r="CC4" s="5" t="b">
        <v>1</v>
      </c>
      <c r="CD4" s="5">
        <v>7577500</v>
      </c>
      <c r="CE4">
        <v>7577500</v>
      </c>
      <c r="CF4">
        <v>0</v>
      </c>
      <c r="CG4">
        <v>0</v>
      </c>
      <c r="CH4" s="5">
        <v>0</v>
      </c>
    </row>
    <row r="5" spans="1:86" x14ac:dyDescent="0.25">
      <c r="A5" s="5">
        <v>4</v>
      </c>
      <c r="B5" s="5">
        <v>1</v>
      </c>
      <c r="C5" s="5">
        <v>1</v>
      </c>
      <c r="D5" s="5">
        <v>6</v>
      </c>
      <c r="E5" s="5">
        <v>2</v>
      </c>
      <c r="F5" s="5">
        <v>14.2</v>
      </c>
      <c r="G5" s="5">
        <v>14.27</v>
      </c>
      <c r="H5" s="5"/>
      <c r="I5" s="5">
        <v>28.47</v>
      </c>
      <c r="J5" s="5">
        <v>17.43</v>
      </c>
      <c r="K5" s="5">
        <v>5.49</v>
      </c>
      <c r="L5" s="5">
        <v>4.05</v>
      </c>
      <c r="M5">
        <v>3.57</v>
      </c>
      <c r="N5" s="5">
        <v>4.75</v>
      </c>
      <c r="O5" s="5"/>
      <c r="P5" s="5">
        <v>2.87</v>
      </c>
      <c r="Q5" s="5"/>
      <c r="R5" s="5">
        <v>2.87</v>
      </c>
      <c r="S5" s="5">
        <v>66.63</v>
      </c>
      <c r="T5" s="5">
        <v>63.76</v>
      </c>
      <c r="U5" s="5">
        <v>65.2</v>
      </c>
      <c r="V5" s="5">
        <v>121818.4</v>
      </c>
      <c r="W5">
        <v>6.39255236601457E-2</v>
      </c>
      <c r="X5">
        <v>121818.46392552364</v>
      </c>
      <c r="Y5">
        <v>0</v>
      </c>
      <c r="Z5">
        <v>121818.46392552364</v>
      </c>
      <c r="AA5">
        <v>0</v>
      </c>
      <c r="AB5">
        <v>121818.46392552364</v>
      </c>
      <c r="AC5">
        <v>0</v>
      </c>
      <c r="AD5">
        <v>121818.46392552364</v>
      </c>
      <c r="AE5">
        <v>0</v>
      </c>
      <c r="AF5">
        <v>121818.46392552364</v>
      </c>
      <c r="AG5">
        <v>0</v>
      </c>
      <c r="AH5">
        <v>121818.46392552364</v>
      </c>
      <c r="AI5">
        <v>0</v>
      </c>
      <c r="AJ5">
        <v>121818.46392552364</v>
      </c>
      <c r="AK5">
        <v>0</v>
      </c>
      <c r="AL5">
        <v>121818.46392552364</v>
      </c>
      <c r="AM5">
        <v>0</v>
      </c>
      <c r="AN5">
        <v>121818.46392552364</v>
      </c>
      <c r="AO5">
        <v>0</v>
      </c>
      <c r="AP5">
        <v>121818.46392552364</v>
      </c>
      <c r="AQ5">
        <v>0</v>
      </c>
      <c r="AR5">
        <v>121818.46392552364</v>
      </c>
      <c r="AS5">
        <v>0</v>
      </c>
      <c r="AT5">
        <v>121818.46392552364</v>
      </c>
      <c r="AV5">
        <v>121818.46392552364</v>
      </c>
      <c r="AW5">
        <v>2210.7538658873814</v>
      </c>
      <c r="AX5">
        <v>124029.21779141104</v>
      </c>
      <c r="AY5">
        <v>1444.708588957059</v>
      </c>
      <c r="AZ5">
        <v>125473.9263803681</v>
      </c>
      <c r="BA5">
        <v>0</v>
      </c>
      <c r="BB5">
        <v>125473.9263803681</v>
      </c>
      <c r="BC5">
        <v>0</v>
      </c>
      <c r="BD5">
        <v>125473.9263803681</v>
      </c>
      <c r="BE5">
        <v>0</v>
      </c>
      <c r="BF5">
        <v>125473.9263803681</v>
      </c>
      <c r="BG5">
        <v>1254.8159509202378</v>
      </c>
      <c r="BH5">
        <v>126728.74233128832</v>
      </c>
      <c r="BI5" s="5">
        <v>126728.74233128832</v>
      </c>
      <c r="BJ5" s="5">
        <v>8262714</v>
      </c>
      <c r="BM5" s="5">
        <v>0</v>
      </c>
      <c r="BN5" s="5">
        <v>126728.74233128832</v>
      </c>
      <c r="BO5" s="5">
        <v>8262714</v>
      </c>
      <c r="BP5" s="5" t="s">
        <v>8</v>
      </c>
      <c r="BS5">
        <v>126728.74233128832</v>
      </c>
      <c r="BT5" s="5">
        <v>0</v>
      </c>
      <c r="BU5" s="5">
        <v>8262714</v>
      </c>
      <c r="BW5" s="5" t="s">
        <v>19</v>
      </c>
      <c r="BX5" s="5" t="s">
        <v>19</v>
      </c>
      <c r="BY5" s="5" t="s">
        <v>1827</v>
      </c>
      <c r="BZ5" t="s">
        <v>1828</v>
      </c>
      <c r="CA5" t="s">
        <v>1877</v>
      </c>
      <c r="CB5" t="s">
        <v>1857</v>
      </c>
      <c r="CC5" s="5" t="b">
        <v>1</v>
      </c>
      <c r="CD5" s="5">
        <v>8262714</v>
      </c>
      <c r="CE5">
        <v>8262714</v>
      </c>
      <c r="CF5">
        <v>0</v>
      </c>
      <c r="CG5">
        <v>0</v>
      </c>
      <c r="CH5" s="5">
        <v>0</v>
      </c>
    </row>
    <row r="6" spans="1:86" x14ac:dyDescent="0.25">
      <c r="A6" s="5">
        <v>5</v>
      </c>
      <c r="B6" s="5">
        <v>1</v>
      </c>
      <c r="C6" s="5">
        <v>1</v>
      </c>
      <c r="D6" s="5">
        <v>7</v>
      </c>
      <c r="E6" s="5">
        <v>1</v>
      </c>
      <c r="F6" s="5">
        <v>15.25</v>
      </c>
      <c r="G6" s="5"/>
      <c r="H6" s="5"/>
      <c r="I6" s="5">
        <v>15.25</v>
      </c>
      <c r="J6" s="5">
        <v>17.12</v>
      </c>
      <c r="K6" s="5">
        <v>4.62</v>
      </c>
      <c r="L6" s="5"/>
      <c r="M6">
        <v>3.93</v>
      </c>
      <c r="N6" s="5"/>
      <c r="O6" s="5"/>
      <c r="P6" s="5">
        <v>3.36</v>
      </c>
      <c r="Q6" s="5"/>
      <c r="R6" s="5">
        <v>3.36</v>
      </c>
      <c r="S6" s="5">
        <v>44.28</v>
      </c>
      <c r="T6" s="5">
        <v>40.92</v>
      </c>
      <c r="U6" s="5">
        <v>42.6</v>
      </c>
      <c r="V6" s="5">
        <v>120353.44</v>
      </c>
      <c r="W6">
        <v>0.90007134363986563</v>
      </c>
      <c r="X6">
        <v>120354.34007134364</v>
      </c>
      <c r="Y6">
        <v>0</v>
      </c>
      <c r="Z6">
        <v>120354.34007134364</v>
      </c>
      <c r="AA6">
        <v>0</v>
      </c>
      <c r="AB6">
        <v>120354.34007134364</v>
      </c>
      <c r="AC6">
        <v>0</v>
      </c>
      <c r="AD6">
        <v>120354.34007134364</v>
      </c>
      <c r="AE6">
        <v>0</v>
      </c>
      <c r="AF6">
        <v>120354.34007134364</v>
      </c>
      <c r="AG6">
        <v>0</v>
      </c>
      <c r="AH6">
        <v>120354.34007134364</v>
      </c>
      <c r="AI6">
        <v>0</v>
      </c>
      <c r="AJ6">
        <v>120354.34007134364</v>
      </c>
      <c r="AK6">
        <v>0</v>
      </c>
      <c r="AL6">
        <v>120354.34007134364</v>
      </c>
      <c r="AM6">
        <v>0</v>
      </c>
      <c r="AN6">
        <v>120354.34007134364</v>
      </c>
      <c r="AO6">
        <v>0</v>
      </c>
      <c r="AP6">
        <v>120354.34007134364</v>
      </c>
      <c r="AQ6">
        <v>0</v>
      </c>
      <c r="AR6">
        <v>120354.34007134364</v>
      </c>
      <c r="AS6">
        <v>0</v>
      </c>
      <c r="AT6">
        <v>120354.34007134364</v>
      </c>
      <c r="AV6">
        <v>120354.34007134364</v>
      </c>
      <c r="AW6">
        <v>2009.7913840554104</v>
      </c>
      <c r="AX6">
        <v>122364.13145539904</v>
      </c>
      <c r="AY6">
        <v>1600.6572769953054</v>
      </c>
      <c r="AZ6">
        <v>123964.78873239436</v>
      </c>
      <c r="BA6">
        <v>0</v>
      </c>
      <c r="BB6">
        <v>123964.78873239436</v>
      </c>
      <c r="BC6">
        <v>0</v>
      </c>
      <c r="BD6">
        <v>123964.78873239436</v>
      </c>
      <c r="BE6">
        <v>0</v>
      </c>
      <c r="BF6">
        <v>123964.78873239436</v>
      </c>
      <c r="BG6">
        <v>2479.5070422535209</v>
      </c>
      <c r="BH6">
        <v>126444.29577464788</v>
      </c>
      <c r="BI6" s="5">
        <v>126444.29577464788</v>
      </c>
      <c r="BJ6" s="5">
        <v>5386527</v>
      </c>
      <c r="BM6" s="5">
        <v>0</v>
      </c>
      <c r="BN6" s="5">
        <v>126444.29577464788</v>
      </c>
      <c r="BO6" s="5">
        <v>5386527</v>
      </c>
      <c r="BP6" s="5" t="s">
        <v>8</v>
      </c>
      <c r="BS6">
        <v>126444.29577464788</v>
      </c>
      <c r="BT6" s="5">
        <v>0</v>
      </c>
      <c r="BU6" s="5">
        <v>5386527</v>
      </c>
      <c r="BW6" s="5" t="s">
        <v>19</v>
      </c>
      <c r="BX6" s="5" t="s">
        <v>19</v>
      </c>
      <c r="BY6" s="5" t="s">
        <v>1827</v>
      </c>
      <c r="BZ6" t="s">
        <v>1828</v>
      </c>
      <c r="CA6" t="s">
        <v>1877</v>
      </c>
      <c r="CB6" t="s">
        <v>1856</v>
      </c>
      <c r="CC6" s="5" t="b">
        <v>1</v>
      </c>
      <c r="CD6" s="5">
        <v>5386527</v>
      </c>
      <c r="CE6">
        <v>5386527</v>
      </c>
      <c r="CF6">
        <v>0</v>
      </c>
      <c r="CG6">
        <v>0</v>
      </c>
      <c r="CH6" s="5">
        <v>0</v>
      </c>
    </row>
    <row r="7" spans="1:86" x14ac:dyDescent="0.25">
      <c r="A7" s="5">
        <v>6</v>
      </c>
      <c r="B7" s="5">
        <v>1</v>
      </c>
      <c r="C7" s="5">
        <v>2</v>
      </c>
      <c r="D7" s="5">
        <v>1</v>
      </c>
      <c r="E7" s="5">
        <v>0</v>
      </c>
      <c r="F7" s="5">
        <v>17.66</v>
      </c>
      <c r="G7" s="5"/>
      <c r="H7" s="5"/>
      <c r="I7" s="5">
        <v>17.66</v>
      </c>
      <c r="J7" s="5">
        <v>7</v>
      </c>
      <c r="K7" s="5">
        <v>4.6399999999999997</v>
      </c>
      <c r="L7" s="5"/>
      <c r="N7" s="5"/>
      <c r="O7" s="5"/>
      <c r="P7" s="5">
        <v>3.37</v>
      </c>
      <c r="Q7" s="5"/>
      <c r="R7" s="5">
        <v>3.37</v>
      </c>
      <c r="S7" s="5">
        <v>32.67</v>
      </c>
      <c r="T7" s="5">
        <v>29.3</v>
      </c>
      <c r="U7" s="5">
        <v>30.99</v>
      </c>
      <c r="V7" s="5">
        <v>138273.04</v>
      </c>
      <c r="W7">
        <v>1.6668676716799382</v>
      </c>
      <c r="X7">
        <v>138274.70686767169</v>
      </c>
      <c r="Y7">
        <v>0</v>
      </c>
      <c r="Z7">
        <v>138274.70686767169</v>
      </c>
      <c r="AA7">
        <v>0</v>
      </c>
      <c r="AB7">
        <v>138274.70686767169</v>
      </c>
      <c r="AC7">
        <v>0</v>
      </c>
      <c r="AD7">
        <v>138274.70686767169</v>
      </c>
      <c r="AE7">
        <v>0</v>
      </c>
      <c r="AF7">
        <v>138274.70686767169</v>
      </c>
      <c r="AG7">
        <v>0</v>
      </c>
      <c r="AH7">
        <v>138274.70686767169</v>
      </c>
      <c r="AI7">
        <v>0</v>
      </c>
      <c r="AJ7">
        <v>138274.70686767169</v>
      </c>
      <c r="AK7">
        <v>0</v>
      </c>
      <c r="AL7">
        <v>138274.70686767169</v>
      </c>
      <c r="AM7">
        <v>0</v>
      </c>
      <c r="AN7">
        <v>138274.70686767169</v>
      </c>
      <c r="AO7">
        <v>0</v>
      </c>
      <c r="AP7">
        <v>138274.70686767169</v>
      </c>
      <c r="AQ7">
        <v>0</v>
      </c>
      <c r="AR7">
        <v>138274.70686767169</v>
      </c>
      <c r="AS7">
        <v>0</v>
      </c>
      <c r="AT7">
        <v>138274.70686767169</v>
      </c>
      <c r="AV7">
        <v>138274.70686767169</v>
      </c>
      <c r="AW7">
        <v>-1090.647493680066</v>
      </c>
      <c r="AX7">
        <v>137184.05937399162</v>
      </c>
      <c r="AY7">
        <v>5239.3030009680369</v>
      </c>
      <c r="AZ7">
        <v>142423.36237495966</v>
      </c>
      <c r="BA7">
        <v>0</v>
      </c>
      <c r="BB7">
        <v>142423.36237495966</v>
      </c>
      <c r="BC7">
        <v>0</v>
      </c>
      <c r="BD7">
        <v>142423.36237495966</v>
      </c>
      <c r="BE7">
        <v>0</v>
      </c>
      <c r="BF7">
        <v>142423.36237495966</v>
      </c>
      <c r="BG7">
        <v>0</v>
      </c>
      <c r="BH7">
        <v>142423.36237495966</v>
      </c>
      <c r="BI7" s="5">
        <v>142423.36237495966</v>
      </c>
      <c r="BJ7" s="5">
        <v>4413700</v>
      </c>
      <c r="BM7" s="5">
        <v>0</v>
      </c>
      <c r="BN7" s="5">
        <v>142423.36237495966</v>
      </c>
      <c r="BO7" s="5">
        <v>4413700</v>
      </c>
      <c r="BP7" s="5" t="s">
        <v>8</v>
      </c>
      <c r="BS7">
        <v>142423.36237495966</v>
      </c>
      <c r="BT7" s="5">
        <v>0</v>
      </c>
      <c r="BU7" s="5">
        <v>4413700</v>
      </c>
      <c r="BW7" s="5" t="s">
        <v>2</v>
      </c>
      <c r="BX7" s="5" t="s">
        <v>2</v>
      </c>
      <c r="BY7" s="5" t="s">
        <v>1821</v>
      </c>
      <c r="BZ7" t="s">
        <v>1787</v>
      </c>
      <c r="CA7" t="s">
        <v>1877</v>
      </c>
      <c r="CB7" t="s">
        <v>1862</v>
      </c>
      <c r="CC7" s="5" t="b">
        <v>1</v>
      </c>
      <c r="CD7" s="5">
        <v>4413700</v>
      </c>
      <c r="CE7">
        <v>4413700</v>
      </c>
      <c r="CF7">
        <v>0</v>
      </c>
      <c r="CG7">
        <v>0</v>
      </c>
      <c r="CH7" s="5">
        <v>0</v>
      </c>
    </row>
    <row r="8" spans="1:86" x14ac:dyDescent="0.25">
      <c r="A8" s="5">
        <v>7</v>
      </c>
      <c r="B8" s="5">
        <v>1</v>
      </c>
      <c r="C8" s="5">
        <v>2</v>
      </c>
      <c r="D8" s="5">
        <v>2</v>
      </c>
      <c r="E8" s="5">
        <v>2</v>
      </c>
      <c r="F8" s="5">
        <v>11.1</v>
      </c>
      <c r="G8" s="5">
        <v>10.86</v>
      </c>
      <c r="H8" s="5"/>
      <c r="I8" s="5">
        <v>21.96</v>
      </c>
      <c r="J8" s="5">
        <v>17.940000000000001</v>
      </c>
      <c r="K8" s="5">
        <v>3.94</v>
      </c>
      <c r="L8" s="5"/>
      <c r="M8">
        <v>4.42</v>
      </c>
      <c r="N8" s="5">
        <v>4.49</v>
      </c>
      <c r="O8" s="5"/>
      <c r="P8" s="5">
        <v>3.69</v>
      </c>
      <c r="Q8" s="5"/>
      <c r="R8" s="5">
        <v>3.69</v>
      </c>
      <c r="S8" s="5">
        <v>56.44</v>
      </c>
      <c r="T8" s="5">
        <v>52.75</v>
      </c>
      <c r="U8" s="5">
        <v>54.6</v>
      </c>
      <c r="V8" s="5">
        <v>117388.64</v>
      </c>
      <c r="W8">
        <v>0.67297709923877846</v>
      </c>
      <c r="X8">
        <v>117389.31297709924</v>
      </c>
      <c r="Y8">
        <v>499.69465648855839</v>
      </c>
      <c r="Z8">
        <v>117889.0076335878</v>
      </c>
      <c r="AA8">
        <v>0</v>
      </c>
      <c r="AB8">
        <v>117889.0076335878</v>
      </c>
      <c r="AC8">
        <v>0</v>
      </c>
      <c r="AD8">
        <v>117889.0076335878</v>
      </c>
      <c r="AE8">
        <v>0</v>
      </c>
      <c r="AF8">
        <v>117889.0076335878</v>
      </c>
      <c r="AG8">
        <v>0</v>
      </c>
      <c r="AH8">
        <v>117889.0076335878</v>
      </c>
      <c r="AI8">
        <v>0</v>
      </c>
      <c r="AJ8">
        <v>117889.0076335878</v>
      </c>
      <c r="AK8">
        <v>0</v>
      </c>
      <c r="AL8">
        <v>117889.0076335878</v>
      </c>
      <c r="AM8">
        <v>0</v>
      </c>
      <c r="AN8">
        <v>117889.0076335878</v>
      </c>
      <c r="AO8">
        <v>0</v>
      </c>
      <c r="AP8">
        <v>117889.0076335878</v>
      </c>
      <c r="AQ8">
        <v>0</v>
      </c>
      <c r="AR8">
        <v>117889.0076335878</v>
      </c>
      <c r="AS8">
        <v>0</v>
      </c>
      <c r="AT8">
        <v>117889.0076335878</v>
      </c>
      <c r="AV8">
        <v>117889.0076335878</v>
      </c>
      <c r="AW8">
        <v>-861.69994128010876</v>
      </c>
      <c r="AX8">
        <v>117027.30769230767</v>
      </c>
      <c r="AY8">
        <v>4914.0842490842479</v>
      </c>
      <c r="AZ8">
        <v>121941.39194139194</v>
      </c>
      <c r="BA8">
        <v>0</v>
      </c>
      <c r="BB8">
        <v>121941.39194139194</v>
      </c>
      <c r="BC8">
        <v>0</v>
      </c>
      <c r="BD8">
        <v>121941.39194139194</v>
      </c>
      <c r="BE8">
        <v>0</v>
      </c>
      <c r="BF8">
        <v>121941.39194139194</v>
      </c>
      <c r="BG8">
        <v>1219.0109890109889</v>
      </c>
      <c r="BH8">
        <v>123160.40293040292</v>
      </c>
      <c r="BI8" s="5">
        <v>123160.40293040292</v>
      </c>
      <c r="BJ8" s="5">
        <v>6724558</v>
      </c>
      <c r="BM8" s="5">
        <v>0</v>
      </c>
      <c r="BN8" s="5">
        <v>123160.40293040292</v>
      </c>
      <c r="BO8" s="5">
        <v>6724558</v>
      </c>
      <c r="BP8" s="5" t="s">
        <v>8</v>
      </c>
      <c r="BS8">
        <v>123160.40293040292</v>
      </c>
      <c r="BT8" s="5">
        <v>0</v>
      </c>
      <c r="BU8" s="5">
        <v>6724558</v>
      </c>
      <c r="BW8" s="5" t="s">
        <v>2</v>
      </c>
      <c r="BX8" s="5" t="s">
        <v>2</v>
      </c>
      <c r="BY8" s="5" t="s">
        <v>1821</v>
      </c>
      <c r="BZ8" t="s">
        <v>1787</v>
      </c>
      <c r="CA8" t="s">
        <v>1877</v>
      </c>
      <c r="CB8" t="s">
        <v>1857</v>
      </c>
      <c r="CC8" s="5" t="b">
        <v>1</v>
      </c>
      <c r="CD8" s="5">
        <v>6724558</v>
      </c>
      <c r="CE8">
        <v>6724558</v>
      </c>
      <c r="CF8">
        <v>0</v>
      </c>
      <c r="CG8">
        <v>0</v>
      </c>
      <c r="CH8" s="5">
        <v>0</v>
      </c>
    </row>
    <row r="9" spans="1:86" x14ac:dyDescent="0.25">
      <c r="A9" s="5">
        <v>8</v>
      </c>
      <c r="B9" s="5">
        <v>1</v>
      </c>
      <c r="C9" s="5">
        <v>2</v>
      </c>
      <c r="D9" s="5">
        <v>3</v>
      </c>
      <c r="E9" s="5">
        <v>2</v>
      </c>
      <c r="F9" s="5">
        <v>11.04</v>
      </c>
      <c r="G9" s="5">
        <v>12.05</v>
      </c>
      <c r="H9" s="5"/>
      <c r="I9" s="5">
        <v>23.09</v>
      </c>
      <c r="J9" s="5">
        <v>20.87</v>
      </c>
      <c r="K9" s="5">
        <v>4.99</v>
      </c>
      <c r="L9" s="5"/>
      <c r="M9">
        <v>2.67</v>
      </c>
      <c r="N9" s="5">
        <v>4.59</v>
      </c>
      <c r="O9" s="5">
        <v>3.59</v>
      </c>
      <c r="P9" s="5">
        <v>3.84</v>
      </c>
      <c r="Q9" s="5"/>
      <c r="R9" s="5">
        <v>3.84</v>
      </c>
      <c r="S9" s="5">
        <v>63.64</v>
      </c>
      <c r="T9" s="5">
        <v>59.8</v>
      </c>
      <c r="U9" s="5">
        <v>61.72</v>
      </c>
      <c r="V9" s="5">
        <v>120710.96</v>
      </c>
      <c r="W9">
        <v>0.78978867287514731</v>
      </c>
      <c r="X9">
        <v>120711.74978867288</v>
      </c>
      <c r="Y9">
        <v>0</v>
      </c>
      <c r="Z9">
        <v>120711.74978867288</v>
      </c>
      <c r="AA9">
        <v>0</v>
      </c>
      <c r="AB9">
        <v>120711.74978867288</v>
      </c>
      <c r="AC9">
        <v>0</v>
      </c>
      <c r="AD9">
        <v>120711.74978867288</v>
      </c>
      <c r="AE9">
        <v>0</v>
      </c>
      <c r="AF9">
        <v>120711.74978867288</v>
      </c>
      <c r="AG9">
        <v>0</v>
      </c>
      <c r="AH9">
        <v>120711.74978867288</v>
      </c>
      <c r="AI9">
        <v>0</v>
      </c>
      <c r="AJ9">
        <v>120711.74978867288</v>
      </c>
      <c r="AK9">
        <v>0</v>
      </c>
      <c r="AL9">
        <v>120711.74978867288</v>
      </c>
      <c r="AM9">
        <v>0</v>
      </c>
      <c r="AN9">
        <v>120711.74978867288</v>
      </c>
      <c r="AO9">
        <v>0</v>
      </c>
      <c r="AP9">
        <v>120711.74978867288</v>
      </c>
      <c r="AQ9">
        <v>0</v>
      </c>
      <c r="AR9">
        <v>120711.74978867288</v>
      </c>
      <c r="AS9">
        <v>0</v>
      </c>
      <c r="AT9">
        <v>120711.74978867288</v>
      </c>
      <c r="AV9">
        <v>120711.74978867288</v>
      </c>
      <c r="AW9">
        <v>-1555.5929513429874</v>
      </c>
      <c r="AX9">
        <v>119156.15683732988</v>
      </c>
      <c r="AY9">
        <v>5177.9325988334458</v>
      </c>
      <c r="AZ9">
        <v>124334.08943616333</v>
      </c>
      <c r="BA9">
        <v>0</v>
      </c>
      <c r="BB9">
        <v>124334.08943616333</v>
      </c>
      <c r="BC9">
        <v>0</v>
      </c>
      <c r="BD9">
        <v>124334.08943616333</v>
      </c>
      <c r="BE9">
        <v>0</v>
      </c>
      <c r="BF9">
        <v>124334.08943616333</v>
      </c>
      <c r="BG9">
        <v>1243.2436811406369</v>
      </c>
      <c r="BH9">
        <v>125577.33311730396</v>
      </c>
      <c r="BI9" s="5">
        <v>125577.33311730396</v>
      </c>
      <c r="BJ9" s="5">
        <v>7750633</v>
      </c>
      <c r="BM9" s="5">
        <v>0</v>
      </c>
      <c r="BN9" s="5">
        <v>125577.33311730396</v>
      </c>
      <c r="BO9" s="5">
        <v>7750633</v>
      </c>
      <c r="BP9" s="5" t="s">
        <v>8</v>
      </c>
      <c r="BS9">
        <v>125577.33311730396</v>
      </c>
      <c r="BT9" s="5">
        <v>0</v>
      </c>
      <c r="BU9" s="5">
        <v>7750633</v>
      </c>
      <c r="BW9" s="5" t="s">
        <v>2</v>
      </c>
      <c r="BX9" s="5" t="s">
        <v>2</v>
      </c>
      <c r="BY9" s="5" t="s">
        <v>1821</v>
      </c>
      <c r="BZ9" t="s">
        <v>1787</v>
      </c>
      <c r="CA9" t="s">
        <v>1877</v>
      </c>
      <c r="CB9" t="s">
        <v>1857</v>
      </c>
      <c r="CC9" s="5" t="b">
        <v>1</v>
      </c>
      <c r="CD9" s="5">
        <v>7750633</v>
      </c>
      <c r="CE9">
        <v>7750633</v>
      </c>
      <c r="CF9">
        <v>0</v>
      </c>
      <c r="CG9">
        <v>0</v>
      </c>
      <c r="CH9" s="5">
        <v>0</v>
      </c>
    </row>
    <row r="10" spans="1:86" x14ac:dyDescent="0.25">
      <c r="A10" s="5">
        <v>9</v>
      </c>
      <c r="B10" s="5">
        <v>1</v>
      </c>
      <c r="C10" s="5">
        <v>2</v>
      </c>
      <c r="D10" s="5">
        <v>4</v>
      </c>
      <c r="E10" s="5">
        <v>1</v>
      </c>
      <c r="F10" s="5">
        <v>12.64</v>
      </c>
      <c r="G10" s="5"/>
      <c r="H10" s="5"/>
      <c r="I10" s="5">
        <v>12.64</v>
      </c>
      <c r="J10" s="5">
        <v>15.67</v>
      </c>
      <c r="K10" s="5">
        <v>4.6900000000000004</v>
      </c>
      <c r="L10" s="5"/>
      <c r="M10">
        <v>4.01</v>
      </c>
      <c r="N10" s="5"/>
      <c r="O10" s="5"/>
      <c r="P10" s="5">
        <v>3.38</v>
      </c>
      <c r="Q10" s="5"/>
      <c r="R10" s="5">
        <v>3.38</v>
      </c>
      <c r="S10" s="5">
        <v>40.39</v>
      </c>
      <c r="T10" s="5">
        <v>37.01</v>
      </c>
      <c r="U10" s="5">
        <v>38.700000000000003</v>
      </c>
      <c r="V10" s="5">
        <v>120353.44</v>
      </c>
      <c r="W10">
        <v>1.0931529093213612</v>
      </c>
      <c r="X10">
        <v>120354.53315290932</v>
      </c>
      <c r="Y10">
        <v>0</v>
      </c>
      <c r="Z10">
        <v>120354.53315290932</v>
      </c>
      <c r="AA10">
        <v>0</v>
      </c>
      <c r="AB10">
        <v>120354.53315290932</v>
      </c>
      <c r="AC10">
        <v>0</v>
      </c>
      <c r="AD10">
        <v>120354.53315290932</v>
      </c>
      <c r="AE10">
        <v>0</v>
      </c>
      <c r="AF10">
        <v>120354.53315290932</v>
      </c>
      <c r="AG10">
        <v>0</v>
      </c>
      <c r="AH10">
        <v>120354.53315290932</v>
      </c>
      <c r="AI10">
        <v>0</v>
      </c>
      <c r="AJ10">
        <v>120354.53315290932</v>
      </c>
      <c r="AK10">
        <v>0</v>
      </c>
      <c r="AL10">
        <v>120354.53315290932</v>
      </c>
      <c r="AM10">
        <v>0</v>
      </c>
      <c r="AN10">
        <v>120354.53315290932</v>
      </c>
      <c r="AO10">
        <v>0</v>
      </c>
      <c r="AP10">
        <v>120354.53315290932</v>
      </c>
      <c r="AQ10">
        <v>0</v>
      </c>
      <c r="AR10">
        <v>120354.53315290932</v>
      </c>
      <c r="AS10">
        <v>0</v>
      </c>
      <c r="AT10">
        <v>120354.53315290932</v>
      </c>
      <c r="AV10">
        <v>120354.53315290932</v>
      </c>
      <c r="AW10">
        <v>-1994.558992702616</v>
      </c>
      <c r="AX10">
        <v>118359.97416020672</v>
      </c>
      <c r="AY10">
        <v>5606.4341085271299</v>
      </c>
      <c r="AZ10">
        <v>123966.40826873384</v>
      </c>
      <c r="BA10">
        <v>0</v>
      </c>
      <c r="BB10">
        <v>123966.40826873384</v>
      </c>
      <c r="BC10">
        <v>0</v>
      </c>
      <c r="BD10">
        <v>123966.40826873384</v>
      </c>
      <c r="BE10">
        <v>0</v>
      </c>
      <c r="BF10">
        <v>123966.40826873384</v>
      </c>
      <c r="BG10">
        <v>2478.9147286821681</v>
      </c>
      <c r="BH10">
        <v>126445.32299741601</v>
      </c>
      <c r="BI10" s="5">
        <v>126445.32299741601</v>
      </c>
      <c r="BJ10" s="5">
        <v>4893434</v>
      </c>
      <c r="BM10" s="5">
        <v>0</v>
      </c>
      <c r="BN10" s="5">
        <v>126445.32299741601</v>
      </c>
      <c r="BO10" s="5">
        <v>4893434</v>
      </c>
      <c r="BP10" s="5" t="s">
        <v>8</v>
      </c>
      <c r="BS10">
        <v>126445.32299741601</v>
      </c>
      <c r="BT10" s="5">
        <v>0</v>
      </c>
      <c r="BU10" s="5">
        <v>4893434</v>
      </c>
      <c r="BW10" s="5" t="s">
        <v>2</v>
      </c>
      <c r="BX10" s="5" t="s">
        <v>2</v>
      </c>
      <c r="BY10" s="5" t="s">
        <v>1821</v>
      </c>
      <c r="BZ10" t="s">
        <v>1787</v>
      </c>
      <c r="CA10" t="s">
        <v>1877</v>
      </c>
      <c r="CB10" t="s">
        <v>1856</v>
      </c>
      <c r="CC10" s="5" t="b">
        <v>1</v>
      </c>
      <c r="CD10" s="5">
        <v>4893434</v>
      </c>
      <c r="CE10">
        <v>4893434</v>
      </c>
      <c r="CF10">
        <v>0</v>
      </c>
      <c r="CG10">
        <v>0</v>
      </c>
      <c r="CH10" s="5">
        <v>0</v>
      </c>
    </row>
    <row r="11" spans="1:86" x14ac:dyDescent="0.25">
      <c r="A11" s="5">
        <v>10</v>
      </c>
      <c r="B11" s="5">
        <v>1</v>
      </c>
      <c r="C11" s="5">
        <v>2</v>
      </c>
      <c r="D11" s="5">
        <v>5</v>
      </c>
      <c r="E11" s="5">
        <v>2</v>
      </c>
      <c r="F11" s="5">
        <v>10.59</v>
      </c>
      <c r="G11" s="5">
        <v>14.05</v>
      </c>
      <c r="H11" s="5"/>
      <c r="I11" s="5">
        <v>24.64</v>
      </c>
      <c r="J11" s="5">
        <v>18.38</v>
      </c>
      <c r="K11" s="5">
        <v>4.84</v>
      </c>
      <c r="L11" s="5"/>
      <c r="M11">
        <v>3.1</v>
      </c>
      <c r="N11" s="5">
        <v>4.93</v>
      </c>
      <c r="O11" s="5">
        <v>3.83</v>
      </c>
      <c r="P11" s="5">
        <v>3.49</v>
      </c>
      <c r="Q11" s="5"/>
      <c r="R11" s="5">
        <v>3.49</v>
      </c>
      <c r="S11" s="5">
        <v>63.21</v>
      </c>
      <c r="T11" s="5">
        <v>59.72</v>
      </c>
      <c r="U11" s="5">
        <v>61.47</v>
      </c>
      <c r="V11" s="5">
        <v>118496.08</v>
      </c>
      <c r="W11">
        <v>8.3682864453294314E-2</v>
      </c>
      <c r="X11">
        <v>118496.16368286446</v>
      </c>
      <c r="Y11">
        <v>0</v>
      </c>
      <c r="Z11">
        <v>118496.16368286446</v>
      </c>
      <c r="AA11">
        <v>0</v>
      </c>
      <c r="AB11">
        <v>118496.16368286446</v>
      </c>
      <c r="AC11">
        <v>0</v>
      </c>
      <c r="AD11">
        <v>118496.16368286446</v>
      </c>
      <c r="AE11">
        <v>0</v>
      </c>
      <c r="AF11">
        <v>118496.16368286446</v>
      </c>
      <c r="AG11">
        <v>0</v>
      </c>
      <c r="AH11">
        <v>118496.16368286446</v>
      </c>
      <c r="AI11">
        <v>0</v>
      </c>
      <c r="AJ11">
        <v>118496.16368286446</v>
      </c>
      <c r="AK11">
        <v>0</v>
      </c>
      <c r="AL11">
        <v>118496.16368286446</v>
      </c>
      <c r="AM11">
        <v>0</v>
      </c>
      <c r="AN11">
        <v>118496.16368286446</v>
      </c>
      <c r="AO11">
        <v>0</v>
      </c>
      <c r="AP11">
        <v>118496.16368286446</v>
      </c>
      <c r="AQ11">
        <v>0</v>
      </c>
      <c r="AR11">
        <v>118496.16368286446</v>
      </c>
      <c r="AS11">
        <v>0</v>
      </c>
      <c r="AT11">
        <v>118496.16368286446</v>
      </c>
      <c r="AV11">
        <v>118496.16368286446</v>
      </c>
      <c r="AW11">
        <v>-2044.4962027928705</v>
      </c>
      <c r="AX11">
        <v>116451.66748007158</v>
      </c>
      <c r="AY11">
        <v>5599.7397104278498</v>
      </c>
      <c r="AZ11">
        <v>122051.40719049943</v>
      </c>
      <c r="BA11">
        <v>0</v>
      </c>
      <c r="BB11">
        <v>122051.40719049943</v>
      </c>
      <c r="BC11">
        <v>0</v>
      </c>
      <c r="BD11">
        <v>122051.40719049943</v>
      </c>
      <c r="BE11">
        <v>0</v>
      </c>
      <c r="BF11">
        <v>122051.40719049943</v>
      </c>
      <c r="BG11">
        <v>1220.1073694485094</v>
      </c>
      <c r="BH11">
        <v>123271.51455994794</v>
      </c>
      <c r="BI11" s="5">
        <v>123271.51455994794</v>
      </c>
      <c r="BJ11" s="5">
        <v>7577500</v>
      </c>
      <c r="BM11" s="5">
        <v>0</v>
      </c>
      <c r="BN11" s="5">
        <v>123271.51455994794</v>
      </c>
      <c r="BO11" s="5">
        <v>7577500</v>
      </c>
      <c r="BP11" s="5" t="s">
        <v>8</v>
      </c>
      <c r="BS11">
        <v>123271.51455994794</v>
      </c>
      <c r="BT11" s="5">
        <v>0</v>
      </c>
      <c r="BU11" s="5">
        <v>7577500</v>
      </c>
      <c r="BW11" s="5" t="s">
        <v>2</v>
      </c>
      <c r="BX11" s="5" t="s">
        <v>2</v>
      </c>
      <c r="BY11" s="5" t="s">
        <v>1821</v>
      </c>
      <c r="BZ11" t="s">
        <v>1787</v>
      </c>
      <c r="CA11" t="s">
        <v>1877</v>
      </c>
      <c r="CB11" t="s">
        <v>1857</v>
      </c>
      <c r="CC11" s="5" t="b">
        <v>1</v>
      </c>
      <c r="CD11" s="5">
        <v>7577500</v>
      </c>
      <c r="CE11">
        <v>7577500</v>
      </c>
      <c r="CF11">
        <v>0</v>
      </c>
      <c r="CG11">
        <v>0</v>
      </c>
      <c r="CH11" s="5">
        <v>0</v>
      </c>
    </row>
    <row r="12" spans="1:86" x14ac:dyDescent="0.25">
      <c r="A12" s="5">
        <v>11</v>
      </c>
      <c r="B12" s="5">
        <v>1</v>
      </c>
      <c r="C12" s="5">
        <v>2</v>
      </c>
      <c r="D12" s="5">
        <v>6</v>
      </c>
      <c r="E12" s="5">
        <v>2</v>
      </c>
      <c r="F12" s="5">
        <v>14.2</v>
      </c>
      <c r="G12" s="5">
        <v>14.27</v>
      </c>
      <c r="H12" s="5"/>
      <c r="I12" s="5">
        <v>28.47</v>
      </c>
      <c r="J12" s="5">
        <v>17.43</v>
      </c>
      <c r="K12" s="5">
        <v>5.51</v>
      </c>
      <c r="L12" s="5">
        <v>4.05</v>
      </c>
      <c r="M12">
        <v>3.57</v>
      </c>
      <c r="N12" s="5">
        <v>4.75</v>
      </c>
      <c r="O12" s="5"/>
      <c r="P12" s="5">
        <v>2.87</v>
      </c>
      <c r="Q12" s="5"/>
      <c r="R12" s="5">
        <v>2.87</v>
      </c>
      <c r="S12" s="5">
        <v>66.650000000000006</v>
      </c>
      <c r="T12" s="5">
        <v>63.78</v>
      </c>
      <c r="U12" s="5">
        <v>65.22</v>
      </c>
      <c r="V12" s="5">
        <v>121818.4</v>
      </c>
      <c r="W12">
        <v>1.376714513549814</v>
      </c>
      <c r="X12">
        <v>121819.77671451354</v>
      </c>
      <c r="Y12">
        <v>0</v>
      </c>
      <c r="Z12">
        <v>121819.77671451354</v>
      </c>
      <c r="AA12">
        <v>0</v>
      </c>
      <c r="AB12">
        <v>121819.77671451354</v>
      </c>
      <c r="AC12">
        <v>0</v>
      </c>
      <c r="AD12">
        <v>121819.77671451354</v>
      </c>
      <c r="AE12">
        <v>0</v>
      </c>
      <c r="AF12">
        <v>121819.77671451354</v>
      </c>
      <c r="AG12">
        <v>0</v>
      </c>
      <c r="AH12">
        <v>121819.77671451354</v>
      </c>
      <c r="AI12">
        <v>0</v>
      </c>
      <c r="AJ12">
        <v>121819.77671451354</v>
      </c>
      <c r="AK12">
        <v>0</v>
      </c>
      <c r="AL12">
        <v>121819.77671451354</v>
      </c>
      <c r="AM12">
        <v>0</v>
      </c>
      <c r="AN12">
        <v>121819.77671451354</v>
      </c>
      <c r="AO12">
        <v>0</v>
      </c>
      <c r="AP12">
        <v>121819.77671451354</v>
      </c>
      <c r="AQ12">
        <v>0</v>
      </c>
      <c r="AR12">
        <v>121819.77671451354</v>
      </c>
      <c r="AS12">
        <v>0</v>
      </c>
      <c r="AT12">
        <v>121819.77671451354</v>
      </c>
      <c r="AV12">
        <v>121819.77671451354</v>
      </c>
      <c r="AW12">
        <v>-1193.3277724712243</v>
      </c>
      <c r="AX12">
        <v>120626.44894204232</v>
      </c>
      <c r="AY12">
        <v>4848.8653787181829</v>
      </c>
      <c r="AZ12">
        <v>125475.3143207605</v>
      </c>
      <c r="BA12">
        <v>0</v>
      </c>
      <c r="BB12">
        <v>125475.3143207605</v>
      </c>
      <c r="BC12">
        <v>0</v>
      </c>
      <c r="BD12">
        <v>125475.3143207605</v>
      </c>
      <c r="BE12">
        <v>0</v>
      </c>
      <c r="BF12">
        <v>125475.3143207605</v>
      </c>
      <c r="BG12">
        <v>1254.4311560870992</v>
      </c>
      <c r="BH12">
        <v>126729.7454768476</v>
      </c>
      <c r="BI12" s="5">
        <v>126729.7454768476</v>
      </c>
      <c r="BJ12" s="5">
        <v>8265314</v>
      </c>
      <c r="BM12" s="5">
        <v>0</v>
      </c>
      <c r="BN12" s="5">
        <v>126729.7454768476</v>
      </c>
      <c r="BO12" s="5">
        <v>8265314</v>
      </c>
      <c r="BP12" s="5" t="s">
        <v>8</v>
      </c>
      <c r="BS12">
        <v>126729.7454768476</v>
      </c>
      <c r="BT12" s="5">
        <v>0</v>
      </c>
      <c r="BU12" s="5">
        <v>8265314</v>
      </c>
      <c r="BW12" s="5" t="s">
        <v>2</v>
      </c>
      <c r="BX12" s="5" t="s">
        <v>2</v>
      </c>
      <c r="BY12" s="5" t="s">
        <v>1821</v>
      </c>
      <c r="BZ12" t="s">
        <v>1787</v>
      </c>
      <c r="CA12" t="s">
        <v>1877</v>
      </c>
      <c r="CB12" t="s">
        <v>1857</v>
      </c>
      <c r="CC12" s="5" t="b">
        <v>1</v>
      </c>
      <c r="CD12" s="5">
        <v>8265314</v>
      </c>
      <c r="CE12">
        <v>8265314</v>
      </c>
      <c r="CF12">
        <v>0</v>
      </c>
      <c r="CG12">
        <v>0</v>
      </c>
      <c r="CH12" s="5">
        <v>0</v>
      </c>
    </row>
    <row r="13" spans="1:86" x14ac:dyDescent="0.25">
      <c r="A13" s="5">
        <v>12</v>
      </c>
      <c r="B13" s="5">
        <v>1</v>
      </c>
      <c r="C13" s="5">
        <v>2</v>
      </c>
      <c r="D13" s="5">
        <v>7</v>
      </c>
      <c r="E13" s="5">
        <v>1</v>
      </c>
      <c r="F13" s="5">
        <v>15.25</v>
      </c>
      <c r="G13" s="5"/>
      <c r="H13" s="5"/>
      <c r="I13" s="5">
        <v>15.25</v>
      </c>
      <c r="J13" s="5">
        <v>17.12</v>
      </c>
      <c r="K13" s="5">
        <v>4.62</v>
      </c>
      <c r="L13" s="5"/>
      <c r="M13">
        <v>3.94</v>
      </c>
      <c r="N13" s="5"/>
      <c r="O13" s="5"/>
      <c r="P13" s="5">
        <v>3.36</v>
      </c>
      <c r="Q13" s="5"/>
      <c r="R13" s="5">
        <v>3.36</v>
      </c>
      <c r="S13" s="5">
        <v>44.29</v>
      </c>
      <c r="T13" s="5">
        <v>40.93</v>
      </c>
      <c r="U13" s="5">
        <v>42.61</v>
      </c>
      <c r="V13" s="5">
        <v>120353.44</v>
      </c>
      <c r="W13">
        <v>2.061813784763217</v>
      </c>
      <c r="X13">
        <v>120355.50181378477</v>
      </c>
      <c r="Y13">
        <v>0</v>
      </c>
      <c r="Z13">
        <v>120355.50181378477</v>
      </c>
      <c r="AA13">
        <v>0</v>
      </c>
      <c r="AB13">
        <v>120355.50181378477</v>
      </c>
      <c r="AC13">
        <v>0</v>
      </c>
      <c r="AD13">
        <v>120355.50181378477</v>
      </c>
      <c r="AE13">
        <v>0</v>
      </c>
      <c r="AF13">
        <v>120355.50181378477</v>
      </c>
      <c r="AG13">
        <v>0</v>
      </c>
      <c r="AH13">
        <v>120355.50181378477</v>
      </c>
      <c r="AI13">
        <v>0</v>
      </c>
      <c r="AJ13">
        <v>120355.50181378477</v>
      </c>
      <c r="AK13">
        <v>0</v>
      </c>
      <c r="AL13">
        <v>120355.50181378477</v>
      </c>
      <c r="AM13">
        <v>0</v>
      </c>
      <c r="AN13">
        <v>120355.50181378477</v>
      </c>
      <c r="AO13">
        <v>0</v>
      </c>
      <c r="AP13">
        <v>120355.50181378477</v>
      </c>
      <c r="AQ13">
        <v>0</v>
      </c>
      <c r="AR13">
        <v>120355.50181378477</v>
      </c>
      <c r="AS13">
        <v>0</v>
      </c>
      <c r="AT13">
        <v>120355.50181378477</v>
      </c>
      <c r="AV13">
        <v>120355.50181378477</v>
      </c>
      <c r="AW13">
        <v>-54.586535681039095</v>
      </c>
      <c r="AX13">
        <v>120300.91527810373</v>
      </c>
      <c r="AY13">
        <v>3667.636704998833</v>
      </c>
      <c r="AZ13">
        <v>123968.55198310256</v>
      </c>
      <c r="BA13">
        <v>0</v>
      </c>
      <c r="BB13">
        <v>123968.55198310256</v>
      </c>
      <c r="BC13">
        <v>0</v>
      </c>
      <c r="BD13">
        <v>123968.55198310256</v>
      </c>
      <c r="BE13">
        <v>0</v>
      </c>
      <c r="BF13">
        <v>123968.55198310256</v>
      </c>
      <c r="BG13">
        <v>2479.8169443792576</v>
      </c>
      <c r="BH13">
        <v>126448.36892748182</v>
      </c>
      <c r="BI13" s="5">
        <v>126448.36892748182</v>
      </c>
      <c r="BJ13" s="5">
        <v>5387965</v>
      </c>
      <c r="BM13" s="5">
        <v>0</v>
      </c>
      <c r="BN13" s="5">
        <v>126448.36892748182</v>
      </c>
      <c r="BO13" s="5">
        <v>5387965</v>
      </c>
      <c r="BP13" s="5" t="s">
        <v>8</v>
      </c>
      <c r="BS13">
        <v>126448.36892748182</v>
      </c>
      <c r="BT13" s="5">
        <v>0</v>
      </c>
      <c r="BU13" s="5">
        <v>5387965</v>
      </c>
      <c r="BW13" s="5" t="s">
        <v>2</v>
      </c>
      <c r="BX13" s="5" t="s">
        <v>2</v>
      </c>
      <c r="BY13" s="5" t="s">
        <v>1821</v>
      </c>
      <c r="BZ13" t="s">
        <v>1787</v>
      </c>
      <c r="CA13" t="s">
        <v>1877</v>
      </c>
      <c r="CB13" t="s">
        <v>1856</v>
      </c>
      <c r="CC13" s="5" t="b">
        <v>1</v>
      </c>
      <c r="CD13" s="5">
        <v>5387965</v>
      </c>
      <c r="CE13">
        <v>5387965</v>
      </c>
      <c r="CF13">
        <v>0</v>
      </c>
      <c r="CG13">
        <v>0</v>
      </c>
      <c r="CH13" s="5">
        <v>0</v>
      </c>
    </row>
    <row r="14" spans="1:86" x14ac:dyDescent="0.25">
      <c r="A14" s="5">
        <v>13</v>
      </c>
      <c r="B14" s="5">
        <v>1</v>
      </c>
      <c r="C14" s="5">
        <v>3</v>
      </c>
      <c r="D14" s="5">
        <v>1</v>
      </c>
      <c r="E14" s="5">
        <v>0</v>
      </c>
      <c r="F14" s="5">
        <v>17.66</v>
      </c>
      <c r="G14" s="5"/>
      <c r="H14" s="5"/>
      <c r="I14" s="5">
        <v>17.66</v>
      </c>
      <c r="J14" s="5">
        <v>7</v>
      </c>
      <c r="K14" s="5">
        <v>4.6399999999999997</v>
      </c>
      <c r="L14" s="5"/>
      <c r="N14" s="5"/>
      <c r="O14" s="5"/>
      <c r="P14" s="5">
        <v>3.37</v>
      </c>
      <c r="Q14" s="5"/>
      <c r="R14" s="5">
        <v>3.37</v>
      </c>
      <c r="S14" s="5">
        <v>32.67</v>
      </c>
      <c r="T14" s="5">
        <v>29.3</v>
      </c>
      <c r="U14" s="5">
        <v>30.99</v>
      </c>
      <c r="V14" s="5">
        <v>138273.04</v>
      </c>
      <c r="W14">
        <v>1.6668676716799382</v>
      </c>
      <c r="X14">
        <v>138274.70686767169</v>
      </c>
      <c r="Y14">
        <v>0</v>
      </c>
      <c r="Z14">
        <v>138274.70686767169</v>
      </c>
      <c r="AA14">
        <v>0</v>
      </c>
      <c r="AB14">
        <v>138274.70686767169</v>
      </c>
      <c r="AC14">
        <v>0</v>
      </c>
      <c r="AD14">
        <v>138274.70686767169</v>
      </c>
      <c r="AE14">
        <v>0</v>
      </c>
      <c r="AF14">
        <v>138274.70686767169</v>
      </c>
      <c r="AG14">
        <v>0</v>
      </c>
      <c r="AH14">
        <v>138274.70686767169</v>
      </c>
      <c r="AI14">
        <v>0</v>
      </c>
      <c r="AJ14">
        <v>138274.70686767169</v>
      </c>
      <c r="AK14">
        <v>0</v>
      </c>
      <c r="AL14">
        <v>138274.70686767169</v>
      </c>
      <c r="AM14">
        <v>0</v>
      </c>
      <c r="AN14">
        <v>138274.70686767169</v>
      </c>
      <c r="AO14">
        <v>0</v>
      </c>
      <c r="AP14">
        <v>138274.70686767169</v>
      </c>
      <c r="AQ14">
        <v>0</v>
      </c>
      <c r="AR14">
        <v>138274.70686767169</v>
      </c>
      <c r="AS14">
        <v>0</v>
      </c>
      <c r="AT14">
        <v>138274.70686767169</v>
      </c>
      <c r="AV14">
        <v>138274.70686767169</v>
      </c>
      <c r="AW14">
        <v>-1090.647493680066</v>
      </c>
      <c r="AX14">
        <v>137184.05937399162</v>
      </c>
      <c r="AY14">
        <v>5239.3030009680369</v>
      </c>
      <c r="AZ14">
        <v>142423.36237495966</v>
      </c>
      <c r="BA14">
        <v>0</v>
      </c>
      <c r="BB14">
        <v>142423.36237495966</v>
      </c>
      <c r="BC14">
        <v>0</v>
      </c>
      <c r="BD14">
        <v>142423.36237495966</v>
      </c>
      <c r="BE14">
        <v>0</v>
      </c>
      <c r="BF14">
        <v>142423.36237495966</v>
      </c>
      <c r="BG14">
        <v>0</v>
      </c>
      <c r="BH14">
        <v>142423.36237495966</v>
      </c>
      <c r="BI14" s="5">
        <v>142423.36237495966</v>
      </c>
      <c r="BJ14" s="5">
        <v>4413700</v>
      </c>
      <c r="BM14" s="5">
        <v>0</v>
      </c>
      <c r="BN14" s="5">
        <v>142423.36237495966</v>
      </c>
      <c r="BO14" s="5">
        <v>4413700</v>
      </c>
      <c r="BP14" s="5" t="s">
        <v>8</v>
      </c>
      <c r="BS14">
        <v>142423.36237495966</v>
      </c>
      <c r="BT14" s="5">
        <v>0</v>
      </c>
      <c r="BU14" s="5">
        <v>4413700</v>
      </c>
      <c r="BW14" s="5" t="s">
        <v>2</v>
      </c>
      <c r="BX14" s="5" t="s">
        <v>2</v>
      </c>
      <c r="BY14" s="5" t="s">
        <v>1821</v>
      </c>
      <c r="BZ14" t="s">
        <v>1787</v>
      </c>
      <c r="CA14" t="s">
        <v>1877</v>
      </c>
      <c r="CB14" t="s">
        <v>1862</v>
      </c>
      <c r="CC14" s="5" t="b">
        <v>1</v>
      </c>
      <c r="CD14" s="5">
        <v>4413700</v>
      </c>
      <c r="CE14">
        <v>4413700</v>
      </c>
      <c r="CF14">
        <v>0</v>
      </c>
      <c r="CG14">
        <v>0</v>
      </c>
      <c r="CH14" s="5">
        <v>0</v>
      </c>
    </row>
    <row r="15" spans="1:86" x14ac:dyDescent="0.25">
      <c r="A15" s="5">
        <v>14</v>
      </c>
      <c r="B15" s="5">
        <v>1</v>
      </c>
      <c r="C15" s="5">
        <v>3</v>
      </c>
      <c r="D15" s="5">
        <v>2</v>
      </c>
      <c r="E15" s="5">
        <v>2</v>
      </c>
      <c r="F15" s="5">
        <v>11.1</v>
      </c>
      <c r="G15" s="5">
        <v>10.86</v>
      </c>
      <c r="H15" s="5"/>
      <c r="I15" s="5">
        <v>21.96</v>
      </c>
      <c r="J15" s="5">
        <v>17.940000000000001</v>
      </c>
      <c r="K15" s="5">
        <v>3.94</v>
      </c>
      <c r="L15" s="5"/>
      <c r="M15">
        <v>4.42</v>
      </c>
      <c r="N15" s="5">
        <v>4.49</v>
      </c>
      <c r="O15" s="5"/>
      <c r="P15" s="5">
        <v>3.69</v>
      </c>
      <c r="Q15" s="5"/>
      <c r="R15" s="5">
        <v>3.69</v>
      </c>
      <c r="S15" s="5">
        <v>56.44</v>
      </c>
      <c r="T15" s="5">
        <v>52.75</v>
      </c>
      <c r="U15" s="5">
        <v>54.6</v>
      </c>
      <c r="V15" s="5">
        <v>117388.64</v>
      </c>
      <c r="W15">
        <v>0.67297709923877846</v>
      </c>
      <c r="X15">
        <v>117389.31297709924</v>
      </c>
      <c r="Y15">
        <v>499.69465648855839</v>
      </c>
      <c r="Z15">
        <v>117889.0076335878</v>
      </c>
      <c r="AA15">
        <v>0</v>
      </c>
      <c r="AB15">
        <v>117889.0076335878</v>
      </c>
      <c r="AC15">
        <v>0</v>
      </c>
      <c r="AD15">
        <v>117889.0076335878</v>
      </c>
      <c r="AE15">
        <v>0</v>
      </c>
      <c r="AF15">
        <v>117889.0076335878</v>
      </c>
      <c r="AG15">
        <v>0</v>
      </c>
      <c r="AH15">
        <v>117889.0076335878</v>
      </c>
      <c r="AI15">
        <v>0</v>
      </c>
      <c r="AJ15">
        <v>117889.0076335878</v>
      </c>
      <c r="AK15">
        <v>0</v>
      </c>
      <c r="AL15">
        <v>117889.0076335878</v>
      </c>
      <c r="AM15">
        <v>0</v>
      </c>
      <c r="AN15">
        <v>117889.0076335878</v>
      </c>
      <c r="AO15">
        <v>0</v>
      </c>
      <c r="AP15">
        <v>117889.0076335878</v>
      </c>
      <c r="AQ15">
        <v>0</v>
      </c>
      <c r="AR15">
        <v>117889.0076335878</v>
      </c>
      <c r="AS15">
        <v>0</v>
      </c>
      <c r="AT15">
        <v>117889.0076335878</v>
      </c>
      <c r="AV15">
        <v>117889.0076335878</v>
      </c>
      <c r="AW15">
        <v>-861.69994128010876</v>
      </c>
      <c r="AX15">
        <v>117027.30769230767</v>
      </c>
      <c r="AY15">
        <v>4914.0842490842479</v>
      </c>
      <c r="AZ15">
        <v>121941.39194139194</v>
      </c>
      <c r="BA15">
        <v>0</v>
      </c>
      <c r="BB15">
        <v>121941.39194139194</v>
      </c>
      <c r="BC15">
        <v>0</v>
      </c>
      <c r="BD15">
        <v>121941.39194139194</v>
      </c>
      <c r="BE15">
        <v>0</v>
      </c>
      <c r="BF15">
        <v>121941.39194139194</v>
      </c>
      <c r="BG15">
        <v>1219.0109890109889</v>
      </c>
      <c r="BH15">
        <v>123160.40293040292</v>
      </c>
      <c r="BI15" s="5">
        <v>123160.40293040292</v>
      </c>
      <c r="BJ15" s="5">
        <v>6724558</v>
      </c>
      <c r="BM15" s="5">
        <v>0</v>
      </c>
      <c r="BN15" s="5">
        <v>123160.40293040292</v>
      </c>
      <c r="BO15" s="5">
        <v>6724558</v>
      </c>
      <c r="BP15" s="5" t="s">
        <v>8</v>
      </c>
      <c r="BS15">
        <v>123160.40293040292</v>
      </c>
      <c r="BT15" s="5">
        <v>0</v>
      </c>
      <c r="BU15" s="5">
        <v>6724558</v>
      </c>
      <c r="BW15" s="5" t="s">
        <v>2</v>
      </c>
      <c r="BX15" s="5" t="s">
        <v>2</v>
      </c>
      <c r="BY15" s="5" t="s">
        <v>1821</v>
      </c>
      <c r="BZ15" t="s">
        <v>1787</v>
      </c>
      <c r="CA15" t="s">
        <v>1877</v>
      </c>
      <c r="CB15" t="s">
        <v>1857</v>
      </c>
      <c r="CC15" s="5" t="b">
        <v>1</v>
      </c>
      <c r="CD15" s="5">
        <v>6724558</v>
      </c>
      <c r="CE15">
        <v>6724558</v>
      </c>
      <c r="CF15">
        <v>0</v>
      </c>
      <c r="CG15">
        <v>0</v>
      </c>
      <c r="CH15" s="5">
        <v>0</v>
      </c>
    </row>
    <row r="16" spans="1:86" x14ac:dyDescent="0.25">
      <c r="A16" s="5">
        <v>15</v>
      </c>
      <c r="B16" s="5">
        <v>1</v>
      </c>
      <c r="C16" s="5">
        <v>3</v>
      </c>
      <c r="D16" s="5">
        <v>3</v>
      </c>
      <c r="E16" s="5">
        <v>2</v>
      </c>
      <c r="F16" s="5">
        <v>11.04</v>
      </c>
      <c r="G16" s="5">
        <v>12.05</v>
      </c>
      <c r="H16" s="5"/>
      <c r="I16" s="5">
        <v>23.09</v>
      </c>
      <c r="J16" s="5">
        <v>20.87</v>
      </c>
      <c r="K16" s="5">
        <v>4.99</v>
      </c>
      <c r="L16" s="5"/>
      <c r="M16">
        <v>2.67</v>
      </c>
      <c r="N16" s="5">
        <v>4.59</v>
      </c>
      <c r="O16" s="5">
        <v>3.59</v>
      </c>
      <c r="P16" s="5">
        <v>3.84</v>
      </c>
      <c r="Q16" s="5"/>
      <c r="R16" s="5">
        <v>3.84</v>
      </c>
      <c r="S16" s="5">
        <v>63.64</v>
      </c>
      <c r="T16" s="5">
        <v>59.8</v>
      </c>
      <c r="U16" s="5">
        <v>61.72</v>
      </c>
      <c r="V16" s="5">
        <v>120710.96</v>
      </c>
      <c r="W16">
        <v>0.78978867287514731</v>
      </c>
      <c r="X16">
        <v>120711.74978867288</v>
      </c>
      <c r="Y16">
        <v>0</v>
      </c>
      <c r="Z16">
        <v>120711.74978867288</v>
      </c>
      <c r="AA16">
        <v>0</v>
      </c>
      <c r="AB16">
        <v>120711.74978867288</v>
      </c>
      <c r="AC16">
        <v>0</v>
      </c>
      <c r="AD16">
        <v>120711.74978867288</v>
      </c>
      <c r="AE16">
        <v>0</v>
      </c>
      <c r="AF16">
        <v>120711.74978867288</v>
      </c>
      <c r="AG16">
        <v>0</v>
      </c>
      <c r="AH16">
        <v>120711.74978867288</v>
      </c>
      <c r="AI16">
        <v>0</v>
      </c>
      <c r="AJ16">
        <v>120711.74978867288</v>
      </c>
      <c r="AK16">
        <v>0</v>
      </c>
      <c r="AL16">
        <v>120711.74978867288</v>
      </c>
      <c r="AM16">
        <v>0</v>
      </c>
      <c r="AN16">
        <v>120711.74978867288</v>
      </c>
      <c r="AO16">
        <v>0</v>
      </c>
      <c r="AP16">
        <v>120711.74978867288</v>
      </c>
      <c r="AQ16">
        <v>0</v>
      </c>
      <c r="AR16">
        <v>120711.74978867288</v>
      </c>
      <c r="AS16">
        <v>0</v>
      </c>
      <c r="AT16">
        <v>120711.74978867288</v>
      </c>
      <c r="AV16">
        <v>120711.74978867288</v>
      </c>
      <c r="AW16">
        <v>-1555.5929513429874</v>
      </c>
      <c r="AX16">
        <v>119156.15683732988</v>
      </c>
      <c r="AY16">
        <v>5177.9325988334458</v>
      </c>
      <c r="AZ16">
        <v>124334.08943616333</v>
      </c>
      <c r="BA16">
        <v>0</v>
      </c>
      <c r="BB16">
        <v>124334.08943616333</v>
      </c>
      <c r="BC16">
        <v>0</v>
      </c>
      <c r="BD16">
        <v>124334.08943616333</v>
      </c>
      <c r="BE16">
        <v>0</v>
      </c>
      <c r="BF16">
        <v>124334.08943616333</v>
      </c>
      <c r="BG16">
        <v>1243.2436811406369</v>
      </c>
      <c r="BH16">
        <v>125577.33311730396</v>
      </c>
      <c r="BI16" s="5">
        <v>125577.33311730396</v>
      </c>
      <c r="BJ16" s="5">
        <v>7750633</v>
      </c>
      <c r="BM16" s="5">
        <v>0</v>
      </c>
      <c r="BN16" s="5">
        <v>125577.33311730396</v>
      </c>
      <c r="BO16" s="5">
        <v>7750633</v>
      </c>
      <c r="BP16" s="5" t="s">
        <v>8</v>
      </c>
      <c r="BS16">
        <v>125577.33311730396</v>
      </c>
      <c r="BT16" s="5">
        <v>0</v>
      </c>
      <c r="BU16" s="5">
        <v>7750633</v>
      </c>
      <c r="BW16" s="5" t="s">
        <v>2</v>
      </c>
      <c r="BX16" s="5" t="s">
        <v>2</v>
      </c>
      <c r="BY16" s="5" t="s">
        <v>1821</v>
      </c>
      <c r="BZ16" t="s">
        <v>1787</v>
      </c>
      <c r="CA16" t="s">
        <v>1877</v>
      </c>
      <c r="CB16" t="s">
        <v>1857</v>
      </c>
      <c r="CC16" s="5" t="b">
        <v>1</v>
      </c>
      <c r="CD16" s="5">
        <v>7750633</v>
      </c>
      <c r="CE16">
        <v>7750633</v>
      </c>
      <c r="CF16">
        <v>0</v>
      </c>
      <c r="CG16">
        <v>0</v>
      </c>
      <c r="CH16" s="5">
        <v>0</v>
      </c>
    </row>
    <row r="17" spans="1:86" x14ac:dyDescent="0.25">
      <c r="A17" s="5">
        <v>16</v>
      </c>
      <c r="B17" s="5">
        <v>1</v>
      </c>
      <c r="C17" s="5">
        <v>3</v>
      </c>
      <c r="D17" s="5">
        <v>4</v>
      </c>
      <c r="E17" s="5">
        <v>1</v>
      </c>
      <c r="F17" s="5">
        <v>12.64</v>
      </c>
      <c r="G17" s="5"/>
      <c r="H17" s="5"/>
      <c r="I17" s="5">
        <v>12.64</v>
      </c>
      <c r="J17" s="5">
        <v>15.67</v>
      </c>
      <c r="K17" s="5">
        <v>4.6900000000000004</v>
      </c>
      <c r="L17" s="5"/>
      <c r="M17">
        <v>4.01</v>
      </c>
      <c r="N17" s="5"/>
      <c r="O17" s="5"/>
      <c r="P17" s="5">
        <v>3.38</v>
      </c>
      <c r="Q17" s="5"/>
      <c r="R17" s="5">
        <v>3.38</v>
      </c>
      <c r="S17" s="5">
        <v>40.39</v>
      </c>
      <c r="T17" s="5">
        <v>37.01</v>
      </c>
      <c r="U17" s="5">
        <v>38.700000000000003</v>
      </c>
      <c r="V17" s="5">
        <v>120353.44</v>
      </c>
      <c r="W17">
        <v>1.0931529093213612</v>
      </c>
      <c r="X17">
        <v>120354.53315290932</v>
      </c>
      <c r="Y17">
        <v>0</v>
      </c>
      <c r="Z17">
        <v>120354.53315290932</v>
      </c>
      <c r="AA17">
        <v>0</v>
      </c>
      <c r="AB17">
        <v>120354.53315290932</v>
      </c>
      <c r="AC17">
        <v>0</v>
      </c>
      <c r="AD17">
        <v>120354.53315290932</v>
      </c>
      <c r="AE17">
        <v>0</v>
      </c>
      <c r="AF17">
        <v>120354.53315290932</v>
      </c>
      <c r="AG17">
        <v>0</v>
      </c>
      <c r="AH17">
        <v>120354.53315290932</v>
      </c>
      <c r="AI17">
        <v>0</v>
      </c>
      <c r="AJ17">
        <v>120354.53315290932</v>
      </c>
      <c r="AK17">
        <v>0</v>
      </c>
      <c r="AL17">
        <v>120354.53315290932</v>
      </c>
      <c r="AM17">
        <v>0</v>
      </c>
      <c r="AN17">
        <v>120354.53315290932</v>
      </c>
      <c r="AO17">
        <v>0</v>
      </c>
      <c r="AP17">
        <v>120354.53315290932</v>
      </c>
      <c r="AQ17">
        <v>0</v>
      </c>
      <c r="AR17">
        <v>120354.53315290932</v>
      </c>
      <c r="AS17">
        <v>0</v>
      </c>
      <c r="AT17">
        <v>120354.53315290932</v>
      </c>
      <c r="AV17">
        <v>120354.53315290932</v>
      </c>
      <c r="AW17">
        <v>-1994.558992702616</v>
      </c>
      <c r="AX17">
        <v>118359.97416020672</v>
      </c>
      <c r="AY17">
        <v>5606.4341085271299</v>
      </c>
      <c r="AZ17">
        <v>123966.40826873384</v>
      </c>
      <c r="BA17">
        <v>0</v>
      </c>
      <c r="BB17">
        <v>123966.40826873384</v>
      </c>
      <c r="BC17">
        <v>0</v>
      </c>
      <c r="BD17">
        <v>123966.40826873384</v>
      </c>
      <c r="BE17">
        <v>0</v>
      </c>
      <c r="BF17">
        <v>123966.40826873384</v>
      </c>
      <c r="BG17">
        <v>2478.9147286821681</v>
      </c>
      <c r="BH17">
        <v>126445.32299741601</v>
      </c>
      <c r="BI17" s="5">
        <v>126445.32299741601</v>
      </c>
      <c r="BJ17" s="5">
        <v>4893434</v>
      </c>
      <c r="BM17" s="5">
        <v>0</v>
      </c>
      <c r="BN17" s="5">
        <v>126445.32299741601</v>
      </c>
      <c r="BO17" s="5">
        <v>4893434</v>
      </c>
      <c r="BP17" s="5" t="s">
        <v>8</v>
      </c>
      <c r="BS17">
        <v>126445.32299741601</v>
      </c>
      <c r="BT17" s="5">
        <v>0</v>
      </c>
      <c r="BU17" s="5">
        <v>4893434</v>
      </c>
      <c r="BW17" s="5" t="s">
        <v>2</v>
      </c>
      <c r="BX17" s="5" t="s">
        <v>2</v>
      </c>
      <c r="BY17" s="5" t="s">
        <v>1821</v>
      </c>
      <c r="BZ17" t="s">
        <v>1787</v>
      </c>
      <c r="CA17" t="s">
        <v>1877</v>
      </c>
      <c r="CB17" t="s">
        <v>1856</v>
      </c>
      <c r="CC17" s="5" t="b">
        <v>1</v>
      </c>
      <c r="CD17" s="5">
        <v>4893434</v>
      </c>
      <c r="CE17">
        <v>4893434</v>
      </c>
      <c r="CF17">
        <v>0</v>
      </c>
      <c r="CG17">
        <v>0</v>
      </c>
      <c r="CH17" s="5">
        <v>0</v>
      </c>
    </row>
    <row r="18" spans="1:86" x14ac:dyDescent="0.25">
      <c r="A18" s="5">
        <v>17</v>
      </c>
      <c r="B18" s="5">
        <v>1</v>
      </c>
      <c r="C18" s="5">
        <v>3</v>
      </c>
      <c r="D18" s="5">
        <v>5</v>
      </c>
      <c r="E18" s="5">
        <v>2</v>
      </c>
      <c r="F18" s="5">
        <v>10.59</v>
      </c>
      <c r="G18" s="5">
        <v>14.05</v>
      </c>
      <c r="H18" s="5"/>
      <c r="I18" s="5">
        <v>24.64</v>
      </c>
      <c r="J18" s="5">
        <v>18.38</v>
      </c>
      <c r="K18" s="5">
        <v>4.84</v>
      </c>
      <c r="L18" s="5"/>
      <c r="M18">
        <v>3.1</v>
      </c>
      <c r="N18" s="5">
        <v>4.93</v>
      </c>
      <c r="O18" s="5">
        <v>3.83</v>
      </c>
      <c r="P18" s="5">
        <v>3.49</v>
      </c>
      <c r="Q18" s="5"/>
      <c r="R18" s="5">
        <v>3.49</v>
      </c>
      <c r="S18" s="5">
        <v>63.21</v>
      </c>
      <c r="T18" s="5">
        <v>59.72</v>
      </c>
      <c r="U18" s="5">
        <v>61.47</v>
      </c>
      <c r="V18" s="5">
        <v>118496.08</v>
      </c>
      <c r="W18">
        <v>8.3682864453294314E-2</v>
      </c>
      <c r="X18">
        <v>118496.16368286446</v>
      </c>
      <c r="Y18">
        <v>0</v>
      </c>
      <c r="Z18">
        <v>118496.16368286446</v>
      </c>
      <c r="AA18">
        <v>0</v>
      </c>
      <c r="AB18">
        <v>118496.16368286446</v>
      </c>
      <c r="AC18">
        <v>0</v>
      </c>
      <c r="AD18">
        <v>118496.16368286446</v>
      </c>
      <c r="AE18">
        <v>0</v>
      </c>
      <c r="AF18">
        <v>118496.16368286446</v>
      </c>
      <c r="AG18">
        <v>0</v>
      </c>
      <c r="AH18">
        <v>118496.16368286446</v>
      </c>
      <c r="AI18">
        <v>0</v>
      </c>
      <c r="AJ18">
        <v>118496.16368286446</v>
      </c>
      <c r="AK18">
        <v>0</v>
      </c>
      <c r="AL18">
        <v>118496.16368286446</v>
      </c>
      <c r="AM18">
        <v>0</v>
      </c>
      <c r="AN18">
        <v>118496.16368286446</v>
      </c>
      <c r="AO18">
        <v>0</v>
      </c>
      <c r="AP18">
        <v>118496.16368286446</v>
      </c>
      <c r="AQ18">
        <v>0</v>
      </c>
      <c r="AR18">
        <v>118496.16368286446</v>
      </c>
      <c r="AS18">
        <v>0</v>
      </c>
      <c r="AT18">
        <v>118496.16368286446</v>
      </c>
      <c r="AV18">
        <v>118496.16368286446</v>
      </c>
      <c r="AW18">
        <v>-2044.4962027928705</v>
      </c>
      <c r="AX18">
        <v>116451.66748007158</v>
      </c>
      <c r="AY18">
        <v>5599.7397104278498</v>
      </c>
      <c r="AZ18">
        <v>122051.40719049943</v>
      </c>
      <c r="BA18">
        <v>0</v>
      </c>
      <c r="BB18">
        <v>122051.40719049943</v>
      </c>
      <c r="BC18">
        <v>0</v>
      </c>
      <c r="BD18">
        <v>122051.40719049943</v>
      </c>
      <c r="BE18">
        <v>0</v>
      </c>
      <c r="BF18">
        <v>122051.40719049943</v>
      </c>
      <c r="BG18">
        <v>1220.1073694485094</v>
      </c>
      <c r="BH18">
        <v>123271.51455994794</v>
      </c>
      <c r="BI18" s="5">
        <v>123271.51455994794</v>
      </c>
      <c r="BJ18" s="5">
        <v>7577500</v>
      </c>
      <c r="BM18" s="5">
        <v>0</v>
      </c>
      <c r="BN18" s="5">
        <v>123271.51455994794</v>
      </c>
      <c r="BO18" s="5">
        <v>7577500</v>
      </c>
      <c r="BP18" s="5" t="s">
        <v>8</v>
      </c>
      <c r="BS18">
        <v>123271.51455994794</v>
      </c>
      <c r="BT18" s="5">
        <v>0</v>
      </c>
      <c r="BU18" s="5">
        <v>7577500</v>
      </c>
      <c r="BW18" s="5" t="s">
        <v>2</v>
      </c>
      <c r="BX18" s="5" t="s">
        <v>2</v>
      </c>
      <c r="BY18" s="5" t="s">
        <v>1821</v>
      </c>
      <c r="BZ18" t="s">
        <v>1787</v>
      </c>
      <c r="CA18" t="s">
        <v>1877</v>
      </c>
      <c r="CB18" t="s">
        <v>1857</v>
      </c>
      <c r="CC18" s="5" t="b">
        <v>1</v>
      </c>
      <c r="CD18" s="5">
        <v>7577500</v>
      </c>
      <c r="CE18">
        <v>7577500</v>
      </c>
      <c r="CF18">
        <v>0</v>
      </c>
      <c r="CG18">
        <v>0</v>
      </c>
      <c r="CH18" s="5">
        <v>0</v>
      </c>
    </row>
    <row r="19" spans="1:86" x14ac:dyDescent="0.25">
      <c r="A19" s="5">
        <v>18</v>
      </c>
      <c r="B19" s="5">
        <v>1</v>
      </c>
      <c r="C19" s="5">
        <v>3</v>
      </c>
      <c r="D19" s="5">
        <v>6</v>
      </c>
      <c r="E19" s="5">
        <v>2</v>
      </c>
      <c r="F19" s="5">
        <v>14.2</v>
      </c>
      <c r="G19" s="5">
        <v>14.27</v>
      </c>
      <c r="H19" s="5"/>
      <c r="I19" s="5">
        <v>28.47</v>
      </c>
      <c r="J19" s="5">
        <v>17.43</v>
      </c>
      <c r="K19" s="5">
        <v>5.51</v>
      </c>
      <c r="L19" s="5">
        <v>4.05</v>
      </c>
      <c r="M19">
        <v>3.57</v>
      </c>
      <c r="N19" s="5">
        <v>4.75</v>
      </c>
      <c r="O19" s="5"/>
      <c r="P19" s="5">
        <v>2.87</v>
      </c>
      <c r="Q19" s="5"/>
      <c r="R19" s="5">
        <v>2.87</v>
      </c>
      <c r="S19" s="5">
        <v>66.650000000000006</v>
      </c>
      <c r="T19" s="5">
        <v>63.78</v>
      </c>
      <c r="U19" s="5">
        <v>65.22</v>
      </c>
      <c r="V19" s="5">
        <v>121818.4</v>
      </c>
      <c r="W19">
        <v>1.376714513549814</v>
      </c>
      <c r="X19">
        <v>121819.77671451354</v>
      </c>
      <c r="Y19">
        <v>0</v>
      </c>
      <c r="Z19">
        <v>121819.77671451354</v>
      </c>
      <c r="AA19">
        <v>0</v>
      </c>
      <c r="AB19">
        <v>121819.77671451354</v>
      </c>
      <c r="AC19">
        <v>0</v>
      </c>
      <c r="AD19">
        <v>121819.77671451354</v>
      </c>
      <c r="AE19">
        <v>0</v>
      </c>
      <c r="AF19">
        <v>121819.77671451354</v>
      </c>
      <c r="AG19">
        <v>0</v>
      </c>
      <c r="AH19">
        <v>121819.77671451354</v>
      </c>
      <c r="AI19">
        <v>0</v>
      </c>
      <c r="AJ19">
        <v>121819.77671451354</v>
      </c>
      <c r="AK19">
        <v>0</v>
      </c>
      <c r="AL19">
        <v>121819.77671451354</v>
      </c>
      <c r="AM19">
        <v>0</v>
      </c>
      <c r="AN19">
        <v>121819.77671451354</v>
      </c>
      <c r="AO19">
        <v>0</v>
      </c>
      <c r="AP19">
        <v>121819.77671451354</v>
      </c>
      <c r="AQ19">
        <v>0</v>
      </c>
      <c r="AR19">
        <v>121819.77671451354</v>
      </c>
      <c r="AS19">
        <v>0</v>
      </c>
      <c r="AT19">
        <v>121819.77671451354</v>
      </c>
      <c r="AV19">
        <v>121819.77671451354</v>
      </c>
      <c r="AW19">
        <v>-1193.3277724712243</v>
      </c>
      <c r="AX19">
        <v>120626.44894204232</v>
      </c>
      <c r="AY19">
        <v>4848.8653787181829</v>
      </c>
      <c r="AZ19">
        <v>125475.3143207605</v>
      </c>
      <c r="BA19">
        <v>0</v>
      </c>
      <c r="BB19">
        <v>125475.3143207605</v>
      </c>
      <c r="BC19">
        <v>0</v>
      </c>
      <c r="BD19">
        <v>125475.3143207605</v>
      </c>
      <c r="BE19">
        <v>0</v>
      </c>
      <c r="BF19">
        <v>125475.3143207605</v>
      </c>
      <c r="BG19">
        <v>1254.4311560870992</v>
      </c>
      <c r="BH19">
        <v>126729.7454768476</v>
      </c>
      <c r="BI19" s="5">
        <v>126729.7454768476</v>
      </c>
      <c r="BJ19" s="5">
        <v>8265314</v>
      </c>
      <c r="BM19" s="5">
        <v>0</v>
      </c>
      <c r="BN19" s="5">
        <v>126729.7454768476</v>
      </c>
      <c r="BO19" s="5">
        <v>8265314</v>
      </c>
      <c r="BP19" s="5" t="s">
        <v>8</v>
      </c>
      <c r="BS19">
        <v>126729.7454768476</v>
      </c>
      <c r="BT19" s="5">
        <v>0</v>
      </c>
      <c r="BU19" s="5">
        <v>8265314</v>
      </c>
      <c r="BW19" s="5" t="s">
        <v>2</v>
      </c>
      <c r="BX19" s="5" t="s">
        <v>2</v>
      </c>
      <c r="BY19" s="5" t="s">
        <v>1821</v>
      </c>
      <c r="BZ19" t="s">
        <v>1787</v>
      </c>
      <c r="CA19" t="s">
        <v>1877</v>
      </c>
      <c r="CB19" t="s">
        <v>1857</v>
      </c>
      <c r="CC19" s="5" t="b">
        <v>1</v>
      </c>
      <c r="CD19" s="5">
        <v>8265314</v>
      </c>
      <c r="CE19">
        <v>8265314</v>
      </c>
      <c r="CF19">
        <v>0</v>
      </c>
      <c r="CG19">
        <v>0</v>
      </c>
      <c r="CH19" s="5">
        <v>0</v>
      </c>
    </row>
    <row r="20" spans="1:86" x14ac:dyDescent="0.25">
      <c r="A20" s="5">
        <v>19</v>
      </c>
      <c r="B20" s="5">
        <v>1</v>
      </c>
      <c r="C20" s="5">
        <v>3</v>
      </c>
      <c r="D20" s="5">
        <v>7</v>
      </c>
      <c r="E20" s="5">
        <v>1</v>
      </c>
      <c r="F20" s="5">
        <v>15.25</v>
      </c>
      <c r="G20" s="5"/>
      <c r="H20" s="5"/>
      <c r="I20" s="5">
        <v>15.25</v>
      </c>
      <c r="J20" s="5">
        <v>17.12</v>
      </c>
      <c r="K20" s="5">
        <v>4.62</v>
      </c>
      <c r="L20" s="5"/>
      <c r="M20">
        <v>3.94</v>
      </c>
      <c r="N20" s="5"/>
      <c r="O20" s="5"/>
      <c r="P20" s="5">
        <v>3.36</v>
      </c>
      <c r="Q20" s="5"/>
      <c r="R20" s="5">
        <v>3.36</v>
      </c>
      <c r="S20" s="5">
        <v>44.29</v>
      </c>
      <c r="T20" s="5">
        <v>40.93</v>
      </c>
      <c r="U20" s="5">
        <v>42.61</v>
      </c>
      <c r="V20" s="5">
        <v>120353.44</v>
      </c>
      <c r="W20">
        <v>2.061813784763217</v>
      </c>
      <c r="X20">
        <v>120355.50181378477</v>
      </c>
      <c r="Y20">
        <v>0</v>
      </c>
      <c r="Z20">
        <v>120355.50181378477</v>
      </c>
      <c r="AA20">
        <v>0</v>
      </c>
      <c r="AB20">
        <v>120355.50181378477</v>
      </c>
      <c r="AC20">
        <v>0</v>
      </c>
      <c r="AD20">
        <v>120355.50181378477</v>
      </c>
      <c r="AE20">
        <v>0</v>
      </c>
      <c r="AF20">
        <v>120355.50181378477</v>
      </c>
      <c r="AG20">
        <v>0</v>
      </c>
      <c r="AH20">
        <v>120355.50181378477</v>
      </c>
      <c r="AI20">
        <v>0</v>
      </c>
      <c r="AJ20">
        <v>120355.50181378477</v>
      </c>
      <c r="AK20">
        <v>0</v>
      </c>
      <c r="AL20">
        <v>120355.50181378477</v>
      </c>
      <c r="AM20">
        <v>0</v>
      </c>
      <c r="AN20">
        <v>120355.50181378477</v>
      </c>
      <c r="AO20">
        <v>0</v>
      </c>
      <c r="AP20">
        <v>120355.50181378477</v>
      </c>
      <c r="AQ20">
        <v>0</v>
      </c>
      <c r="AR20">
        <v>120355.50181378477</v>
      </c>
      <c r="AS20">
        <v>0</v>
      </c>
      <c r="AT20">
        <v>120355.50181378477</v>
      </c>
      <c r="AV20">
        <v>120355.50181378477</v>
      </c>
      <c r="AW20">
        <v>-54.586535681039095</v>
      </c>
      <c r="AX20">
        <v>120300.91527810373</v>
      </c>
      <c r="AY20">
        <v>3667.636704998833</v>
      </c>
      <c r="AZ20">
        <v>123968.55198310256</v>
      </c>
      <c r="BA20">
        <v>0</v>
      </c>
      <c r="BB20">
        <v>123968.55198310256</v>
      </c>
      <c r="BC20">
        <v>0</v>
      </c>
      <c r="BD20">
        <v>123968.55198310256</v>
      </c>
      <c r="BE20">
        <v>0</v>
      </c>
      <c r="BF20">
        <v>123968.55198310256</v>
      </c>
      <c r="BG20">
        <v>2479.8169443792576</v>
      </c>
      <c r="BH20">
        <v>126448.36892748182</v>
      </c>
      <c r="BI20" s="5">
        <v>126448.36892748182</v>
      </c>
      <c r="BJ20" s="5">
        <v>5387965</v>
      </c>
      <c r="BM20" s="5">
        <v>0</v>
      </c>
      <c r="BN20" s="5">
        <v>126448.36892748182</v>
      </c>
      <c r="BO20" s="5">
        <v>5387965</v>
      </c>
      <c r="BP20" s="5" t="s">
        <v>8</v>
      </c>
      <c r="BS20">
        <v>126448.36892748182</v>
      </c>
      <c r="BT20" s="5">
        <v>0</v>
      </c>
      <c r="BU20" s="5">
        <v>5387965</v>
      </c>
      <c r="BW20" s="5" t="s">
        <v>2</v>
      </c>
      <c r="BX20" s="5" t="s">
        <v>2</v>
      </c>
      <c r="BY20" s="5" t="s">
        <v>1821</v>
      </c>
      <c r="BZ20" t="s">
        <v>1787</v>
      </c>
      <c r="CA20" t="s">
        <v>1877</v>
      </c>
      <c r="CB20" t="s">
        <v>1856</v>
      </c>
      <c r="CC20" s="5" t="b">
        <v>1</v>
      </c>
      <c r="CD20" s="5">
        <v>5387965</v>
      </c>
      <c r="CE20">
        <v>5387965</v>
      </c>
      <c r="CF20">
        <v>0</v>
      </c>
      <c r="CG20">
        <v>0</v>
      </c>
      <c r="CH20" s="5">
        <v>0</v>
      </c>
    </row>
    <row r="21" spans="1:86" x14ac:dyDescent="0.25">
      <c r="A21" s="5">
        <v>20</v>
      </c>
      <c r="B21" s="5">
        <v>1</v>
      </c>
      <c r="C21" s="5">
        <v>4</v>
      </c>
      <c r="D21" s="5">
        <v>1</v>
      </c>
      <c r="E21" s="5">
        <v>0</v>
      </c>
      <c r="F21" s="5">
        <v>17.66</v>
      </c>
      <c r="G21" s="5"/>
      <c r="H21" s="5"/>
      <c r="I21" s="5">
        <v>17.66</v>
      </c>
      <c r="J21" s="5">
        <v>7</v>
      </c>
      <c r="K21" s="5">
        <v>4.6399999999999997</v>
      </c>
      <c r="L21" s="5"/>
      <c r="N21" s="5"/>
      <c r="O21" s="5"/>
      <c r="P21" s="5">
        <v>3.37</v>
      </c>
      <c r="Q21" s="5"/>
      <c r="R21" s="5">
        <v>3.37</v>
      </c>
      <c r="S21" s="5">
        <v>32.67</v>
      </c>
      <c r="T21" s="5">
        <v>29.3</v>
      </c>
      <c r="U21" s="5">
        <v>30.99</v>
      </c>
      <c r="V21" s="5">
        <v>138273.04</v>
      </c>
      <c r="W21">
        <v>1.6668676716799382</v>
      </c>
      <c r="X21">
        <v>138274.70686767169</v>
      </c>
      <c r="Y21">
        <v>0</v>
      </c>
      <c r="Z21">
        <v>138274.70686767169</v>
      </c>
      <c r="AA21">
        <v>0</v>
      </c>
      <c r="AB21">
        <v>138274.70686767169</v>
      </c>
      <c r="AC21">
        <v>0</v>
      </c>
      <c r="AD21">
        <v>138274.70686767169</v>
      </c>
      <c r="AE21">
        <v>0</v>
      </c>
      <c r="AF21">
        <v>138274.70686767169</v>
      </c>
      <c r="AG21">
        <v>0</v>
      </c>
      <c r="AH21">
        <v>138274.70686767169</v>
      </c>
      <c r="AI21">
        <v>0</v>
      </c>
      <c r="AJ21">
        <v>138274.70686767169</v>
      </c>
      <c r="AK21">
        <v>0</v>
      </c>
      <c r="AL21">
        <v>138274.70686767169</v>
      </c>
      <c r="AM21">
        <v>0</v>
      </c>
      <c r="AN21">
        <v>138274.70686767169</v>
      </c>
      <c r="AO21">
        <v>0</v>
      </c>
      <c r="AP21">
        <v>138274.70686767169</v>
      </c>
      <c r="AQ21">
        <v>0</v>
      </c>
      <c r="AR21">
        <v>138274.70686767169</v>
      </c>
      <c r="AS21">
        <v>0</v>
      </c>
      <c r="AT21">
        <v>138274.70686767169</v>
      </c>
      <c r="AV21">
        <v>138274.70686767169</v>
      </c>
      <c r="AW21">
        <v>-1090.647493680066</v>
      </c>
      <c r="AX21">
        <v>137184.05937399162</v>
      </c>
      <c r="AY21">
        <v>5239.3030009680369</v>
      </c>
      <c r="AZ21">
        <v>142423.36237495966</v>
      </c>
      <c r="BA21">
        <v>0</v>
      </c>
      <c r="BB21">
        <v>142423.36237495966</v>
      </c>
      <c r="BC21">
        <v>0</v>
      </c>
      <c r="BD21">
        <v>142423.36237495966</v>
      </c>
      <c r="BE21">
        <v>0</v>
      </c>
      <c r="BF21">
        <v>142423.36237495966</v>
      </c>
      <c r="BG21">
        <v>0</v>
      </c>
      <c r="BH21">
        <v>142423.36237495966</v>
      </c>
      <c r="BI21" s="5">
        <v>142423.36237495966</v>
      </c>
      <c r="BJ21" s="5">
        <v>4413700</v>
      </c>
      <c r="BM21" s="5">
        <v>0</v>
      </c>
      <c r="BN21" s="5">
        <v>142423.36237495966</v>
      </c>
      <c r="BO21" s="5">
        <v>4413700</v>
      </c>
      <c r="BP21" s="5" t="s">
        <v>8</v>
      </c>
      <c r="BS21">
        <v>142423.36237495966</v>
      </c>
      <c r="BT21" s="5">
        <v>0</v>
      </c>
      <c r="BU21" s="5">
        <v>4413700</v>
      </c>
      <c r="BW21" s="5" t="s">
        <v>2</v>
      </c>
      <c r="BX21" s="5" t="s">
        <v>2</v>
      </c>
      <c r="BY21" s="5" t="s">
        <v>1821</v>
      </c>
      <c r="BZ21" t="s">
        <v>1787</v>
      </c>
      <c r="CA21" t="s">
        <v>1877</v>
      </c>
      <c r="CB21" t="s">
        <v>1862</v>
      </c>
      <c r="CC21" s="5" t="b">
        <v>1</v>
      </c>
      <c r="CD21" s="5">
        <v>4413700</v>
      </c>
      <c r="CE21">
        <v>4413700</v>
      </c>
      <c r="CF21">
        <v>0</v>
      </c>
      <c r="CG21">
        <v>0</v>
      </c>
      <c r="CH21" s="5">
        <v>0</v>
      </c>
    </row>
    <row r="22" spans="1:86" x14ac:dyDescent="0.25">
      <c r="A22" s="5">
        <v>21</v>
      </c>
      <c r="B22" s="5">
        <v>1</v>
      </c>
      <c r="C22" s="5">
        <v>4</v>
      </c>
      <c r="D22" s="5">
        <v>2</v>
      </c>
      <c r="E22" s="5">
        <v>2</v>
      </c>
      <c r="F22" s="5">
        <v>11.1</v>
      </c>
      <c r="G22" s="5">
        <v>10.86</v>
      </c>
      <c r="H22" s="5"/>
      <c r="I22" s="5">
        <v>21.96</v>
      </c>
      <c r="J22" s="5">
        <v>17.940000000000001</v>
      </c>
      <c r="K22" s="5">
        <v>3.94</v>
      </c>
      <c r="L22" s="5"/>
      <c r="M22">
        <v>4.42</v>
      </c>
      <c r="N22" s="5">
        <v>4.49</v>
      </c>
      <c r="O22" s="5"/>
      <c r="P22" s="5">
        <v>3.69</v>
      </c>
      <c r="Q22" s="5"/>
      <c r="R22" s="5">
        <v>3.69</v>
      </c>
      <c r="S22" s="5">
        <v>56.44</v>
      </c>
      <c r="T22" s="5">
        <v>52.75</v>
      </c>
      <c r="U22" s="5">
        <v>54.6</v>
      </c>
      <c r="V22" s="5">
        <v>117388.64</v>
      </c>
      <c r="W22">
        <v>0.67297709923877846</v>
      </c>
      <c r="X22">
        <v>117389.31297709924</v>
      </c>
      <c r="Y22">
        <v>499.69465648855839</v>
      </c>
      <c r="Z22">
        <v>117889.0076335878</v>
      </c>
      <c r="AA22">
        <v>0</v>
      </c>
      <c r="AB22">
        <v>117889.0076335878</v>
      </c>
      <c r="AC22">
        <v>0</v>
      </c>
      <c r="AD22">
        <v>117889.0076335878</v>
      </c>
      <c r="AE22">
        <v>0</v>
      </c>
      <c r="AF22">
        <v>117889.0076335878</v>
      </c>
      <c r="AG22">
        <v>0</v>
      </c>
      <c r="AH22">
        <v>117889.0076335878</v>
      </c>
      <c r="AI22">
        <v>0</v>
      </c>
      <c r="AJ22">
        <v>117889.0076335878</v>
      </c>
      <c r="AK22">
        <v>0</v>
      </c>
      <c r="AL22">
        <v>117889.0076335878</v>
      </c>
      <c r="AM22">
        <v>0</v>
      </c>
      <c r="AN22">
        <v>117889.0076335878</v>
      </c>
      <c r="AO22">
        <v>0</v>
      </c>
      <c r="AP22">
        <v>117889.0076335878</v>
      </c>
      <c r="AQ22">
        <v>0</v>
      </c>
      <c r="AR22">
        <v>117889.0076335878</v>
      </c>
      <c r="AS22">
        <v>0</v>
      </c>
      <c r="AT22">
        <v>117889.0076335878</v>
      </c>
      <c r="AV22">
        <v>117889.0076335878</v>
      </c>
      <c r="AW22">
        <v>-861.69994128010876</v>
      </c>
      <c r="AX22">
        <v>117027.30769230767</v>
      </c>
      <c r="AY22">
        <v>4914.0842490842479</v>
      </c>
      <c r="AZ22">
        <v>121941.39194139194</v>
      </c>
      <c r="BA22">
        <v>0</v>
      </c>
      <c r="BB22">
        <v>121941.39194139194</v>
      </c>
      <c r="BC22">
        <v>0</v>
      </c>
      <c r="BD22">
        <v>121941.39194139194</v>
      </c>
      <c r="BE22">
        <v>0</v>
      </c>
      <c r="BF22">
        <v>121941.39194139194</v>
      </c>
      <c r="BG22">
        <v>1219.0109890109889</v>
      </c>
      <c r="BH22">
        <v>123160.40293040292</v>
      </c>
      <c r="BI22" s="5">
        <v>123160.40293040292</v>
      </c>
      <c r="BJ22" s="5">
        <v>6724558</v>
      </c>
      <c r="BM22" s="5">
        <v>0</v>
      </c>
      <c r="BN22" s="5">
        <v>123160.40293040292</v>
      </c>
      <c r="BO22" s="5">
        <v>6724558</v>
      </c>
      <c r="BP22" s="5" t="s">
        <v>8</v>
      </c>
      <c r="BS22">
        <v>123160.40293040292</v>
      </c>
      <c r="BT22" s="5">
        <v>0</v>
      </c>
      <c r="BU22" s="5">
        <v>6724558</v>
      </c>
      <c r="BW22" s="5" t="s">
        <v>2</v>
      </c>
      <c r="BX22" s="5" t="s">
        <v>2</v>
      </c>
      <c r="BY22" s="5" t="s">
        <v>1821</v>
      </c>
      <c r="BZ22" t="s">
        <v>1787</v>
      </c>
      <c r="CA22" t="s">
        <v>1877</v>
      </c>
      <c r="CB22" t="s">
        <v>1857</v>
      </c>
      <c r="CC22" s="5" t="b">
        <v>1</v>
      </c>
      <c r="CD22" s="5">
        <v>6724558</v>
      </c>
      <c r="CE22">
        <v>6724558</v>
      </c>
      <c r="CF22">
        <v>0</v>
      </c>
      <c r="CG22">
        <v>0</v>
      </c>
      <c r="CH22" s="5">
        <v>0</v>
      </c>
    </row>
    <row r="23" spans="1:86" x14ac:dyDescent="0.25">
      <c r="A23" s="5">
        <v>22</v>
      </c>
      <c r="B23" s="5">
        <v>1</v>
      </c>
      <c r="C23" s="5">
        <v>4</v>
      </c>
      <c r="D23" s="5">
        <v>3</v>
      </c>
      <c r="E23" s="5">
        <v>2</v>
      </c>
      <c r="F23" s="5">
        <v>11.04</v>
      </c>
      <c r="G23" s="5">
        <v>12.05</v>
      </c>
      <c r="H23" s="5"/>
      <c r="I23" s="5">
        <v>23.09</v>
      </c>
      <c r="J23" s="5">
        <v>20.87</v>
      </c>
      <c r="K23" s="5">
        <v>4.99</v>
      </c>
      <c r="L23" s="5"/>
      <c r="M23">
        <v>2.67</v>
      </c>
      <c r="N23" s="5">
        <v>4.59</v>
      </c>
      <c r="O23" s="5">
        <v>3.59</v>
      </c>
      <c r="P23" s="5">
        <v>3.84</v>
      </c>
      <c r="Q23" s="5"/>
      <c r="R23" s="5">
        <v>3.84</v>
      </c>
      <c r="S23" s="5">
        <v>63.64</v>
      </c>
      <c r="T23" s="5">
        <v>59.8</v>
      </c>
      <c r="U23" s="5">
        <v>61.72</v>
      </c>
      <c r="V23" s="5">
        <v>120710.96</v>
      </c>
      <c r="W23">
        <v>0.78978867287514731</v>
      </c>
      <c r="X23">
        <v>120711.74978867288</v>
      </c>
      <c r="Y23">
        <v>0</v>
      </c>
      <c r="Z23">
        <v>120711.74978867288</v>
      </c>
      <c r="AA23">
        <v>0</v>
      </c>
      <c r="AB23">
        <v>120711.74978867288</v>
      </c>
      <c r="AC23">
        <v>0</v>
      </c>
      <c r="AD23">
        <v>120711.74978867288</v>
      </c>
      <c r="AE23">
        <v>0</v>
      </c>
      <c r="AF23">
        <v>120711.74978867288</v>
      </c>
      <c r="AG23">
        <v>0</v>
      </c>
      <c r="AH23">
        <v>120711.74978867288</v>
      </c>
      <c r="AI23">
        <v>0</v>
      </c>
      <c r="AJ23">
        <v>120711.74978867288</v>
      </c>
      <c r="AK23">
        <v>0</v>
      </c>
      <c r="AL23">
        <v>120711.74978867288</v>
      </c>
      <c r="AM23">
        <v>0</v>
      </c>
      <c r="AN23">
        <v>120711.74978867288</v>
      </c>
      <c r="AO23">
        <v>0</v>
      </c>
      <c r="AP23">
        <v>120711.74978867288</v>
      </c>
      <c r="AQ23">
        <v>0</v>
      </c>
      <c r="AR23">
        <v>120711.74978867288</v>
      </c>
      <c r="AS23">
        <v>0</v>
      </c>
      <c r="AT23">
        <v>120711.74978867288</v>
      </c>
      <c r="AV23">
        <v>120711.74978867288</v>
      </c>
      <c r="AW23">
        <v>-1555.5929513429874</v>
      </c>
      <c r="AX23">
        <v>119156.15683732988</v>
      </c>
      <c r="AY23">
        <v>5177.9325988334458</v>
      </c>
      <c r="AZ23">
        <v>124334.08943616333</v>
      </c>
      <c r="BA23">
        <v>0</v>
      </c>
      <c r="BB23">
        <v>124334.08943616333</v>
      </c>
      <c r="BC23">
        <v>0</v>
      </c>
      <c r="BD23">
        <v>124334.08943616333</v>
      </c>
      <c r="BE23">
        <v>0</v>
      </c>
      <c r="BF23">
        <v>124334.08943616333</v>
      </c>
      <c r="BG23">
        <v>1243.2436811406369</v>
      </c>
      <c r="BH23">
        <v>125577.33311730396</v>
      </c>
      <c r="BI23" s="5">
        <v>125577.33311730396</v>
      </c>
      <c r="BJ23" s="5">
        <v>7750633</v>
      </c>
      <c r="BM23" s="5">
        <v>0</v>
      </c>
      <c r="BN23" s="5">
        <v>125577.33311730396</v>
      </c>
      <c r="BO23" s="5">
        <v>7750633</v>
      </c>
      <c r="BP23" s="5" t="s">
        <v>8</v>
      </c>
      <c r="BS23">
        <v>125577.33311730396</v>
      </c>
      <c r="BT23" s="5">
        <v>0</v>
      </c>
      <c r="BU23" s="5">
        <v>7750633</v>
      </c>
      <c r="BW23" s="5" t="s">
        <v>2</v>
      </c>
      <c r="BX23" s="5" t="s">
        <v>2</v>
      </c>
      <c r="BY23" s="5" t="s">
        <v>1821</v>
      </c>
      <c r="BZ23" t="s">
        <v>1787</v>
      </c>
      <c r="CA23" t="s">
        <v>1877</v>
      </c>
      <c r="CB23" t="s">
        <v>1857</v>
      </c>
      <c r="CC23" s="5" t="b">
        <v>1</v>
      </c>
      <c r="CD23" s="5">
        <v>7750633</v>
      </c>
      <c r="CE23">
        <v>7750633</v>
      </c>
      <c r="CF23">
        <v>0</v>
      </c>
      <c r="CG23">
        <v>0</v>
      </c>
      <c r="CH23" s="5">
        <v>0</v>
      </c>
    </row>
    <row r="24" spans="1:86" x14ac:dyDescent="0.25">
      <c r="A24" s="5">
        <v>23</v>
      </c>
      <c r="B24" s="5">
        <v>1</v>
      </c>
      <c r="C24" s="5">
        <v>4</v>
      </c>
      <c r="D24" s="5">
        <v>4</v>
      </c>
      <c r="E24" s="5">
        <v>1</v>
      </c>
      <c r="F24" s="5">
        <v>12.64</v>
      </c>
      <c r="G24" s="5"/>
      <c r="H24" s="5"/>
      <c r="I24" s="5">
        <v>12.64</v>
      </c>
      <c r="J24" s="5">
        <v>15.67</v>
      </c>
      <c r="K24" s="5">
        <v>4.6900000000000004</v>
      </c>
      <c r="L24" s="5"/>
      <c r="M24">
        <v>4.01</v>
      </c>
      <c r="N24" s="5"/>
      <c r="O24" s="5"/>
      <c r="P24" s="5">
        <v>3.38</v>
      </c>
      <c r="Q24" s="5"/>
      <c r="R24" s="5">
        <v>3.38</v>
      </c>
      <c r="S24" s="5">
        <v>40.39</v>
      </c>
      <c r="T24" s="5">
        <v>37.01</v>
      </c>
      <c r="U24" s="5">
        <v>38.700000000000003</v>
      </c>
      <c r="V24" s="5">
        <v>120353.44</v>
      </c>
      <c r="W24">
        <v>1.0931529093213612</v>
      </c>
      <c r="X24">
        <v>120354.53315290932</v>
      </c>
      <c r="Y24">
        <v>0</v>
      </c>
      <c r="Z24">
        <v>120354.53315290932</v>
      </c>
      <c r="AA24">
        <v>0</v>
      </c>
      <c r="AB24">
        <v>120354.53315290932</v>
      </c>
      <c r="AC24">
        <v>0</v>
      </c>
      <c r="AD24">
        <v>120354.53315290932</v>
      </c>
      <c r="AE24">
        <v>0</v>
      </c>
      <c r="AF24">
        <v>120354.53315290932</v>
      </c>
      <c r="AG24">
        <v>0</v>
      </c>
      <c r="AH24">
        <v>120354.53315290932</v>
      </c>
      <c r="AI24">
        <v>0</v>
      </c>
      <c r="AJ24">
        <v>120354.53315290932</v>
      </c>
      <c r="AK24">
        <v>0</v>
      </c>
      <c r="AL24">
        <v>120354.53315290932</v>
      </c>
      <c r="AM24">
        <v>0</v>
      </c>
      <c r="AN24">
        <v>120354.53315290932</v>
      </c>
      <c r="AO24">
        <v>0</v>
      </c>
      <c r="AP24">
        <v>120354.53315290932</v>
      </c>
      <c r="AQ24">
        <v>0</v>
      </c>
      <c r="AR24">
        <v>120354.53315290932</v>
      </c>
      <c r="AS24">
        <v>0</v>
      </c>
      <c r="AT24">
        <v>120354.53315290932</v>
      </c>
      <c r="AV24">
        <v>120354.53315290932</v>
      </c>
      <c r="AW24">
        <v>-1994.558992702616</v>
      </c>
      <c r="AX24">
        <v>118359.97416020672</v>
      </c>
      <c r="AY24">
        <v>5606.4341085271299</v>
      </c>
      <c r="AZ24">
        <v>123966.40826873384</v>
      </c>
      <c r="BA24">
        <v>0</v>
      </c>
      <c r="BB24">
        <v>123966.40826873384</v>
      </c>
      <c r="BC24">
        <v>0</v>
      </c>
      <c r="BD24">
        <v>123966.40826873384</v>
      </c>
      <c r="BE24">
        <v>0</v>
      </c>
      <c r="BF24">
        <v>123966.40826873384</v>
      </c>
      <c r="BG24">
        <v>2478.9147286821681</v>
      </c>
      <c r="BH24">
        <v>126445.32299741601</v>
      </c>
      <c r="BI24" s="5">
        <v>126445.32299741601</v>
      </c>
      <c r="BJ24" s="5">
        <v>4893434</v>
      </c>
      <c r="BM24" s="5">
        <v>0</v>
      </c>
      <c r="BN24" s="5">
        <v>126445.32299741601</v>
      </c>
      <c r="BO24" s="5">
        <v>4893434</v>
      </c>
      <c r="BP24" s="5" t="s">
        <v>8</v>
      </c>
      <c r="BS24">
        <v>126445.32299741601</v>
      </c>
      <c r="BT24" s="5">
        <v>0</v>
      </c>
      <c r="BU24" s="5">
        <v>4893434</v>
      </c>
      <c r="BW24" s="5" t="s">
        <v>2</v>
      </c>
      <c r="BX24" s="5" t="s">
        <v>2</v>
      </c>
      <c r="BY24" s="5" t="s">
        <v>1821</v>
      </c>
      <c r="BZ24" t="s">
        <v>1787</v>
      </c>
      <c r="CA24" t="s">
        <v>1877</v>
      </c>
      <c r="CB24" t="s">
        <v>1856</v>
      </c>
      <c r="CC24" s="5" t="b">
        <v>1</v>
      </c>
      <c r="CD24" s="5">
        <v>4893434</v>
      </c>
      <c r="CE24">
        <v>4893434</v>
      </c>
      <c r="CF24">
        <v>0</v>
      </c>
      <c r="CG24">
        <v>0</v>
      </c>
      <c r="CH24" s="5">
        <v>0</v>
      </c>
    </row>
    <row r="25" spans="1:86" x14ac:dyDescent="0.25">
      <c r="A25" s="5">
        <v>24</v>
      </c>
      <c r="B25" s="5">
        <v>1</v>
      </c>
      <c r="C25" s="5">
        <v>4</v>
      </c>
      <c r="D25" s="5">
        <v>5</v>
      </c>
      <c r="E25" s="5">
        <v>2</v>
      </c>
      <c r="F25" s="5">
        <v>10.59</v>
      </c>
      <c r="G25" s="5">
        <v>14.05</v>
      </c>
      <c r="H25" s="5"/>
      <c r="I25" s="5">
        <v>24.64</v>
      </c>
      <c r="J25" s="5">
        <v>18.38</v>
      </c>
      <c r="K25" s="5">
        <v>4.84</v>
      </c>
      <c r="L25" s="5"/>
      <c r="M25">
        <v>3.1</v>
      </c>
      <c r="N25" s="5">
        <v>4.93</v>
      </c>
      <c r="O25" s="5">
        <v>3.83</v>
      </c>
      <c r="P25" s="5">
        <v>3.49</v>
      </c>
      <c r="Q25" s="5"/>
      <c r="R25" s="5">
        <v>3.49</v>
      </c>
      <c r="S25" s="5">
        <v>63.21</v>
      </c>
      <c r="T25" s="5">
        <v>59.72</v>
      </c>
      <c r="U25" s="5">
        <v>61.47</v>
      </c>
      <c r="V25" s="5">
        <v>118496.08</v>
      </c>
      <c r="W25">
        <v>8.3682864453294314E-2</v>
      </c>
      <c r="X25">
        <v>118496.16368286446</v>
      </c>
      <c r="Y25">
        <v>0</v>
      </c>
      <c r="Z25">
        <v>118496.16368286446</v>
      </c>
      <c r="AA25">
        <v>0</v>
      </c>
      <c r="AB25">
        <v>118496.16368286446</v>
      </c>
      <c r="AC25">
        <v>0</v>
      </c>
      <c r="AD25">
        <v>118496.16368286446</v>
      </c>
      <c r="AE25">
        <v>0</v>
      </c>
      <c r="AF25">
        <v>118496.16368286446</v>
      </c>
      <c r="AG25">
        <v>0</v>
      </c>
      <c r="AH25">
        <v>118496.16368286446</v>
      </c>
      <c r="AI25">
        <v>0</v>
      </c>
      <c r="AJ25">
        <v>118496.16368286446</v>
      </c>
      <c r="AK25">
        <v>0</v>
      </c>
      <c r="AL25">
        <v>118496.16368286446</v>
      </c>
      <c r="AM25">
        <v>0</v>
      </c>
      <c r="AN25">
        <v>118496.16368286446</v>
      </c>
      <c r="AO25">
        <v>0</v>
      </c>
      <c r="AP25">
        <v>118496.16368286446</v>
      </c>
      <c r="AQ25">
        <v>0</v>
      </c>
      <c r="AR25">
        <v>118496.16368286446</v>
      </c>
      <c r="AS25">
        <v>0</v>
      </c>
      <c r="AT25">
        <v>118496.16368286446</v>
      </c>
      <c r="AV25">
        <v>118496.16368286446</v>
      </c>
      <c r="AW25">
        <v>-2044.4962027928705</v>
      </c>
      <c r="AX25">
        <v>116451.66748007158</v>
      </c>
      <c r="AY25">
        <v>5599.7397104278498</v>
      </c>
      <c r="AZ25">
        <v>122051.40719049943</v>
      </c>
      <c r="BA25">
        <v>0</v>
      </c>
      <c r="BB25">
        <v>122051.40719049943</v>
      </c>
      <c r="BC25">
        <v>0</v>
      </c>
      <c r="BD25">
        <v>122051.40719049943</v>
      </c>
      <c r="BE25">
        <v>0</v>
      </c>
      <c r="BF25">
        <v>122051.40719049943</v>
      </c>
      <c r="BG25">
        <v>1220.1073694485094</v>
      </c>
      <c r="BH25">
        <v>123271.51455994794</v>
      </c>
      <c r="BI25" s="5">
        <v>123271.51455994794</v>
      </c>
      <c r="BJ25" s="5">
        <v>7577500</v>
      </c>
      <c r="BM25" s="5">
        <v>0</v>
      </c>
      <c r="BN25" s="5">
        <v>123271.51455994794</v>
      </c>
      <c r="BO25" s="5">
        <v>7577500</v>
      </c>
      <c r="BP25" s="5" t="s">
        <v>8</v>
      </c>
      <c r="BS25">
        <v>123271.51455994794</v>
      </c>
      <c r="BT25" s="5">
        <v>0</v>
      </c>
      <c r="BU25" s="5">
        <v>7577500</v>
      </c>
      <c r="BW25" s="5" t="s">
        <v>2</v>
      </c>
      <c r="BX25" s="5" t="s">
        <v>2</v>
      </c>
      <c r="BY25" s="5" t="s">
        <v>1821</v>
      </c>
      <c r="BZ25" t="s">
        <v>1787</v>
      </c>
      <c r="CA25" t="s">
        <v>1877</v>
      </c>
      <c r="CB25" t="s">
        <v>1857</v>
      </c>
      <c r="CC25" s="5" t="b">
        <v>1</v>
      </c>
      <c r="CD25" s="5">
        <v>7577500</v>
      </c>
      <c r="CE25">
        <v>7577500</v>
      </c>
      <c r="CF25">
        <v>0</v>
      </c>
      <c r="CG25">
        <v>0</v>
      </c>
      <c r="CH25" s="5">
        <v>0</v>
      </c>
    </row>
    <row r="26" spans="1:86" x14ac:dyDescent="0.25">
      <c r="A26" s="5">
        <v>25</v>
      </c>
      <c r="B26" s="5">
        <v>1</v>
      </c>
      <c r="C26" s="5">
        <v>4</v>
      </c>
      <c r="D26" s="5">
        <v>6</v>
      </c>
      <c r="E26" s="5">
        <v>2</v>
      </c>
      <c r="F26" s="5">
        <v>14.2</v>
      </c>
      <c r="G26" s="5">
        <v>14.27</v>
      </c>
      <c r="H26" s="5"/>
      <c r="I26" s="5">
        <v>28.47</v>
      </c>
      <c r="J26" s="5">
        <v>17.43</v>
      </c>
      <c r="K26" s="5">
        <v>5.51</v>
      </c>
      <c r="L26" s="5">
        <v>4.05</v>
      </c>
      <c r="M26">
        <v>3.57</v>
      </c>
      <c r="N26" s="5">
        <v>4.75</v>
      </c>
      <c r="O26" s="5"/>
      <c r="P26" s="5">
        <v>2.87</v>
      </c>
      <c r="Q26" s="5"/>
      <c r="R26" s="5">
        <v>2.87</v>
      </c>
      <c r="S26" s="5">
        <v>66.650000000000006</v>
      </c>
      <c r="T26" s="5">
        <v>63.78</v>
      </c>
      <c r="U26" s="5">
        <v>65.22</v>
      </c>
      <c r="V26" s="5">
        <v>121818.4</v>
      </c>
      <c r="W26">
        <v>1.376714513549814</v>
      </c>
      <c r="X26">
        <v>121819.77671451354</v>
      </c>
      <c r="Y26">
        <v>0</v>
      </c>
      <c r="Z26">
        <v>121819.77671451354</v>
      </c>
      <c r="AA26">
        <v>0</v>
      </c>
      <c r="AB26">
        <v>121819.77671451354</v>
      </c>
      <c r="AC26">
        <v>0</v>
      </c>
      <c r="AD26">
        <v>121819.77671451354</v>
      </c>
      <c r="AE26">
        <v>0</v>
      </c>
      <c r="AF26">
        <v>121819.77671451354</v>
      </c>
      <c r="AG26">
        <v>0</v>
      </c>
      <c r="AH26">
        <v>121819.77671451354</v>
      </c>
      <c r="AI26">
        <v>0</v>
      </c>
      <c r="AJ26">
        <v>121819.77671451354</v>
      </c>
      <c r="AK26">
        <v>0</v>
      </c>
      <c r="AL26">
        <v>121819.77671451354</v>
      </c>
      <c r="AM26">
        <v>0</v>
      </c>
      <c r="AN26">
        <v>121819.77671451354</v>
      </c>
      <c r="AO26">
        <v>0</v>
      </c>
      <c r="AP26">
        <v>121819.77671451354</v>
      </c>
      <c r="AQ26">
        <v>0</v>
      </c>
      <c r="AR26">
        <v>121819.77671451354</v>
      </c>
      <c r="AS26">
        <v>0</v>
      </c>
      <c r="AT26">
        <v>121819.77671451354</v>
      </c>
      <c r="AV26">
        <v>121819.77671451354</v>
      </c>
      <c r="AW26">
        <v>-1193.3277724712243</v>
      </c>
      <c r="AX26">
        <v>120626.44894204232</v>
      </c>
      <c r="AY26">
        <v>4848.8653787181829</v>
      </c>
      <c r="AZ26">
        <v>125475.3143207605</v>
      </c>
      <c r="BA26">
        <v>0</v>
      </c>
      <c r="BB26">
        <v>125475.3143207605</v>
      </c>
      <c r="BC26">
        <v>0</v>
      </c>
      <c r="BD26">
        <v>125475.3143207605</v>
      </c>
      <c r="BE26">
        <v>0</v>
      </c>
      <c r="BF26">
        <v>125475.3143207605</v>
      </c>
      <c r="BG26">
        <v>1254.4311560870992</v>
      </c>
      <c r="BH26">
        <v>126729.7454768476</v>
      </c>
      <c r="BI26" s="5">
        <v>126729.7454768476</v>
      </c>
      <c r="BJ26" s="5">
        <v>8265314</v>
      </c>
      <c r="BM26" s="5">
        <v>0</v>
      </c>
      <c r="BN26" s="5">
        <v>126729.7454768476</v>
      </c>
      <c r="BO26" s="5">
        <v>8265314</v>
      </c>
      <c r="BP26" s="5" t="s">
        <v>8</v>
      </c>
      <c r="BS26">
        <v>126729.7454768476</v>
      </c>
      <c r="BT26" s="5">
        <v>0</v>
      </c>
      <c r="BU26" s="5">
        <v>8265314</v>
      </c>
      <c r="BW26" s="5" t="s">
        <v>2</v>
      </c>
      <c r="BX26" s="5" t="s">
        <v>2</v>
      </c>
      <c r="BY26" s="5" t="s">
        <v>1821</v>
      </c>
      <c r="BZ26" t="s">
        <v>1787</v>
      </c>
      <c r="CA26" t="s">
        <v>1877</v>
      </c>
      <c r="CB26" t="s">
        <v>1857</v>
      </c>
      <c r="CC26" s="5" t="b">
        <v>1</v>
      </c>
      <c r="CD26" s="5">
        <v>8265314</v>
      </c>
      <c r="CE26">
        <v>8265314</v>
      </c>
      <c r="CF26">
        <v>0</v>
      </c>
      <c r="CG26">
        <v>0</v>
      </c>
      <c r="CH26" s="5">
        <v>0</v>
      </c>
    </row>
    <row r="27" spans="1:86" x14ac:dyDescent="0.25">
      <c r="A27" s="5">
        <v>26</v>
      </c>
      <c r="B27" s="5">
        <v>1</v>
      </c>
      <c r="C27" s="5">
        <v>4</v>
      </c>
      <c r="D27" s="5">
        <v>7</v>
      </c>
      <c r="E27" s="5">
        <v>1</v>
      </c>
      <c r="F27" s="5">
        <v>15.25</v>
      </c>
      <c r="G27" s="5"/>
      <c r="H27" s="5"/>
      <c r="I27" s="5">
        <v>15.25</v>
      </c>
      <c r="J27" s="5">
        <v>17.12</v>
      </c>
      <c r="K27" s="5">
        <v>4.62</v>
      </c>
      <c r="L27" s="5"/>
      <c r="M27">
        <v>3.94</v>
      </c>
      <c r="N27" s="5"/>
      <c r="O27" s="5"/>
      <c r="P27" s="5">
        <v>3.36</v>
      </c>
      <c r="Q27" s="5"/>
      <c r="R27" s="5">
        <v>3.36</v>
      </c>
      <c r="S27" s="5">
        <v>44.29</v>
      </c>
      <c r="T27" s="5">
        <v>40.93</v>
      </c>
      <c r="U27" s="5">
        <v>42.61</v>
      </c>
      <c r="V27" s="5">
        <v>120353.44</v>
      </c>
      <c r="W27">
        <v>2.061813784763217</v>
      </c>
      <c r="X27">
        <v>120355.50181378477</v>
      </c>
      <c r="Y27">
        <v>0</v>
      </c>
      <c r="Z27">
        <v>120355.50181378477</v>
      </c>
      <c r="AA27">
        <v>0</v>
      </c>
      <c r="AB27">
        <v>120355.50181378477</v>
      </c>
      <c r="AC27">
        <v>0</v>
      </c>
      <c r="AD27">
        <v>120355.50181378477</v>
      </c>
      <c r="AE27">
        <v>0</v>
      </c>
      <c r="AF27">
        <v>120355.50181378477</v>
      </c>
      <c r="AG27">
        <v>0</v>
      </c>
      <c r="AH27">
        <v>120355.50181378477</v>
      </c>
      <c r="AI27">
        <v>0</v>
      </c>
      <c r="AJ27">
        <v>120355.50181378477</v>
      </c>
      <c r="AK27">
        <v>0</v>
      </c>
      <c r="AL27">
        <v>120355.50181378477</v>
      </c>
      <c r="AM27">
        <v>0</v>
      </c>
      <c r="AN27">
        <v>120355.50181378477</v>
      </c>
      <c r="AO27">
        <v>0</v>
      </c>
      <c r="AP27">
        <v>120355.50181378477</v>
      </c>
      <c r="AQ27">
        <v>0</v>
      </c>
      <c r="AR27">
        <v>120355.50181378477</v>
      </c>
      <c r="AS27">
        <v>0</v>
      </c>
      <c r="AT27">
        <v>120355.50181378477</v>
      </c>
      <c r="AV27">
        <v>120355.50181378477</v>
      </c>
      <c r="AW27">
        <v>-54.586535681039095</v>
      </c>
      <c r="AX27">
        <v>120300.91527810373</v>
      </c>
      <c r="AY27">
        <v>3667.636704998833</v>
      </c>
      <c r="AZ27">
        <v>123968.55198310256</v>
      </c>
      <c r="BA27">
        <v>0</v>
      </c>
      <c r="BB27">
        <v>123968.55198310256</v>
      </c>
      <c r="BC27">
        <v>0</v>
      </c>
      <c r="BD27">
        <v>123968.55198310256</v>
      </c>
      <c r="BE27">
        <v>0</v>
      </c>
      <c r="BF27">
        <v>123968.55198310256</v>
      </c>
      <c r="BG27">
        <v>2479.8169443792576</v>
      </c>
      <c r="BH27">
        <v>126448.36892748182</v>
      </c>
      <c r="BI27" s="5">
        <v>126448.36892748182</v>
      </c>
      <c r="BJ27" s="5">
        <v>5387965</v>
      </c>
      <c r="BM27" s="5">
        <v>0</v>
      </c>
      <c r="BN27" s="5">
        <v>126448.36892748182</v>
      </c>
      <c r="BO27" s="5">
        <v>5387965</v>
      </c>
      <c r="BP27" s="5" t="s">
        <v>8</v>
      </c>
      <c r="BS27">
        <v>126448.36892748182</v>
      </c>
      <c r="BT27" s="5">
        <v>0</v>
      </c>
      <c r="BU27" s="5">
        <v>5387965</v>
      </c>
      <c r="BW27" s="5" t="s">
        <v>2</v>
      </c>
      <c r="BX27" s="5" t="s">
        <v>2</v>
      </c>
      <c r="BY27" s="5" t="s">
        <v>1821</v>
      </c>
      <c r="BZ27" t="s">
        <v>1787</v>
      </c>
      <c r="CA27" t="s">
        <v>1877</v>
      </c>
      <c r="CB27" t="s">
        <v>1856</v>
      </c>
      <c r="CC27" s="5" t="b">
        <v>1</v>
      </c>
      <c r="CD27" s="5">
        <v>5387965</v>
      </c>
      <c r="CE27">
        <v>5387965</v>
      </c>
      <c r="CF27">
        <v>0</v>
      </c>
      <c r="CG27">
        <v>0</v>
      </c>
      <c r="CH27" s="5">
        <v>0</v>
      </c>
    </row>
    <row r="28" spans="1:86" x14ac:dyDescent="0.25">
      <c r="A28" s="5">
        <v>27</v>
      </c>
      <c r="B28" s="5">
        <v>1</v>
      </c>
      <c r="C28" s="5">
        <v>5</v>
      </c>
      <c r="D28" s="5">
        <v>1</v>
      </c>
      <c r="E28" s="5">
        <v>0</v>
      </c>
      <c r="F28" s="5">
        <v>17.66</v>
      </c>
      <c r="G28" s="5"/>
      <c r="H28" s="5"/>
      <c r="I28" s="5">
        <v>17.66</v>
      </c>
      <c r="J28" s="5">
        <v>7</v>
      </c>
      <c r="K28" s="5">
        <v>4.6399999999999997</v>
      </c>
      <c r="L28" s="5"/>
      <c r="N28" s="5"/>
      <c r="O28" s="5"/>
      <c r="P28" s="5">
        <v>3.37</v>
      </c>
      <c r="Q28" s="5"/>
      <c r="R28" s="5">
        <v>3.37</v>
      </c>
      <c r="S28" s="5">
        <v>32.67</v>
      </c>
      <c r="T28" s="5">
        <v>29.3</v>
      </c>
      <c r="U28" s="5">
        <v>30.99</v>
      </c>
      <c r="V28" s="5">
        <v>138273.04</v>
      </c>
      <c r="W28">
        <v>1.6668676716799382</v>
      </c>
      <c r="X28">
        <v>138274.70686767169</v>
      </c>
      <c r="Y28">
        <v>0</v>
      </c>
      <c r="Z28">
        <v>138274.70686767169</v>
      </c>
      <c r="AA28">
        <v>0</v>
      </c>
      <c r="AB28">
        <v>138274.70686767169</v>
      </c>
      <c r="AC28">
        <v>0</v>
      </c>
      <c r="AD28">
        <v>138274.70686767169</v>
      </c>
      <c r="AE28">
        <v>0</v>
      </c>
      <c r="AF28">
        <v>138274.70686767169</v>
      </c>
      <c r="AG28">
        <v>0</v>
      </c>
      <c r="AH28">
        <v>138274.70686767169</v>
      </c>
      <c r="AI28">
        <v>0</v>
      </c>
      <c r="AJ28">
        <v>138274.70686767169</v>
      </c>
      <c r="AK28">
        <v>0</v>
      </c>
      <c r="AL28">
        <v>138274.70686767169</v>
      </c>
      <c r="AM28">
        <v>0</v>
      </c>
      <c r="AN28">
        <v>138274.70686767169</v>
      </c>
      <c r="AO28">
        <v>0</v>
      </c>
      <c r="AP28">
        <v>138274.70686767169</v>
      </c>
      <c r="AQ28">
        <v>0</v>
      </c>
      <c r="AR28">
        <v>138274.70686767169</v>
      </c>
      <c r="AS28">
        <v>0</v>
      </c>
      <c r="AT28">
        <v>138274.70686767169</v>
      </c>
      <c r="AV28">
        <v>138274.70686767169</v>
      </c>
      <c r="AW28">
        <v>-1090.647493680066</v>
      </c>
      <c r="AX28">
        <v>137184.05937399162</v>
      </c>
      <c r="AY28">
        <v>5239.3030009680369</v>
      </c>
      <c r="AZ28">
        <v>142423.36237495966</v>
      </c>
      <c r="BA28">
        <v>0</v>
      </c>
      <c r="BB28">
        <v>142423.36237495966</v>
      </c>
      <c r="BC28">
        <v>0</v>
      </c>
      <c r="BD28">
        <v>142423.36237495966</v>
      </c>
      <c r="BE28">
        <v>0</v>
      </c>
      <c r="BF28">
        <v>142423.36237495966</v>
      </c>
      <c r="BG28">
        <v>0</v>
      </c>
      <c r="BH28">
        <v>142423.36237495966</v>
      </c>
      <c r="BI28" s="5">
        <v>142423.36237495966</v>
      </c>
      <c r="BJ28" s="5">
        <v>4413700</v>
      </c>
      <c r="BM28" s="5">
        <v>0</v>
      </c>
      <c r="BN28" s="5">
        <v>142423.36237495966</v>
      </c>
      <c r="BO28" s="5">
        <v>4413700</v>
      </c>
      <c r="BP28" s="5" t="s">
        <v>8</v>
      </c>
      <c r="BS28">
        <v>142423.36237495966</v>
      </c>
      <c r="BT28" s="5">
        <v>0</v>
      </c>
      <c r="BU28" s="5">
        <v>4413700</v>
      </c>
      <c r="BW28" s="5" t="s">
        <v>2</v>
      </c>
      <c r="BX28" s="5" t="s">
        <v>2</v>
      </c>
      <c r="BY28" s="5" t="s">
        <v>1821</v>
      </c>
      <c r="BZ28" t="s">
        <v>1787</v>
      </c>
      <c r="CA28" t="s">
        <v>1877</v>
      </c>
      <c r="CB28" t="s">
        <v>1862</v>
      </c>
      <c r="CC28" s="5" t="b">
        <v>1</v>
      </c>
      <c r="CD28" s="5">
        <v>4413700</v>
      </c>
      <c r="CE28">
        <v>4413700</v>
      </c>
      <c r="CF28">
        <v>0</v>
      </c>
      <c r="CG28">
        <v>0</v>
      </c>
      <c r="CH28" s="5">
        <v>0</v>
      </c>
    </row>
    <row r="29" spans="1:86" x14ac:dyDescent="0.25">
      <c r="A29" s="5">
        <v>28</v>
      </c>
      <c r="B29" s="5">
        <v>1</v>
      </c>
      <c r="C29" s="5">
        <v>5</v>
      </c>
      <c r="D29" s="5">
        <v>2</v>
      </c>
      <c r="E29" s="5">
        <v>2</v>
      </c>
      <c r="F29" s="5">
        <v>11.1</v>
      </c>
      <c r="G29" s="5">
        <v>10.86</v>
      </c>
      <c r="H29" s="5"/>
      <c r="I29" s="5">
        <v>21.96</v>
      </c>
      <c r="J29" s="5">
        <v>17.940000000000001</v>
      </c>
      <c r="K29" s="5">
        <v>3.94</v>
      </c>
      <c r="L29" s="5"/>
      <c r="M29">
        <v>4.42</v>
      </c>
      <c r="N29" s="5">
        <v>4.49</v>
      </c>
      <c r="O29" s="5"/>
      <c r="P29" s="5">
        <v>3.69</v>
      </c>
      <c r="Q29" s="5"/>
      <c r="R29" s="5">
        <v>3.69</v>
      </c>
      <c r="S29" s="5">
        <v>56.44</v>
      </c>
      <c r="T29" s="5">
        <v>52.75</v>
      </c>
      <c r="U29" s="5">
        <v>54.6</v>
      </c>
      <c r="V29" s="5">
        <v>115173.75999999999</v>
      </c>
      <c r="W29">
        <v>1.812519083978259</v>
      </c>
      <c r="X29">
        <v>115175.57251908396</v>
      </c>
      <c r="Y29">
        <v>500.41984732824494</v>
      </c>
      <c r="Z29">
        <v>115675.99236641222</v>
      </c>
      <c r="AA29">
        <v>0</v>
      </c>
      <c r="AB29">
        <v>115675.99236641222</v>
      </c>
      <c r="AC29">
        <v>0</v>
      </c>
      <c r="AD29">
        <v>115675.99236641222</v>
      </c>
      <c r="AE29">
        <v>0</v>
      </c>
      <c r="AF29">
        <v>115675.99236641222</v>
      </c>
      <c r="AG29">
        <v>0</v>
      </c>
      <c r="AH29">
        <v>115675.99236641222</v>
      </c>
      <c r="AI29">
        <v>0</v>
      </c>
      <c r="AJ29">
        <v>115675.99236641222</v>
      </c>
      <c r="AK29">
        <v>0</v>
      </c>
      <c r="AL29">
        <v>115675.99236641222</v>
      </c>
      <c r="AM29">
        <v>0</v>
      </c>
      <c r="AN29">
        <v>115675.99236641222</v>
      </c>
      <c r="AO29">
        <v>0</v>
      </c>
      <c r="AP29">
        <v>115675.99236641222</v>
      </c>
      <c r="AQ29">
        <v>0</v>
      </c>
      <c r="AR29">
        <v>115675.99236641222</v>
      </c>
      <c r="AS29">
        <v>0</v>
      </c>
      <c r="AT29">
        <v>115675.99236641222</v>
      </c>
      <c r="AV29">
        <v>115675.99236641222</v>
      </c>
      <c r="AW29">
        <v>-836.23046165030973</v>
      </c>
      <c r="AX29">
        <v>114839.76190476192</v>
      </c>
      <c r="AY29">
        <v>4823.2417582417547</v>
      </c>
      <c r="AZ29">
        <v>119663.00366300366</v>
      </c>
      <c r="BA29">
        <v>0</v>
      </c>
      <c r="BB29">
        <v>119663.00366300366</v>
      </c>
      <c r="BC29">
        <v>0</v>
      </c>
      <c r="BD29">
        <v>119663.00366300366</v>
      </c>
      <c r="BE29">
        <v>0</v>
      </c>
      <c r="BF29">
        <v>119663.00366300366</v>
      </c>
      <c r="BG29">
        <v>1196.6300366300277</v>
      </c>
      <c r="BH29">
        <v>120859.63369963368</v>
      </c>
      <c r="BI29" s="5">
        <v>120859.63369963368</v>
      </c>
      <c r="BJ29" s="5">
        <v>6598936</v>
      </c>
      <c r="BM29" s="5">
        <v>0</v>
      </c>
      <c r="BN29" s="5">
        <v>120859.63369963368</v>
      </c>
      <c r="BO29" s="5">
        <v>6598936</v>
      </c>
      <c r="BP29" s="5" t="s">
        <v>8</v>
      </c>
      <c r="BS29">
        <v>120859.63369963368</v>
      </c>
      <c r="BT29" s="5">
        <v>0</v>
      </c>
      <c r="BU29" s="5">
        <v>6598936</v>
      </c>
      <c r="BW29" s="5" t="s">
        <v>2</v>
      </c>
      <c r="BX29" s="5" t="s">
        <v>2</v>
      </c>
      <c r="BY29" s="5" t="s">
        <v>1821</v>
      </c>
      <c r="BZ29" t="s">
        <v>1787</v>
      </c>
      <c r="CA29" t="s">
        <v>1877</v>
      </c>
      <c r="CB29" t="s">
        <v>1857</v>
      </c>
      <c r="CC29" s="5" t="b">
        <v>1</v>
      </c>
      <c r="CD29" s="5">
        <v>6598936</v>
      </c>
      <c r="CE29">
        <v>6598936</v>
      </c>
      <c r="CF29">
        <v>0</v>
      </c>
      <c r="CG29">
        <v>0</v>
      </c>
      <c r="CH29" s="5">
        <v>0</v>
      </c>
    </row>
    <row r="30" spans="1:86" x14ac:dyDescent="0.25">
      <c r="A30" s="5">
        <v>29</v>
      </c>
      <c r="B30" s="5">
        <v>1</v>
      </c>
      <c r="C30" s="5">
        <v>5</v>
      </c>
      <c r="D30" s="5">
        <v>3</v>
      </c>
      <c r="E30" s="5">
        <v>2</v>
      </c>
      <c r="F30" s="5">
        <v>11.04</v>
      </c>
      <c r="G30" s="5">
        <v>12.05</v>
      </c>
      <c r="H30" s="5"/>
      <c r="I30" s="5">
        <v>23.09</v>
      </c>
      <c r="J30" s="5">
        <v>20.87</v>
      </c>
      <c r="K30" s="5">
        <v>4.99</v>
      </c>
      <c r="L30" s="5"/>
      <c r="M30">
        <v>2.67</v>
      </c>
      <c r="N30" s="5">
        <v>4.59</v>
      </c>
      <c r="O30" s="5">
        <v>3.59</v>
      </c>
      <c r="P30" s="5">
        <v>3.84</v>
      </c>
      <c r="Q30" s="5"/>
      <c r="R30" s="5">
        <v>3.84</v>
      </c>
      <c r="S30" s="5">
        <v>63.64</v>
      </c>
      <c r="T30" s="5">
        <v>59.8</v>
      </c>
      <c r="U30" s="5">
        <v>61.72</v>
      </c>
      <c r="V30" s="5">
        <v>118496.08</v>
      </c>
      <c r="W30">
        <v>0.96142011834308516</v>
      </c>
      <c r="X30">
        <v>118497.04142011834</v>
      </c>
      <c r="Y30">
        <v>0</v>
      </c>
      <c r="Z30">
        <v>118497.04142011834</v>
      </c>
      <c r="AA30">
        <v>0</v>
      </c>
      <c r="AB30">
        <v>118497.04142011834</v>
      </c>
      <c r="AC30">
        <v>0</v>
      </c>
      <c r="AD30">
        <v>118497.04142011834</v>
      </c>
      <c r="AE30">
        <v>0</v>
      </c>
      <c r="AF30">
        <v>118497.04142011834</v>
      </c>
      <c r="AG30">
        <v>0</v>
      </c>
      <c r="AH30">
        <v>118497.04142011834</v>
      </c>
      <c r="AI30">
        <v>0</v>
      </c>
      <c r="AJ30">
        <v>118497.04142011834</v>
      </c>
      <c r="AK30">
        <v>0</v>
      </c>
      <c r="AL30">
        <v>118497.04142011834</v>
      </c>
      <c r="AM30">
        <v>0</v>
      </c>
      <c r="AN30">
        <v>118497.04142011834</v>
      </c>
      <c r="AO30">
        <v>0</v>
      </c>
      <c r="AP30">
        <v>118497.04142011834</v>
      </c>
      <c r="AQ30">
        <v>0</v>
      </c>
      <c r="AR30">
        <v>118497.04142011834</v>
      </c>
      <c r="AS30">
        <v>0</v>
      </c>
      <c r="AT30">
        <v>118497.04142011834</v>
      </c>
      <c r="AV30">
        <v>118497.04142011834</v>
      </c>
      <c r="AW30">
        <v>-1527.3395406627387</v>
      </c>
      <c r="AX30">
        <v>116969.70187945561</v>
      </c>
      <c r="AY30">
        <v>5083.117303953346</v>
      </c>
      <c r="AZ30">
        <v>122052.81918340897</v>
      </c>
      <c r="BA30">
        <v>0</v>
      </c>
      <c r="BB30">
        <v>122052.81918340897</v>
      </c>
      <c r="BC30">
        <v>0</v>
      </c>
      <c r="BD30">
        <v>122052.81918340897</v>
      </c>
      <c r="BE30">
        <v>0</v>
      </c>
      <c r="BF30">
        <v>122052.81918340897</v>
      </c>
      <c r="BG30">
        <v>1220.7064160725861</v>
      </c>
      <c r="BH30">
        <v>123273.52559948154</v>
      </c>
      <c r="BI30" s="5">
        <v>123273.52559948154</v>
      </c>
      <c r="BJ30" s="5">
        <v>7608442</v>
      </c>
      <c r="BM30" s="5">
        <v>0</v>
      </c>
      <c r="BN30" s="5">
        <v>123273.52559948154</v>
      </c>
      <c r="BO30" s="5">
        <v>7608442</v>
      </c>
      <c r="BP30" s="5" t="s">
        <v>8</v>
      </c>
      <c r="BS30">
        <v>123273.52559948154</v>
      </c>
      <c r="BT30" s="5">
        <v>0</v>
      </c>
      <c r="BU30" s="5">
        <v>7608442</v>
      </c>
      <c r="BW30" s="5" t="s">
        <v>2</v>
      </c>
      <c r="BX30" s="5" t="s">
        <v>2</v>
      </c>
      <c r="BY30" s="5" t="s">
        <v>1821</v>
      </c>
      <c r="BZ30" t="s">
        <v>1787</v>
      </c>
      <c r="CA30" t="s">
        <v>1877</v>
      </c>
      <c r="CB30" t="s">
        <v>1857</v>
      </c>
      <c r="CC30" s="5" t="b">
        <v>1</v>
      </c>
      <c r="CD30" s="5">
        <v>7608442</v>
      </c>
      <c r="CE30">
        <v>7608442</v>
      </c>
      <c r="CF30">
        <v>0</v>
      </c>
      <c r="CG30">
        <v>0</v>
      </c>
      <c r="CH30" s="5">
        <v>0</v>
      </c>
    </row>
    <row r="31" spans="1:86" x14ac:dyDescent="0.25">
      <c r="A31" s="5">
        <v>30</v>
      </c>
      <c r="B31" s="5">
        <v>1</v>
      </c>
      <c r="C31" s="5">
        <v>5</v>
      </c>
      <c r="D31" s="5">
        <v>4</v>
      </c>
      <c r="E31" s="5">
        <v>1</v>
      </c>
      <c r="F31" s="5">
        <v>12.64</v>
      </c>
      <c r="G31" s="5"/>
      <c r="H31" s="5"/>
      <c r="I31" s="5">
        <v>12.64</v>
      </c>
      <c r="J31" s="5">
        <v>15.67</v>
      </c>
      <c r="K31" s="5">
        <v>4.6900000000000004</v>
      </c>
      <c r="L31" s="5"/>
      <c r="M31">
        <v>4.01</v>
      </c>
      <c r="N31" s="5"/>
      <c r="O31" s="5"/>
      <c r="P31" s="5">
        <v>3.38</v>
      </c>
      <c r="Q31" s="5"/>
      <c r="R31" s="5">
        <v>3.38</v>
      </c>
      <c r="S31" s="5">
        <v>40.39</v>
      </c>
      <c r="T31" s="5">
        <v>37.01</v>
      </c>
      <c r="U31" s="5">
        <v>38.700000000000003</v>
      </c>
      <c r="V31" s="5">
        <v>119184.96000000001</v>
      </c>
      <c r="W31">
        <v>0.42565629226737656</v>
      </c>
      <c r="X31">
        <v>119185.38565629227</v>
      </c>
      <c r="Y31">
        <v>0</v>
      </c>
      <c r="Z31">
        <v>119185.38565629227</v>
      </c>
      <c r="AA31">
        <v>0</v>
      </c>
      <c r="AB31">
        <v>119185.38565629227</v>
      </c>
      <c r="AC31">
        <v>0</v>
      </c>
      <c r="AD31">
        <v>119185.38565629227</v>
      </c>
      <c r="AE31">
        <v>0</v>
      </c>
      <c r="AF31">
        <v>119185.38565629227</v>
      </c>
      <c r="AG31">
        <v>0</v>
      </c>
      <c r="AH31">
        <v>119185.38565629227</v>
      </c>
      <c r="AI31">
        <v>0</v>
      </c>
      <c r="AJ31">
        <v>119185.38565629227</v>
      </c>
      <c r="AK31">
        <v>0</v>
      </c>
      <c r="AL31">
        <v>119185.38565629227</v>
      </c>
      <c r="AM31">
        <v>0</v>
      </c>
      <c r="AN31">
        <v>119185.38565629227</v>
      </c>
      <c r="AO31">
        <v>0</v>
      </c>
      <c r="AP31">
        <v>119185.38565629227</v>
      </c>
      <c r="AQ31">
        <v>0</v>
      </c>
      <c r="AR31">
        <v>119185.38565629227</v>
      </c>
      <c r="AS31">
        <v>0</v>
      </c>
      <c r="AT31">
        <v>119185.38565629227</v>
      </c>
      <c r="AV31">
        <v>119185.38565629227</v>
      </c>
      <c r="AW31">
        <v>-1976.0316511243293</v>
      </c>
      <c r="AX31">
        <v>117209.35400516794</v>
      </c>
      <c r="AY31">
        <v>5552.9198966408294</v>
      </c>
      <c r="AZ31">
        <v>122762.27390180876</v>
      </c>
      <c r="BA31">
        <v>0</v>
      </c>
      <c r="BB31">
        <v>122762.27390180876</v>
      </c>
      <c r="BC31">
        <v>0</v>
      </c>
      <c r="BD31">
        <v>122762.27390180876</v>
      </c>
      <c r="BE31">
        <v>0</v>
      </c>
      <c r="BF31">
        <v>122762.27390180876</v>
      </c>
      <c r="BG31">
        <v>2454.9612403100764</v>
      </c>
      <c r="BH31">
        <v>125217.23514211884</v>
      </c>
      <c r="BI31" s="5">
        <v>125217.23514211884</v>
      </c>
      <c r="BJ31" s="5">
        <v>4845907</v>
      </c>
      <c r="BM31" s="5">
        <v>0</v>
      </c>
      <c r="BN31" s="5">
        <v>125217.23514211884</v>
      </c>
      <c r="BO31" s="5">
        <v>4845907</v>
      </c>
      <c r="BP31" s="5" t="s">
        <v>8</v>
      </c>
      <c r="BS31">
        <v>125217.23514211884</v>
      </c>
      <c r="BT31" s="5">
        <v>0</v>
      </c>
      <c r="BU31" s="5">
        <v>4845907</v>
      </c>
      <c r="BW31" s="5" t="s">
        <v>2</v>
      </c>
      <c r="BX31" s="5" t="s">
        <v>2</v>
      </c>
      <c r="BY31" s="5" t="s">
        <v>1821</v>
      </c>
      <c r="BZ31" t="s">
        <v>1787</v>
      </c>
      <c r="CA31" t="s">
        <v>1877</v>
      </c>
      <c r="CB31" t="s">
        <v>1856</v>
      </c>
      <c r="CC31" s="5" t="b">
        <v>1</v>
      </c>
      <c r="CD31" s="5">
        <v>4845907</v>
      </c>
      <c r="CE31">
        <v>4845907</v>
      </c>
      <c r="CF31">
        <v>0</v>
      </c>
      <c r="CG31">
        <v>0</v>
      </c>
      <c r="CH31" s="5">
        <v>0</v>
      </c>
    </row>
    <row r="32" spans="1:86" x14ac:dyDescent="0.25">
      <c r="A32" s="5">
        <v>31</v>
      </c>
      <c r="B32" s="5">
        <v>1</v>
      </c>
      <c r="C32" s="5">
        <v>5</v>
      </c>
      <c r="D32" s="5">
        <v>5</v>
      </c>
      <c r="E32" s="5">
        <v>2</v>
      </c>
      <c r="F32" s="5">
        <v>10.59</v>
      </c>
      <c r="G32" s="5">
        <v>14.05</v>
      </c>
      <c r="H32" s="5"/>
      <c r="I32" s="5">
        <v>24.64</v>
      </c>
      <c r="J32" s="5">
        <v>18.38</v>
      </c>
      <c r="K32" s="5">
        <v>4.84</v>
      </c>
      <c r="L32" s="5"/>
      <c r="M32">
        <v>3.1</v>
      </c>
      <c r="N32" s="5">
        <v>4.93</v>
      </c>
      <c r="O32" s="5">
        <v>3.83</v>
      </c>
      <c r="P32" s="5">
        <v>3.49</v>
      </c>
      <c r="Q32" s="5"/>
      <c r="R32" s="5">
        <v>3.49</v>
      </c>
      <c r="S32" s="5">
        <v>63.21</v>
      </c>
      <c r="T32" s="5">
        <v>59.72</v>
      </c>
      <c r="U32" s="5">
        <v>61.47</v>
      </c>
      <c r="V32" s="5">
        <v>116281.2</v>
      </c>
      <c r="W32">
        <v>0.12992327366373502</v>
      </c>
      <c r="X32">
        <v>116281.32992327366</v>
      </c>
      <c r="Y32">
        <v>0</v>
      </c>
      <c r="Z32">
        <v>116281.32992327366</v>
      </c>
      <c r="AA32">
        <v>0</v>
      </c>
      <c r="AB32">
        <v>116281.32992327366</v>
      </c>
      <c r="AC32">
        <v>0</v>
      </c>
      <c r="AD32">
        <v>116281.32992327366</v>
      </c>
      <c r="AE32">
        <v>0</v>
      </c>
      <c r="AF32">
        <v>116281.32992327366</v>
      </c>
      <c r="AG32">
        <v>0</v>
      </c>
      <c r="AH32">
        <v>116281.32992327366</v>
      </c>
      <c r="AI32">
        <v>0</v>
      </c>
      <c r="AJ32">
        <v>116281.32992327366</v>
      </c>
      <c r="AK32">
        <v>0</v>
      </c>
      <c r="AL32">
        <v>116281.32992327366</v>
      </c>
      <c r="AM32">
        <v>0</v>
      </c>
      <c r="AN32">
        <v>116281.32992327366</v>
      </c>
      <c r="AO32">
        <v>0</v>
      </c>
      <c r="AP32">
        <v>116281.32992327366</v>
      </c>
      <c r="AQ32">
        <v>0</v>
      </c>
      <c r="AR32">
        <v>116281.32992327366</v>
      </c>
      <c r="AS32">
        <v>0</v>
      </c>
      <c r="AT32">
        <v>116281.32992327366</v>
      </c>
      <c r="AV32">
        <v>116281.32992327366</v>
      </c>
      <c r="AW32">
        <v>-2006.44786698604</v>
      </c>
      <c r="AX32">
        <v>114274.88205628762</v>
      </c>
      <c r="AY32">
        <v>5495.7377582560584</v>
      </c>
      <c r="AZ32">
        <v>119770.61981454368</v>
      </c>
      <c r="BA32">
        <v>0</v>
      </c>
      <c r="BB32">
        <v>119770.61981454368</v>
      </c>
      <c r="BC32">
        <v>0</v>
      </c>
      <c r="BD32">
        <v>119770.61981454368</v>
      </c>
      <c r="BE32">
        <v>0</v>
      </c>
      <c r="BF32">
        <v>119770.61981454368</v>
      </c>
      <c r="BG32">
        <v>1198.096632503657</v>
      </c>
      <c r="BH32">
        <v>120968.71644704734</v>
      </c>
      <c r="BI32" s="5">
        <v>120968.71644704734</v>
      </c>
      <c r="BJ32" s="5">
        <v>7435947</v>
      </c>
      <c r="BM32" s="5">
        <v>0</v>
      </c>
      <c r="BN32" s="5">
        <v>120968.71644704734</v>
      </c>
      <c r="BO32" s="5">
        <v>7435947</v>
      </c>
      <c r="BP32" s="5" t="s">
        <v>8</v>
      </c>
      <c r="BS32">
        <v>120968.71644704734</v>
      </c>
      <c r="BT32" s="5">
        <v>0</v>
      </c>
      <c r="BU32" s="5">
        <v>7435947</v>
      </c>
      <c r="BW32" s="5" t="s">
        <v>2</v>
      </c>
      <c r="BX32" s="5" t="s">
        <v>2</v>
      </c>
      <c r="BY32" s="5" t="s">
        <v>1821</v>
      </c>
      <c r="BZ32" t="s">
        <v>1787</v>
      </c>
      <c r="CA32" t="s">
        <v>1877</v>
      </c>
      <c r="CB32" t="s">
        <v>1857</v>
      </c>
      <c r="CC32" s="5" t="b">
        <v>1</v>
      </c>
      <c r="CD32" s="5">
        <v>7435947</v>
      </c>
      <c r="CE32">
        <v>7435947</v>
      </c>
      <c r="CF32">
        <v>0</v>
      </c>
      <c r="CG32">
        <v>0</v>
      </c>
      <c r="CH32" s="5">
        <v>0</v>
      </c>
    </row>
    <row r="33" spans="1:86" x14ac:dyDescent="0.25">
      <c r="A33" s="5">
        <v>32</v>
      </c>
      <c r="B33" s="5">
        <v>1</v>
      </c>
      <c r="C33" s="5">
        <v>5</v>
      </c>
      <c r="D33" s="5">
        <v>6</v>
      </c>
      <c r="E33" s="5">
        <v>2</v>
      </c>
      <c r="F33" s="5">
        <v>14.2</v>
      </c>
      <c r="G33" s="5">
        <v>14.27</v>
      </c>
      <c r="H33" s="5"/>
      <c r="I33" s="5">
        <v>28.47</v>
      </c>
      <c r="J33" s="5">
        <v>17.43</v>
      </c>
      <c r="K33" s="5">
        <v>5.51</v>
      </c>
      <c r="L33" s="5">
        <v>4.05</v>
      </c>
      <c r="M33">
        <v>3.57</v>
      </c>
      <c r="N33" s="5">
        <v>4.75</v>
      </c>
      <c r="O33" s="5"/>
      <c r="P33" s="5">
        <v>2.87</v>
      </c>
      <c r="Q33" s="5"/>
      <c r="R33" s="5">
        <v>2.87</v>
      </c>
      <c r="S33" s="5">
        <v>66.650000000000006</v>
      </c>
      <c r="T33" s="5">
        <v>63.78</v>
      </c>
      <c r="U33" s="5">
        <v>65.22</v>
      </c>
      <c r="V33" s="5">
        <v>119603.52</v>
      </c>
      <c r="W33">
        <v>0.94570972885412641</v>
      </c>
      <c r="X33">
        <v>119604.46570972886</v>
      </c>
      <c r="Y33">
        <v>0</v>
      </c>
      <c r="Z33">
        <v>119604.46570972886</v>
      </c>
      <c r="AA33">
        <v>0</v>
      </c>
      <c r="AB33">
        <v>119604.46570972886</v>
      </c>
      <c r="AC33">
        <v>0</v>
      </c>
      <c r="AD33">
        <v>119604.46570972886</v>
      </c>
      <c r="AE33">
        <v>0</v>
      </c>
      <c r="AF33">
        <v>119604.46570972886</v>
      </c>
      <c r="AG33">
        <v>0</v>
      </c>
      <c r="AH33">
        <v>119604.46570972886</v>
      </c>
      <c r="AI33">
        <v>0</v>
      </c>
      <c r="AJ33">
        <v>119604.46570972886</v>
      </c>
      <c r="AK33">
        <v>0</v>
      </c>
      <c r="AL33">
        <v>119604.46570972886</v>
      </c>
      <c r="AM33">
        <v>0</v>
      </c>
      <c r="AN33">
        <v>119604.46570972886</v>
      </c>
      <c r="AO33">
        <v>0</v>
      </c>
      <c r="AP33">
        <v>119604.46570972886</v>
      </c>
      <c r="AQ33">
        <v>0</v>
      </c>
      <c r="AR33">
        <v>119604.46570972886</v>
      </c>
      <c r="AS33">
        <v>0</v>
      </c>
      <c r="AT33">
        <v>119604.46570972886</v>
      </c>
      <c r="AV33">
        <v>119604.46570972886</v>
      </c>
      <c r="AW33">
        <v>-1172.2976631173806</v>
      </c>
      <c r="AX33">
        <v>118432.16804661148</v>
      </c>
      <c r="AY33">
        <v>4760.1042624961556</v>
      </c>
      <c r="AZ33">
        <v>123192.27230910763</v>
      </c>
      <c r="BA33">
        <v>0</v>
      </c>
      <c r="BB33">
        <v>123192.27230910763</v>
      </c>
      <c r="BC33">
        <v>0</v>
      </c>
      <c r="BD33">
        <v>123192.27230910763</v>
      </c>
      <c r="BE33">
        <v>0</v>
      </c>
      <c r="BF33">
        <v>123192.27230910763</v>
      </c>
      <c r="BG33">
        <v>1231.6467341306416</v>
      </c>
      <c r="BH33">
        <v>124423.91904323827</v>
      </c>
      <c r="BI33" s="5">
        <v>124423.91904323827</v>
      </c>
      <c r="BJ33" s="5">
        <v>8114928</v>
      </c>
      <c r="BM33" s="5">
        <v>0</v>
      </c>
      <c r="BN33" s="5">
        <v>124423.91904323827</v>
      </c>
      <c r="BO33" s="5">
        <v>8114928</v>
      </c>
      <c r="BP33" s="5" t="s">
        <v>8</v>
      </c>
      <c r="BS33">
        <v>124423.91904323827</v>
      </c>
      <c r="BT33" s="5">
        <v>0</v>
      </c>
      <c r="BU33" s="5">
        <v>8114928</v>
      </c>
      <c r="BW33" s="5" t="s">
        <v>2</v>
      </c>
      <c r="BX33" s="5" t="s">
        <v>2</v>
      </c>
      <c r="BY33" s="5" t="s">
        <v>1821</v>
      </c>
      <c r="BZ33" t="s">
        <v>1787</v>
      </c>
      <c r="CA33" t="s">
        <v>1877</v>
      </c>
      <c r="CB33" t="s">
        <v>1857</v>
      </c>
      <c r="CC33" s="5" t="b">
        <v>1</v>
      </c>
      <c r="CD33" s="5">
        <v>8114928</v>
      </c>
      <c r="CE33">
        <v>8114928</v>
      </c>
      <c r="CF33">
        <v>0</v>
      </c>
      <c r="CG33">
        <v>0</v>
      </c>
      <c r="CH33" s="5">
        <v>0</v>
      </c>
    </row>
    <row r="34" spans="1:86" x14ac:dyDescent="0.25">
      <c r="A34" s="5">
        <v>33</v>
      </c>
      <c r="B34" s="5">
        <v>1</v>
      </c>
      <c r="C34" s="5">
        <v>5</v>
      </c>
      <c r="D34" s="5">
        <v>7</v>
      </c>
      <c r="E34" s="5">
        <v>1</v>
      </c>
      <c r="F34" s="5">
        <v>15.25</v>
      </c>
      <c r="G34" s="5"/>
      <c r="H34" s="5"/>
      <c r="I34" s="5">
        <v>15.25</v>
      </c>
      <c r="J34" s="5">
        <v>17.12</v>
      </c>
      <c r="K34" s="5">
        <v>4.62</v>
      </c>
      <c r="L34" s="5"/>
      <c r="M34">
        <v>3.94</v>
      </c>
      <c r="N34" s="5"/>
      <c r="O34" s="5"/>
      <c r="P34" s="5">
        <v>3.36</v>
      </c>
      <c r="Q34" s="5"/>
      <c r="R34" s="5">
        <v>3.36</v>
      </c>
      <c r="S34" s="5">
        <v>44.29</v>
      </c>
      <c r="T34" s="5">
        <v>40.93</v>
      </c>
      <c r="U34" s="5">
        <v>42.61</v>
      </c>
      <c r="V34" s="5">
        <v>119184.96000000001</v>
      </c>
      <c r="W34">
        <v>4.6045949202380143E-2</v>
      </c>
      <c r="X34">
        <v>119185.00604594919</v>
      </c>
      <c r="Y34">
        <v>0</v>
      </c>
      <c r="Z34">
        <v>119185.00604594919</v>
      </c>
      <c r="AA34">
        <v>0</v>
      </c>
      <c r="AB34">
        <v>119185.00604594919</v>
      </c>
      <c r="AC34">
        <v>0</v>
      </c>
      <c r="AD34">
        <v>119185.00604594919</v>
      </c>
      <c r="AE34">
        <v>0</v>
      </c>
      <c r="AF34">
        <v>119185.00604594919</v>
      </c>
      <c r="AG34">
        <v>0</v>
      </c>
      <c r="AH34">
        <v>119185.00604594919</v>
      </c>
      <c r="AI34">
        <v>0</v>
      </c>
      <c r="AJ34">
        <v>119185.00604594919</v>
      </c>
      <c r="AK34">
        <v>0</v>
      </c>
      <c r="AL34">
        <v>119185.00604594919</v>
      </c>
      <c r="AM34">
        <v>0</v>
      </c>
      <c r="AN34">
        <v>119185.00604594919</v>
      </c>
      <c r="AO34">
        <v>0</v>
      </c>
      <c r="AP34">
        <v>119185.00604594919</v>
      </c>
      <c r="AQ34">
        <v>0</v>
      </c>
      <c r="AR34">
        <v>119185.00604594919</v>
      </c>
      <c r="AS34">
        <v>0</v>
      </c>
      <c r="AT34">
        <v>119185.00604594919</v>
      </c>
      <c r="AV34">
        <v>119185.00604594919</v>
      </c>
      <c r="AW34">
        <v>-54.543713163482607</v>
      </c>
      <c r="AX34">
        <v>119130.46233278573</v>
      </c>
      <c r="AY34">
        <v>3631.800046937351</v>
      </c>
      <c r="AZ34">
        <v>122762.26237972308</v>
      </c>
      <c r="BA34">
        <v>0</v>
      </c>
      <c r="BB34">
        <v>122762.26237972308</v>
      </c>
      <c r="BC34">
        <v>0</v>
      </c>
      <c r="BD34">
        <v>122762.26237972308</v>
      </c>
      <c r="BE34">
        <v>0</v>
      </c>
      <c r="BF34">
        <v>122762.26237972308</v>
      </c>
      <c r="BG34">
        <v>2454.987092231866</v>
      </c>
      <c r="BH34">
        <v>125217.24947195494</v>
      </c>
      <c r="BI34" s="5">
        <v>125217.24947195494</v>
      </c>
      <c r="BJ34" s="5">
        <v>5335507</v>
      </c>
      <c r="BM34" s="5">
        <v>0</v>
      </c>
      <c r="BN34" s="5">
        <v>125217.24947195494</v>
      </c>
      <c r="BO34" s="5">
        <v>5335507</v>
      </c>
      <c r="BP34" s="5" t="s">
        <v>8</v>
      </c>
      <c r="BS34">
        <v>125217.24947195494</v>
      </c>
      <c r="BT34" s="5">
        <v>0</v>
      </c>
      <c r="BU34" s="5">
        <v>5335507</v>
      </c>
      <c r="BW34" s="5" t="s">
        <v>2</v>
      </c>
      <c r="BX34" s="5" t="s">
        <v>2</v>
      </c>
      <c r="BY34" s="5" t="s">
        <v>1821</v>
      </c>
      <c r="BZ34" t="s">
        <v>1787</v>
      </c>
      <c r="CA34" t="s">
        <v>1877</v>
      </c>
      <c r="CB34" t="s">
        <v>1856</v>
      </c>
      <c r="CC34" s="5" t="b">
        <v>1</v>
      </c>
      <c r="CD34" s="5">
        <v>5335507</v>
      </c>
      <c r="CE34">
        <v>5335507</v>
      </c>
      <c r="CF34">
        <v>0</v>
      </c>
      <c r="CG34">
        <v>0</v>
      </c>
      <c r="CH34" s="5">
        <v>0</v>
      </c>
    </row>
    <row r="35" spans="1:86" x14ac:dyDescent="0.25">
      <c r="A35" s="5">
        <v>34</v>
      </c>
      <c r="B35" s="5">
        <v>1</v>
      </c>
      <c r="C35" s="5">
        <v>6</v>
      </c>
      <c r="D35" s="5">
        <v>1</v>
      </c>
      <c r="E35" s="5">
        <v>0</v>
      </c>
      <c r="F35" s="5">
        <v>17.66</v>
      </c>
      <c r="G35" s="5"/>
      <c r="H35" s="5"/>
      <c r="I35" s="5">
        <v>17.66</v>
      </c>
      <c r="J35" s="5">
        <v>7</v>
      </c>
      <c r="K35" s="5">
        <v>4.6399999999999997</v>
      </c>
      <c r="L35" s="5"/>
      <c r="N35" s="5"/>
      <c r="O35" s="5"/>
      <c r="P35" s="5">
        <v>3.37</v>
      </c>
      <c r="Q35" s="5"/>
      <c r="R35" s="5">
        <v>3.37</v>
      </c>
      <c r="S35" s="5">
        <v>32.67</v>
      </c>
      <c r="T35" s="5">
        <v>29.3</v>
      </c>
      <c r="U35" s="5">
        <v>30.99</v>
      </c>
      <c r="V35" s="5">
        <v>138273.04</v>
      </c>
      <c r="W35">
        <v>1.6668676716799382</v>
      </c>
      <c r="X35">
        <v>138274.70686767169</v>
      </c>
      <c r="Y35">
        <v>0</v>
      </c>
      <c r="Z35">
        <v>138274.70686767169</v>
      </c>
      <c r="AA35">
        <v>0</v>
      </c>
      <c r="AB35">
        <v>138274.70686767169</v>
      </c>
      <c r="AC35">
        <v>0</v>
      </c>
      <c r="AD35">
        <v>138274.70686767169</v>
      </c>
      <c r="AE35">
        <v>0</v>
      </c>
      <c r="AF35">
        <v>138274.70686767169</v>
      </c>
      <c r="AG35">
        <v>0</v>
      </c>
      <c r="AH35">
        <v>138274.70686767169</v>
      </c>
      <c r="AI35">
        <v>0</v>
      </c>
      <c r="AJ35">
        <v>138274.70686767169</v>
      </c>
      <c r="AK35">
        <v>0</v>
      </c>
      <c r="AL35">
        <v>138274.70686767169</v>
      </c>
      <c r="AM35">
        <v>0</v>
      </c>
      <c r="AN35">
        <v>138274.70686767169</v>
      </c>
      <c r="AO35">
        <v>0</v>
      </c>
      <c r="AP35">
        <v>138274.70686767169</v>
      </c>
      <c r="AQ35">
        <v>0</v>
      </c>
      <c r="AR35">
        <v>138274.70686767169</v>
      </c>
      <c r="AS35">
        <v>0</v>
      </c>
      <c r="AT35">
        <v>138274.70686767169</v>
      </c>
      <c r="AV35">
        <v>138274.70686767169</v>
      </c>
      <c r="AW35">
        <v>-1090.647493680066</v>
      </c>
      <c r="AX35">
        <v>137184.05937399162</v>
      </c>
      <c r="AY35">
        <v>5239.3030009680369</v>
      </c>
      <c r="AZ35">
        <v>142423.36237495966</v>
      </c>
      <c r="BA35">
        <v>0</v>
      </c>
      <c r="BB35">
        <v>142423.36237495966</v>
      </c>
      <c r="BC35">
        <v>0</v>
      </c>
      <c r="BD35">
        <v>142423.36237495966</v>
      </c>
      <c r="BE35">
        <v>0</v>
      </c>
      <c r="BF35">
        <v>142423.36237495966</v>
      </c>
      <c r="BG35">
        <v>0</v>
      </c>
      <c r="BH35">
        <v>142423.36237495966</v>
      </c>
      <c r="BI35" s="5">
        <v>142423.36237495966</v>
      </c>
      <c r="BJ35" s="5">
        <v>4413700</v>
      </c>
      <c r="BM35" s="5">
        <v>0</v>
      </c>
      <c r="BN35" s="5">
        <v>142423.36237495966</v>
      </c>
      <c r="BO35" s="5">
        <v>4413700</v>
      </c>
      <c r="BP35" s="5" t="s">
        <v>8</v>
      </c>
      <c r="BS35">
        <v>142423.36237495966</v>
      </c>
      <c r="BT35" s="5">
        <v>0</v>
      </c>
      <c r="BU35" s="5">
        <v>4413700</v>
      </c>
      <c r="BW35" s="5" t="s">
        <v>2</v>
      </c>
      <c r="BX35" s="5" t="s">
        <v>2</v>
      </c>
      <c r="BY35" s="5" t="s">
        <v>1821</v>
      </c>
      <c r="BZ35" t="s">
        <v>1787</v>
      </c>
      <c r="CA35" t="s">
        <v>1877</v>
      </c>
      <c r="CB35" t="s">
        <v>1862</v>
      </c>
      <c r="CC35" s="5" t="b">
        <v>1</v>
      </c>
      <c r="CD35" s="5">
        <v>4413700</v>
      </c>
      <c r="CE35">
        <v>4413700</v>
      </c>
      <c r="CF35">
        <v>0</v>
      </c>
      <c r="CG35">
        <v>0</v>
      </c>
      <c r="CH35" s="5">
        <v>0</v>
      </c>
    </row>
    <row r="36" spans="1:86" x14ac:dyDescent="0.25">
      <c r="A36" s="5">
        <v>35</v>
      </c>
      <c r="B36" s="5">
        <v>1</v>
      </c>
      <c r="C36" s="5">
        <v>6</v>
      </c>
      <c r="D36" s="5">
        <v>2</v>
      </c>
      <c r="E36" s="5">
        <v>2</v>
      </c>
      <c r="F36" s="5">
        <v>11.1</v>
      </c>
      <c r="G36" s="5">
        <v>10.86</v>
      </c>
      <c r="H36" s="5"/>
      <c r="I36" s="5">
        <v>21.96</v>
      </c>
      <c r="J36" s="5">
        <v>17.940000000000001</v>
      </c>
      <c r="K36" s="5">
        <v>3.94</v>
      </c>
      <c r="L36" s="5"/>
      <c r="M36">
        <v>4.42</v>
      </c>
      <c r="N36" s="5">
        <v>4.49</v>
      </c>
      <c r="O36" s="5"/>
      <c r="P36" s="5">
        <v>3.69</v>
      </c>
      <c r="Q36" s="5"/>
      <c r="R36" s="5">
        <v>3.69</v>
      </c>
      <c r="S36" s="5">
        <v>56.44</v>
      </c>
      <c r="T36" s="5">
        <v>52.75</v>
      </c>
      <c r="U36" s="5">
        <v>54.6</v>
      </c>
      <c r="V36" s="5">
        <v>115173.75999999999</v>
      </c>
      <c r="W36">
        <v>1.812519083978259</v>
      </c>
      <c r="X36">
        <v>115175.57251908396</v>
      </c>
      <c r="Y36">
        <v>500.41984732824494</v>
      </c>
      <c r="Z36">
        <v>115675.99236641222</v>
      </c>
      <c r="AA36">
        <v>0</v>
      </c>
      <c r="AB36">
        <v>115675.99236641222</v>
      </c>
      <c r="AC36">
        <v>0</v>
      </c>
      <c r="AD36">
        <v>115675.99236641222</v>
      </c>
      <c r="AE36">
        <v>0</v>
      </c>
      <c r="AF36">
        <v>115675.99236641222</v>
      </c>
      <c r="AG36">
        <v>0</v>
      </c>
      <c r="AH36">
        <v>115675.99236641222</v>
      </c>
      <c r="AI36">
        <v>0</v>
      </c>
      <c r="AJ36">
        <v>115675.99236641222</v>
      </c>
      <c r="AK36">
        <v>0</v>
      </c>
      <c r="AL36">
        <v>115675.99236641222</v>
      </c>
      <c r="AM36">
        <v>0</v>
      </c>
      <c r="AN36">
        <v>115675.99236641222</v>
      </c>
      <c r="AO36">
        <v>0</v>
      </c>
      <c r="AP36">
        <v>115675.99236641222</v>
      </c>
      <c r="AQ36">
        <v>0</v>
      </c>
      <c r="AR36">
        <v>115675.99236641222</v>
      </c>
      <c r="AS36">
        <v>0</v>
      </c>
      <c r="AT36">
        <v>115675.99236641222</v>
      </c>
      <c r="AV36">
        <v>115675.99236641222</v>
      </c>
      <c r="AW36">
        <v>-836.23046165030973</v>
      </c>
      <c r="AX36">
        <v>114839.76190476192</v>
      </c>
      <c r="AY36">
        <v>4823.2417582417547</v>
      </c>
      <c r="AZ36">
        <v>119663.00366300366</v>
      </c>
      <c r="BA36">
        <v>0</v>
      </c>
      <c r="BB36">
        <v>119663.00366300366</v>
      </c>
      <c r="BC36">
        <v>0</v>
      </c>
      <c r="BD36">
        <v>119663.00366300366</v>
      </c>
      <c r="BE36">
        <v>0</v>
      </c>
      <c r="BF36">
        <v>119663.00366300366</v>
      </c>
      <c r="BG36">
        <v>1196.6300366300277</v>
      </c>
      <c r="BH36">
        <v>120859.63369963368</v>
      </c>
      <c r="BI36" s="5">
        <v>120859.63369963368</v>
      </c>
      <c r="BJ36" s="5">
        <v>6598936</v>
      </c>
      <c r="BM36" s="5">
        <v>0</v>
      </c>
      <c r="BN36" s="5">
        <v>120859.63369963368</v>
      </c>
      <c r="BO36" s="5">
        <v>6598936</v>
      </c>
      <c r="BP36" s="5" t="s">
        <v>8</v>
      </c>
      <c r="BS36">
        <v>120859.63369963368</v>
      </c>
      <c r="BT36" s="5">
        <v>0</v>
      </c>
      <c r="BU36" s="5">
        <v>6598936</v>
      </c>
      <c r="BW36" s="5" t="s">
        <v>2</v>
      </c>
      <c r="BX36" s="5" t="s">
        <v>2</v>
      </c>
      <c r="BY36" s="5" t="s">
        <v>1821</v>
      </c>
      <c r="BZ36" t="s">
        <v>1787</v>
      </c>
      <c r="CA36" t="s">
        <v>1877</v>
      </c>
      <c r="CB36" t="s">
        <v>1857</v>
      </c>
      <c r="CC36" s="5" t="b">
        <v>1</v>
      </c>
      <c r="CD36" s="5">
        <v>6598936</v>
      </c>
      <c r="CE36">
        <v>6598936</v>
      </c>
      <c r="CF36">
        <v>0</v>
      </c>
      <c r="CG36">
        <v>0</v>
      </c>
      <c r="CH36" s="5">
        <v>0</v>
      </c>
    </row>
    <row r="37" spans="1:86" x14ac:dyDescent="0.25">
      <c r="A37" s="5">
        <v>36</v>
      </c>
      <c r="B37" s="5">
        <v>1</v>
      </c>
      <c r="C37" s="5">
        <v>6</v>
      </c>
      <c r="D37" s="5">
        <v>3</v>
      </c>
      <c r="E37" s="5">
        <v>2</v>
      </c>
      <c r="F37" s="5">
        <v>11.04</v>
      </c>
      <c r="G37" s="5">
        <v>12.05</v>
      </c>
      <c r="H37" s="5"/>
      <c r="I37" s="5">
        <v>23.09</v>
      </c>
      <c r="J37" s="5">
        <v>20.87</v>
      </c>
      <c r="K37" s="5">
        <v>4.99</v>
      </c>
      <c r="L37" s="5"/>
      <c r="M37">
        <v>2.67</v>
      </c>
      <c r="N37" s="5">
        <v>4.59</v>
      </c>
      <c r="O37" s="5">
        <v>3.59</v>
      </c>
      <c r="P37" s="5">
        <v>3.84</v>
      </c>
      <c r="Q37" s="5"/>
      <c r="R37" s="5">
        <v>3.84</v>
      </c>
      <c r="S37" s="5">
        <v>63.64</v>
      </c>
      <c r="T37" s="5">
        <v>59.8</v>
      </c>
      <c r="U37" s="5">
        <v>61.72</v>
      </c>
      <c r="V37" s="5">
        <v>118496.08</v>
      </c>
      <c r="W37">
        <v>0.96142011834308516</v>
      </c>
      <c r="X37">
        <v>118497.04142011834</v>
      </c>
      <c r="Y37">
        <v>0</v>
      </c>
      <c r="Z37">
        <v>118497.04142011834</v>
      </c>
      <c r="AA37">
        <v>0</v>
      </c>
      <c r="AB37">
        <v>118497.04142011834</v>
      </c>
      <c r="AC37">
        <v>0</v>
      </c>
      <c r="AD37">
        <v>118497.04142011834</v>
      </c>
      <c r="AE37">
        <v>0</v>
      </c>
      <c r="AF37">
        <v>118497.04142011834</v>
      </c>
      <c r="AG37">
        <v>0</v>
      </c>
      <c r="AH37">
        <v>118497.04142011834</v>
      </c>
      <c r="AI37">
        <v>0</v>
      </c>
      <c r="AJ37">
        <v>118497.04142011834</v>
      </c>
      <c r="AK37">
        <v>0</v>
      </c>
      <c r="AL37">
        <v>118497.04142011834</v>
      </c>
      <c r="AM37">
        <v>0</v>
      </c>
      <c r="AN37">
        <v>118497.04142011834</v>
      </c>
      <c r="AO37">
        <v>0</v>
      </c>
      <c r="AP37">
        <v>118497.04142011834</v>
      </c>
      <c r="AQ37">
        <v>0</v>
      </c>
      <c r="AR37">
        <v>118497.04142011834</v>
      </c>
      <c r="AS37">
        <v>0</v>
      </c>
      <c r="AT37">
        <v>118497.04142011834</v>
      </c>
      <c r="AV37">
        <v>118497.04142011834</v>
      </c>
      <c r="AW37">
        <v>-1527.3395406627387</v>
      </c>
      <c r="AX37">
        <v>116969.70187945561</v>
      </c>
      <c r="AY37">
        <v>5083.117303953346</v>
      </c>
      <c r="AZ37">
        <v>122052.81918340897</v>
      </c>
      <c r="BA37">
        <v>0</v>
      </c>
      <c r="BB37">
        <v>122052.81918340897</v>
      </c>
      <c r="BC37">
        <v>0</v>
      </c>
      <c r="BD37">
        <v>122052.81918340897</v>
      </c>
      <c r="BE37">
        <v>0</v>
      </c>
      <c r="BF37">
        <v>122052.81918340897</v>
      </c>
      <c r="BG37">
        <v>1220.7064160725861</v>
      </c>
      <c r="BH37">
        <v>123273.52559948154</v>
      </c>
      <c r="BI37" s="5">
        <v>123273.52559948154</v>
      </c>
      <c r="BJ37" s="5">
        <v>7608442</v>
      </c>
      <c r="BM37" s="5">
        <v>0</v>
      </c>
      <c r="BN37" s="5">
        <v>123273.52559948154</v>
      </c>
      <c r="BO37" s="5">
        <v>7608442</v>
      </c>
      <c r="BP37" s="5" t="s">
        <v>8</v>
      </c>
      <c r="BS37">
        <v>123273.52559948154</v>
      </c>
      <c r="BT37" s="5">
        <v>0</v>
      </c>
      <c r="BU37" s="5">
        <v>7608442</v>
      </c>
      <c r="BW37" s="5" t="s">
        <v>2</v>
      </c>
      <c r="BX37" s="5" t="s">
        <v>2</v>
      </c>
      <c r="BY37" s="5" t="s">
        <v>1821</v>
      </c>
      <c r="BZ37" t="s">
        <v>1787</v>
      </c>
      <c r="CA37" t="s">
        <v>1877</v>
      </c>
      <c r="CB37" t="s">
        <v>1857</v>
      </c>
      <c r="CC37" s="5" t="b">
        <v>1</v>
      </c>
      <c r="CD37" s="5">
        <v>7608442</v>
      </c>
      <c r="CE37">
        <v>7608442</v>
      </c>
      <c r="CF37">
        <v>0</v>
      </c>
      <c r="CG37">
        <v>0</v>
      </c>
      <c r="CH37" s="5">
        <v>0</v>
      </c>
    </row>
    <row r="38" spans="1:86" x14ac:dyDescent="0.25">
      <c r="A38" s="5">
        <v>37</v>
      </c>
      <c r="B38" s="5">
        <v>1</v>
      </c>
      <c r="C38" s="5">
        <v>6</v>
      </c>
      <c r="D38" s="5">
        <v>4</v>
      </c>
      <c r="E38" s="5">
        <v>1</v>
      </c>
      <c r="F38" s="5">
        <v>12.64</v>
      </c>
      <c r="G38" s="5"/>
      <c r="H38" s="5"/>
      <c r="I38" s="5">
        <v>12.64</v>
      </c>
      <c r="J38" s="5">
        <v>15.67</v>
      </c>
      <c r="K38" s="5">
        <v>4.6900000000000004</v>
      </c>
      <c r="L38" s="5"/>
      <c r="M38">
        <v>4.01</v>
      </c>
      <c r="N38" s="5"/>
      <c r="O38" s="5"/>
      <c r="P38" s="5">
        <v>3.38</v>
      </c>
      <c r="Q38" s="5"/>
      <c r="R38" s="5">
        <v>3.38</v>
      </c>
      <c r="S38" s="5">
        <v>40.39</v>
      </c>
      <c r="T38" s="5">
        <v>37.01</v>
      </c>
      <c r="U38" s="5">
        <v>38.700000000000003</v>
      </c>
      <c r="V38" s="5">
        <v>119184.96000000001</v>
      </c>
      <c r="W38">
        <v>0.42565629226737656</v>
      </c>
      <c r="X38">
        <v>119185.38565629227</v>
      </c>
      <c r="Y38">
        <v>0</v>
      </c>
      <c r="Z38">
        <v>119185.38565629227</v>
      </c>
      <c r="AA38">
        <v>0</v>
      </c>
      <c r="AB38">
        <v>119185.38565629227</v>
      </c>
      <c r="AC38">
        <v>0</v>
      </c>
      <c r="AD38">
        <v>119185.38565629227</v>
      </c>
      <c r="AE38">
        <v>0</v>
      </c>
      <c r="AF38">
        <v>119185.38565629227</v>
      </c>
      <c r="AG38">
        <v>0</v>
      </c>
      <c r="AH38">
        <v>119185.38565629227</v>
      </c>
      <c r="AI38">
        <v>0</v>
      </c>
      <c r="AJ38">
        <v>119185.38565629227</v>
      </c>
      <c r="AK38">
        <v>0</v>
      </c>
      <c r="AL38">
        <v>119185.38565629227</v>
      </c>
      <c r="AM38">
        <v>0</v>
      </c>
      <c r="AN38">
        <v>119185.38565629227</v>
      </c>
      <c r="AO38">
        <v>0</v>
      </c>
      <c r="AP38">
        <v>119185.38565629227</v>
      </c>
      <c r="AQ38">
        <v>0</v>
      </c>
      <c r="AR38">
        <v>119185.38565629227</v>
      </c>
      <c r="AS38">
        <v>0</v>
      </c>
      <c r="AT38">
        <v>119185.38565629227</v>
      </c>
      <c r="AV38">
        <v>119185.38565629227</v>
      </c>
      <c r="AW38">
        <v>-1976.0316511243293</v>
      </c>
      <c r="AX38">
        <v>117209.35400516794</v>
      </c>
      <c r="AY38">
        <v>5552.9198966408294</v>
      </c>
      <c r="AZ38">
        <v>122762.27390180876</v>
      </c>
      <c r="BA38">
        <v>0</v>
      </c>
      <c r="BB38">
        <v>122762.27390180876</v>
      </c>
      <c r="BC38">
        <v>0</v>
      </c>
      <c r="BD38">
        <v>122762.27390180876</v>
      </c>
      <c r="BE38">
        <v>0</v>
      </c>
      <c r="BF38">
        <v>122762.27390180876</v>
      </c>
      <c r="BG38">
        <v>2454.9612403100764</v>
      </c>
      <c r="BH38">
        <v>125217.23514211884</v>
      </c>
      <c r="BI38" s="5">
        <v>125217.23514211884</v>
      </c>
      <c r="BJ38" s="5">
        <v>4845907</v>
      </c>
      <c r="BM38" s="5">
        <v>0</v>
      </c>
      <c r="BN38" s="5">
        <v>125217.23514211884</v>
      </c>
      <c r="BO38" s="5">
        <v>4845907</v>
      </c>
      <c r="BP38" s="5" t="s">
        <v>8</v>
      </c>
      <c r="BS38">
        <v>125217.23514211884</v>
      </c>
      <c r="BT38" s="5">
        <v>0</v>
      </c>
      <c r="BU38" s="5">
        <v>4845907</v>
      </c>
      <c r="BW38" s="5" t="s">
        <v>2</v>
      </c>
      <c r="BX38" s="5" t="s">
        <v>2</v>
      </c>
      <c r="BY38" s="5" t="s">
        <v>1821</v>
      </c>
      <c r="BZ38" t="s">
        <v>1787</v>
      </c>
      <c r="CA38" t="s">
        <v>1877</v>
      </c>
      <c r="CB38" t="s">
        <v>1856</v>
      </c>
      <c r="CC38" s="5" t="b">
        <v>1</v>
      </c>
      <c r="CD38" s="5">
        <v>4845907</v>
      </c>
      <c r="CE38">
        <v>4845907</v>
      </c>
      <c r="CF38">
        <v>0</v>
      </c>
      <c r="CG38">
        <v>0</v>
      </c>
      <c r="CH38" s="5">
        <v>0</v>
      </c>
    </row>
    <row r="39" spans="1:86" x14ac:dyDescent="0.25">
      <c r="A39" s="5">
        <v>38</v>
      </c>
      <c r="B39" s="5">
        <v>1</v>
      </c>
      <c r="C39" s="5">
        <v>6</v>
      </c>
      <c r="D39" s="5">
        <v>5</v>
      </c>
      <c r="E39" s="5">
        <v>2</v>
      </c>
      <c r="F39" s="5">
        <v>10.59</v>
      </c>
      <c r="G39" s="5">
        <v>14.05</v>
      </c>
      <c r="H39" s="5"/>
      <c r="I39" s="5">
        <v>24.64</v>
      </c>
      <c r="J39" s="5">
        <v>18.38</v>
      </c>
      <c r="K39" s="5">
        <v>4.84</v>
      </c>
      <c r="L39" s="5"/>
      <c r="M39">
        <v>3.1</v>
      </c>
      <c r="N39" s="5">
        <v>4.93</v>
      </c>
      <c r="O39" s="5">
        <v>3.83</v>
      </c>
      <c r="P39" s="5">
        <v>3.49</v>
      </c>
      <c r="Q39" s="5"/>
      <c r="R39" s="5">
        <v>3.49</v>
      </c>
      <c r="S39" s="5">
        <v>63.21</v>
      </c>
      <c r="T39" s="5">
        <v>59.72</v>
      </c>
      <c r="U39" s="5">
        <v>61.47</v>
      </c>
      <c r="V39" s="5">
        <v>116281.2</v>
      </c>
      <c r="W39">
        <v>0.12992327366373502</v>
      </c>
      <c r="X39">
        <v>116281.32992327366</v>
      </c>
      <c r="Y39">
        <v>0</v>
      </c>
      <c r="Z39">
        <v>116281.32992327366</v>
      </c>
      <c r="AA39">
        <v>0</v>
      </c>
      <c r="AB39">
        <v>116281.32992327366</v>
      </c>
      <c r="AC39">
        <v>0</v>
      </c>
      <c r="AD39">
        <v>116281.32992327366</v>
      </c>
      <c r="AE39">
        <v>0</v>
      </c>
      <c r="AF39">
        <v>116281.32992327366</v>
      </c>
      <c r="AG39">
        <v>0</v>
      </c>
      <c r="AH39">
        <v>116281.32992327366</v>
      </c>
      <c r="AI39">
        <v>0</v>
      </c>
      <c r="AJ39">
        <v>116281.32992327366</v>
      </c>
      <c r="AK39">
        <v>0</v>
      </c>
      <c r="AL39">
        <v>116281.32992327366</v>
      </c>
      <c r="AM39">
        <v>0</v>
      </c>
      <c r="AN39">
        <v>116281.32992327366</v>
      </c>
      <c r="AO39">
        <v>0</v>
      </c>
      <c r="AP39">
        <v>116281.32992327366</v>
      </c>
      <c r="AQ39">
        <v>0</v>
      </c>
      <c r="AR39">
        <v>116281.32992327366</v>
      </c>
      <c r="AS39">
        <v>0</v>
      </c>
      <c r="AT39">
        <v>116281.32992327366</v>
      </c>
      <c r="AV39">
        <v>116281.32992327366</v>
      </c>
      <c r="AW39">
        <v>-2006.44786698604</v>
      </c>
      <c r="AX39">
        <v>114274.88205628762</v>
      </c>
      <c r="AY39">
        <v>5495.7377582560584</v>
      </c>
      <c r="AZ39">
        <v>119770.61981454368</v>
      </c>
      <c r="BA39">
        <v>0</v>
      </c>
      <c r="BB39">
        <v>119770.61981454368</v>
      </c>
      <c r="BC39">
        <v>0</v>
      </c>
      <c r="BD39">
        <v>119770.61981454368</v>
      </c>
      <c r="BE39">
        <v>0</v>
      </c>
      <c r="BF39">
        <v>119770.61981454368</v>
      </c>
      <c r="BG39">
        <v>1198.096632503657</v>
      </c>
      <c r="BH39">
        <v>120968.71644704734</v>
      </c>
      <c r="BI39" s="5">
        <v>120968.71644704734</v>
      </c>
      <c r="BJ39" s="5">
        <v>7435947</v>
      </c>
      <c r="BM39" s="5">
        <v>0</v>
      </c>
      <c r="BN39" s="5">
        <v>120968.71644704734</v>
      </c>
      <c r="BO39" s="5">
        <v>7435947</v>
      </c>
      <c r="BP39" s="5" t="s">
        <v>8</v>
      </c>
      <c r="BS39">
        <v>120968.71644704734</v>
      </c>
      <c r="BT39" s="5">
        <v>0</v>
      </c>
      <c r="BU39" s="5">
        <v>7435947</v>
      </c>
      <c r="BW39" s="5" t="s">
        <v>2</v>
      </c>
      <c r="BX39" s="5" t="s">
        <v>2</v>
      </c>
      <c r="BY39" s="5" t="s">
        <v>1821</v>
      </c>
      <c r="BZ39" t="s">
        <v>1787</v>
      </c>
      <c r="CA39" t="s">
        <v>1877</v>
      </c>
      <c r="CB39" t="s">
        <v>1857</v>
      </c>
      <c r="CC39" s="5" t="b">
        <v>1</v>
      </c>
      <c r="CD39" s="5">
        <v>7435947</v>
      </c>
      <c r="CE39">
        <v>7435947</v>
      </c>
      <c r="CF39">
        <v>0</v>
      </c>
      <c r="CG39">
        <v>0</v>
      </c>
      <c r="CH39" s="5">
        <v>0</v>
      </c>
    </row>
    <row r="40" spans="1:86" x14ac:dyDescent="0.25">
      <c r="A40" s="5">
        <v>39</v>
      </c>
      <c r="B40" s="5">
        <v>1</v>
      </c>
      <c r="C40" s="5">
        <v>6</v>
      </c>
      <c r="D40" s="5">
        <v>6</v>
      </c>
      <c r="E40" s="5">
        <v>2</v>
      </c>
      <c r="F40" s="5">
        <v>14.2</v>
      </c>
      <c r="G40" s="5">
        <v>14.27</v>
      </c>
      <c r="H40" s="5"/>
      <c r="I40" s="5">
        <v>28.47</v>
      </c>
      <c r="J40" s="5">
        <v>17.43</v>
      </c>
      <c r="K40" s="5">
        <v>5.51</v>
      </c>
      <c r="L40" s="5">
        <v>4.05</v>
      </c>
      <c r="M40">
        <v>3.57</v>
      </c>
      <c r="N40" s="5">
        <v>4.75</v>
      </c>
      <c r="O40" s="5"/>
      <c r="P40" s="5">
        <v>2.87</v>
      </c>
      <c r="Q40" s="5"/>
      <c r="R40" s="5">
        <v>2.87</v>
      </c>
      <c r="S40" s="5">
        <v>66.650000000000006</v>
      </c>
      <c r="T40" s="5">
        <v>63.78</v>
      </c>
      <c r="U40" s="5">
        <v>65.22</v>
      </c>
      <c r="V40" s="5">
        <v>119603.52</v>
      </c>
      <c r="W40">
        <v>0.94570972885412641</v>
      </c>
      <c r="X40">
        <v>119604.46570972886</v>
      </c>
      <c r="Y40">
        <v>0</v>
      </c>
      <c r="Z40">
        <v>119604.46570972886</v>
      </c>
      <c r="AA40">
        <v>0</v>
      </c>
      <c r="AB40">
        <v>119604.46570972886</v>
      </c>
      <c r="AC40">
        <v>0</v>
      </c>
      <c r="AD40">
        <v>119604.46570972886</v>
      </c>
      <c r="AE40">
        <v>0</v>
      </c>
      <c r="AF40">
        <v>119604.46570972886</v>
      </c>
      <c r="AG40">
        <v>0</v>
      </c>
      <c r="AH40">
        <v>119604.46570972886</v>
      </c>
      <c r="AI40">
        <v>0</v>
      </c>
      <c r="AJ40">
        <v>119604.46570972886</v>
      </c>
      <c r="AK40">
        <v>0</v>
      </c>
      <c r="AL40">
        <v>119604.46570972886</v>
      </c>
      <c r="AM40">
        <v>0</v>
      </c>
      <c r="AN40">
        <v>119604.46570972886</v>
      </c>
      <c r="AO40">
        <v>0</v>
      </c>
      <c r="AP40">
        <v>119604.46570972886</v>
      </c>
      <c r="AQ40">
        <v>0</v>
      </c>
      <c r="AR40">
        <v>119604.46570972886</v>
      </c>
      <c r="AS40">
        <v>0</v>
      </c>
      <c r="AT40">
        <v>119604.46570972886</v>
      </c>
      <c r="AV40">
        <v>119604.46570972886</v>
      </c>
      <c r="AW40">
        <v>-1172.2976631173806</v>
      </c>
      <c r="AX40">
        <v>118432.16804661148</v>
      </c>
      <c r="AY40">
        <v>4760.1042624961556</v>
      </c>
      <c r="AZ40">
        <v>123192.27230910763</v>
      </c>
      <c r="BA40">
        <v>0</v>
      </c>
      <c r="BB40">
        <v>123192.27230910763</v>
      </c>
      <c r="BC40">
        <v>0</v>
      </c>
      <c r="BD40">
        <v>123192.27230910763</v>
      </c>
      <c r="BE40">
        <v>0</v>
      </c>
      <c r="BF40">
        <v>123192.27230910763</v>
      </c>
      <c r="BG40">
        <v>1231.6467341306416</v>
      </c>
      <c r="BH40">
        <v>124423.91904323827</v>
      </c>
      <c r="BI40" s="5">
        <v>124423.91904323827</v>
      </c>
      <c r="BJ40" s="5">
        <v>8114928</v>
      </c>
      <c r="BM40" s="5">
        <v>0</v>
      </c>
      <c r="BN40" s="5">
        <v>124423.91904323827</v>
      </c>
      <c r="BO40" s="5">
        <v>8114928</v>
      </c>
      <c r="BP40" s="5" t="s">
        <v>8</v>
      </c>
      <c r="BS40">
        <v>124423.91904323827</v>
      </c>
      <c r="BT40" s="5">
        <v>0</v>
      </c>
      <c r="BU40" s="5">
        <v>8114928</v>
      </c>
      <c r="BW40" s="5" t="s">
        <v>2</v>
      </c>
      <c r="BX40" s="5" t="s">
        <v>2</v>
      </c>
      <c r="BY40" s="5" t="s">
        <v>1821</v>
      </c>
      <c r="BZ40" t="s">
        <v>1787</v>
      </c>
      <c r="CA40" t="s">
        <v>1877</v>
      </c>
      <c r="CB40" t="s">
        <v>1857</v>
      </c>
      <c r="CC40" s="5" t="b">
        <v>1</v>
      </c>
      <c r="CD40" s="5">
        <v>8114928</v>
      </c>
      <c r="CE40">
        <v>8114928</v>
      </c>
      <c r="CF40">
        <v>0</v>
      </c>
      <c r="CG40">
        <v>0</v>
      </c>
      <c r="CH40" s="5">
        <v>0</v>
      </c>
    </row>
    <row r="41" spans="1:86" x14ac:dyDescent="0.25">
      <c r="A41" s="5">
        <v>40</v>
      </c>
      <c r="B41" s="5">
        <v>1</v>
      </c>
      <c r="C41" s="5">
        <v>6</v>
      </c>
      <c r="D41" s="5">
        <v>7</v>
      </c>
      <c r="E41" s="5">
        <v>1</v>
      </c>
      <c r="F41" s="5">
        <v>15.25</v>
      </c>
      <c r="G41" s="5"/>
      <c r="H41" s="5"/>
      <c r="I41" s="5">
        <v>15.25</v>
      </c>
      <c r="J41" s="5">
        <v>17.12</v>
      </c>
      <c r="K41" s="5">
        <v>4.62</v>
      </c>
      <c r="L41" s="5"/>
      <c r="M41">
        <v>3.94</v>
      </c>
      <c r="N41" s="5"/>
      <c r="O41" s="5"/>
      <c r="P41" s="5">
        <v>3.36</v>
      </c>
      <c r="Q41" s="5"/>
      <c r="R41" s="5">
        <v>3.36</v>
      </c>
      <c r="S41" s="5">
        <v>44.29</v>
      </c>
      <c r="T41" s="5">
        <v>40.93</v>
      </c>
      <c r="U41" s="5">
        <v>42.61</v>
      </c>
      <c r="V41" s="5">
        <v>119184.96000000001</v>
      </c>
      <c r="W41">
        <v>4.6045949202380143E-2</v>
      </c>
      <c r="X41">
        <v>119185.00604594919</v>
      </c>
      <c r="Y41">
        <v>0</v>
      </c>
      <c r="Z41">
        <v>119185.00604594919</v>
      </c>
      <c r="AA41">
        <v>0</v>
      </c>
      <c r="AB41">
        <v>119185.00604594919</v>
      </c>
      <c r="AC41">
        <v>0</v>
      </c>
      <c r="AD41">
        <v>119185.00604594919</v>
      </c>
      <c r="AE41">
        <v>0</v>
      </c>
      <c r="AF41">
        <v>119185.00604594919</v>
      </c>
      <c r="AG41">
        <v>0</v>
      </c>
      <c r="AH41">
        <v>119185.00604594919</v>
      </c>
      <c r="AI41">
        <v>0</v>
      </c>
      <c r="AJ41">
        <v>119185.00604594919</v>
      </c>
      <c r="AK41">
        <v>0</v>
      </c>
      <c r="AL41">
        <v>119185.00604594919</v>
      </c>
      <c r="AM41">
        <v>0</v>
      </c>
      <c r="AN41">
        <v>119185.00604594919</v>
      </c>
      <c r="AO41">
        <v>0</v>
      </c>
      <c r="AP41">
        <v>119185.00604594919</v>
      </c>
      <c r="AQ41">
        <v>0</v>
      </c>
      <c r="AR41">
        <v>119185.00604594919</v>
      </c>
      <c r="AS41">
        <v>0</v>
      </c>
      <c r="AT41">
        <v>119185.00604594919</v>
      </c>
      <c r="AV41">
        <v>119185.00604594919</v>
      </c>
      <c r="AW41">
        <v>-54.543713163482607</v>
      </c>
      <c r="AX41">
        <v>119130.46233278573</v>
      </c>
      <c r="AY41">
        <v>3631.800046937351</v>
      </c>
      <c r="AZ41">
        <v>122762.26237972308</v>
      </c>
      <c r="BA41">
        <v>0</v>
      </c>
      <c r="BB41">
        <v>122762.26237972308</v>
      </c>
      <c r="BC41">
        <v>0</v>
      </c>
      <c r="BD41">
        <v>122762.26237972308</v>
      </c>
      <c r="BE41">
        <v>0</v>
      </c>
      <c r="BF41">
        <v>122762.26237972308</v>
      </c>
      <c r="BG41">
        <v>2454.987092231866</v>
      </c>
      <c r="BH41">
        <v>125217.24947195494</v>
      </c>
      <c r="BI41" s="5">
        <v>125217.24947195494</v>
      </c>
      <c r="BJ41" s="5">
        <v>5335507</v>
      </c>
      <c r="BM41" s="5">
        <v>0</v>
      </c>
      <c r="BN41" s="5">
        <v>125217.24947195494</v>
      </c>
      <c r="BO41" s="5">
        <v>5335507</v>
      </c>
      <c r="BP41" s="5" t="s">
        <v>8</v>
      </c>
      <c r="BS41">
        <v>125217.24947195494</v>
      </c>
      <c r="BT41" s="5">
        <v>0</v>
      </c>
      <c r="BU41" s="5">
        <v>5335507</v>
      </c>
      <c r="BW41" s="5" t="s">
        <v>2</v>
      </c>
      <c r="BX41" s="5" t="s">
        <v>2</v>
      </c>
      <c r="BY41" s="5" t="s">
        <v>1821</v>
      </c>
      <c r="BZ41" t="s">
        <v>1787</v>
      </c>
      <c r="CA41" t="s">
        <v>1877</v>
      </c>
      <c r="CB41" t="s">
        <v>1856</v>
      </c>
      <c r="CC41" s="5" t="b">
        <v>1</v>
      </c>
      <c r="CD41" s="5">
        <v>5335507</v>
      </c>
      <c r="CE41">
        <v>5335507</v>
      </c>
      <c r="CF41">
        <v>0</v>
      </c>
      <c r="CG41">
        <v>0</v>
      </c>
      <c r="CH41" s="5">
        <v>0</v>
      </c>
    </row>
    <row r="42" spans="1:86" x14ac:dyDescent="0.25">
      <c r="A42" s="5">
        <v>41</v>
      </c>
      <c r="B42" s="5">
        <v>1</v>
      </c>
      <c r="C42" s="5">
        <v>7</v>
      </c>
      <c r="D42" s="5">
        <v>1</v>
      </c>
      <c r="E42" s="5">
        <v>0</v>
      </c>
      <c r="F42" s="5">
        <v>17.66</v>
      </c>
      <c r="G42" s="5"/>
      <c r="H42" s="5"/>
      <c r="I42" s="5">
        <v>17.66</v>
      </c>
      <c r="J42" s="5">
        <v>7</v>
      </c>
      <c r="K42" s="5">
        <v>4.6399999999999997</v>
      </c>
      <c r="L42" s="5"/>
      <c r="N42" s="5"/>
      <c r="O42" s="5"/>
      <c r="P42" s="5">
        <v>3.37</v>
      </c>
      <c r="Q42" s="5"/>
      <c r="R42" s="5">
        <v>3.37</v>
      </c>
      <c r="S42" s="5">
        <v>32.67</v>
      </c>
      <c r="T42" s="5">
        <v>29.3</v>
      </c>
      <c r="U42" s="5">
        <v>30.99</v>
      </c>
      <c r="V42" s="5">
        <v>138273.04</v>
      </c>
      <c r="W42">
        <v>1.6668676716799382</v>
      </c>
      <c r="X42">
        <v>138274.70686767169</v>
      </c>
      <c r="Y42">
        <v>0</v>
      </c>
      <c r="Z42">
        <v>138274.70686767169</v>
      </c>
      <c r="AA42">
        <v>0</v>
      </c>
      <c r="AB42">
        <v>138274.70686767169</v>
      </c>
      <c r="AC42">
        <v>0</v>
      </c>
      <c r="AD42">
        <v>138274.70686767169</v>
      </c>
      <c r="AE42">
        <v>0</v>
      </c>
      <c r="AF42">
        <v>138274.70686767169</v>
      </c>
      <c r="AG42">
        <v>0</v>
      </c>
      <c r="AH42">
        <v>138274.70686767169</v>
      </c>
      <c r="AI42">
        <v>0</v>
      </c>
      <c r="AJ42">
        <v>138274.70686767169</v>
      </c>
      <c r="AK42">
        <v>0</v>
      </c>
      <c r="AL42">
        <v>138274.70686767169</v>
      </c>
      <c r="AM42">
        <v>0</v>
      </c>
      <c r="AN42">
        <v>138274.70686767169</v>
      </c>
      <c r="AO42">
        <v>0</v>
      </c>
      <c r="AP42">
        <v>138274.70686767169</v>
      </c>
      <c r="AQ42">
        <v>0</v>
      </c>
      <c r="AR42">
        <v>138274.70686767169</v>
      </c>
      <c r="AS42">
        <v>0</v>
      </c>
      <c r="AT42">
        <v>138274.70686767169</v>
      </c>
      <c r="AV42">
        <v>138274.70686767169</v>
      </c>
      <c r="AW42">
        <v>-1090.647493680066</v>
      </c>
      <c r="AX42">
        <v>137184.05937399162</v>
      </c>
      <c r="AY42">
        <v>5239.3030009680369</v>
      </c>
      <c r="AZ42">
        <v>142423.36237495966</v>
      </c>
      <c r="BA42">
        <v>0</v>
      </c>
      <c r="BB42">
        <v>142423.36237495966</v>
      </c>
      <c r="BC42">
        <v>0</v>
      </c>
      <c r="BD42">
        <v>142423.36237495966</v>
      </c>
      <c r="BE42">
        <v>0</v>
      </c>
      <c r="BF42">
        <v>142423.36237495966</v>
      </c>
      <c r="BG42">
        <v>0</v>
      </c>
      <c r="BH42">
        <v>142423.36237495966</v>
      </c>
      <c r="BI42" s="5">
        <v>142423.36237495966</v>
      </c>
      <c r="BJ42" s="5">
        <v>4413700</v>
      </c>
      <c r="BM42" s="5">
        <v>0</v>
      </c>
      <c r="BN42" s="5">
        <v>142423.36237495966</v>
      </c>
      <c r="BO42" s="5">
        <v>4413700</v>
      </c>
      <c r="BP42" s="5" t="s">
        <v>8</v>
      </c>
      <c r="BS42">
        <v>142423.36237495966</v>
      </c>
      <c r="BT42" s="5">
        <v>0</v>
      </c>
      <c r="BU42" s="5">
        <v>4413700</v>
      </c>
      <c r="BW42" s="5" t="s">
        <v>2</v>
      </c>
      <c r="BX42" s="5" t="s">
        <v>2</v>
      </c>
      <c r="BY42" s="5" t="s">
        <v>1821</v>
      </c>
      <c r="BZ42" t="s">
        <v>1787</v>
      </c>
      <c r="CA42" t="s">
        <v>1877</v>
      </c>
      <c r="CB42" t="s">
        <v>1862</v>
      </c>
      <c r="CC42" s="5" t="b">
        <v>1</v>
      </c>
      <c r="CD42" s="5">
        <v>4413700</v>
      </c>
      <c r="CE42">
        <v>4413700</v>
      </c>
      <c r="CF42">
        <v>0</v>
      </c>
      <c r="CG42">
        <v>0</v>
      </c>
      <c r="CH42" s="5">
        <v>0</v>
      </c>
    </row>
    <row r="43" spans="1:86" x14ac:dyDescent="0.25">
      <c r="A43" s="5">
        <v>42</v>
      </c>
      <c r="B43" s="5">
        <v>1</v>
      </c>
      <c r="C43" s="5">
        <v>7</v>
      </c>
      <c r="D43" s="5">
        <v>2</v>
      </c>
      <c r="E43" s="5">
        <v>2</v>
      </c>
      <c r="F43" s="5">
        <v>11.1</v>
      </c>
      <c r="G43" s="5">
        <v>10.86</v>
      </c>
      <c r="H43" s="5"/>
      <c r="I43" s="5">
        <v>21.96</v>
      </c>
      <c r="J43" s="5">
        <v>17.940000000000001</v>
      </c>
      <c r="K43" s="5">
        <v>3.94</v>
      </c>
      <c r="L43" s="5"/>
      <c r="M43">
        <v>4.42</v>
      </c>
      <c r="N43" s="5">
        <v>4.49</v>
      </c>
      <c r="O43" s="5"/>
      <c r="P43" s="5">
        <v>3.69</v>
      </c>
      <c r="Q43" s="5"/>
      <c r="R43" s="5">
        <v>3.69</v>
      </c>
      <c r="S43" s="5">
        <v>56.44</v>
      </c>
      <c r="T43" s="5">
        <v>52.75</v>
      </c>
      <c r="U43" s="5">
        <v>54.6</v>
      </c>
      <c r="V43" s="5">
        <v>115173.75999999999</v>
      </c>
      <c r="W43">
        <v>1.812519083978259</v>
      </c>
      <c r="X43">
        <v>115175.57251908396</v>
      </c>
      <c r="Z43">
        <v>115175.57251908396</v>
      </c>
      <c r="AB43">
        <v>115675.99236641222</v>
      </c>
      <c r="AC43">
        <v>0</v>
      </c>
      <c r="AD43">
        <v>115675.99236641222</v>
      </c>
      <c r="AE43">
        <v>0</v>
      </c>
      <c r="AF43">
        <v>115675.99236641222</v>
      </c>
      <c r="AG43">
        <v>0</v>
      </c>
      <c r="AH43">
        <v>115675.99236641222</v>
      </c>
      <c r="AI43">
        <v>0</v>
      </c>
      <c r="AJ43">
        <v>115675.99236641222</v>
      </c>
      <c r="AK43">
        <v>0</v>
      </c>
      <c r="AL43">
        <v>115675.99236641222</v>
      </c>
      <c r="AM43">
        <v>0</v>
      </c>
      <c r="AN43">
        <v>115675.99236641222</v>
      </c>
      <c r="AO43">
        <v>-500.41984732824494</v>
      </c>
      <c r="AP43">
        <v>115175.57251908396</v>
      </c>
      <c r="AQ43">
        <v>0</v>
      </c>
      <c r="AR43">
        <v>115175.57251908396</v>
      </c>
      <c r="AS43">
        <v>0</v>
      </c>
      <c r="AT43">
        <v>115175.57251908396</v>
      </c>
      <c r="AV43">
        <v>115175.57251908396</v>
      </c>
      <c r="AX43">
        <v>110534.79853479854</v>
      </c>
      <c r="AY43">
        <v>0</v>
      </c>
      <c r="AZ43">
        <v>110534.79853479854</v>
      </c>
      <c r="BA43">
        <v>0</v>
      </c>
      <c r="BB43">
        <v>110534.79853479854</v>
      </c>
      <c r="BC43">
        <v>0</v>
      </c>
      <c r="BD43">
        <v>110534.79853479854</v>
      </c>
      <c r="BE43">
        <v>0</v>
      </c>
      <c r="BF43">
        <v>110534.79853479854</v>
      </c>
      <c r="BG43">
        <v>0</v>
      </c>
      <c r="BH43">
        <v>110534.79853479854</v>
      </c>
      <c r="BI43" s="5">
        <v>110534.79853479854</v>
      </c>
      <c r="BJ43" s="5">
        <v>6035200</v>
      </c>
      <c r="BM43" s="5">
        <v>0</v>
      </c>
      <c r="BN43" s="5">
        <v>110534.79853479854</v>
      </c>
      <c r="BO43" s="5">
        <v>6035200</v>
      </c>
      <c r="BP43" s="5" t="s">
        <v>8</v>
      </c>
      <c r="BS43">
        <v>110534.79853479854</v>
      </c>
      <c r="BT43" s="5">
        <v>0</v>
      </c>
      <c r="BU43" s="5">
        <v>6035200</v>
      </c>
      <c r="BW43" s="5" t="s">
        <v>1818</v>
      </c>
      <c r="BX43" s="5" t="s">
        <v>1818</v>
      </c>
      <c r="BY43" s="5" t="s">
        <v>1827</v>
      </c>
      <c r="BZ43" t="s">
        <v>1829</v>
      </c>
      <c r="CA43" t="s">
        <v>1877</v>
      </c>
      <c r="CB43" t="s">
        <v>1857</v>
      </c>
      <c r="CC43" s="5" t="b">
        <v>1</v>
      </c>
      <c r="CD43" s="5">
        <v>6035200</v>
      </c>
      <c r="CE43">
        <v>6351496</v>
      </c>
      <c r="CF43">
        <v>6035200</v>
      </c>
      <c r="CG43">
        <v>6035200</v>
      </c>
      <c r="CH43" s="5">
        <v>0</v>
      </c>
    </row>
    <row r="44" spans="1:86" x14ac:dyDescent="0.25">
      <c r="A44" s="5">
        <v>43</v>
      </c>
      <c r="B44" s="5">
        <v>1</v>
      </c>
      <c r="C44" s="5">
        <v>7</v>
      </c>
      <c r="D44" s="5">
        <v>3</v>
      </c>
      <c r="E44" s="5">
        <v>2</v>
      </c>
      <c r="F44" s="5">
        <v>11.04</v>
      </c>
      <c r="G44" s="5">
        <v>12.05</v>
      </c>
      <c r="H44" s="5"/>
      <c r="I44" s="5">
        <v>23.09</v>
      </c>
      <c r="J44" s="5">
        <v>20.87</v>
      </c>
      <c r="K44" s="5">
        <v>4.99</v>
      </c>
      <c r="L44" s="5"/>
      <c r="M44">
        <v>2.67</v>
      </c>
      <c r="N44" s="5">
        <v>4.59</v>
      </c>
      <c r="O44" s="5">
        <v>3.59</v>
      </c>
      <c r="P44" s="5">
        <v>3.84</v>
      </c>
      <c r="Q44" s="5"/>
      <c r="R44" s="5">
        <v>3.84</v>
      </c>
      <c r="S44" s="5">
        <v>63.64</v>
      </c>
      <c r="T44" s="5">
        <v>59.8</v>
      </c>
      <c r="U44" s="5">
        <v>61.72</v>
      </c>
      <c r="V44" s="5">
        <v>118496.08</v>
      </c>
      <c r="W44">
        <v>0.96142011834308516</v>
      </c>
      <c r="X44">
        <v>118497.04142011834</v>
      </c>
      <c r="Y44">
        <v>0</v>
      </c>
      <c r="Z44">
        <v>118497.04142011834</v>
      </c>
      <c r="AA44">
        <v>0</v>
      </c>
      <c r="AB44">
        <v>118497.04142011834</v>
      </c>
      <c r="AC44">
        <v>0</v>
      </c>
      <c r="AD44">
        <v>118497.04142011834</v>
      </c>
      <c r="AE44">
        <v>0</v>
      </c>
      <c r="AF44">
        <v>118497.04142011834</v>
      </c>
      <c r="AG44">
        <v>0</v>
      </c>
      <c r="AH44">
        <v>118497.04142011834</v>
      </c>
      <c r="AI44">
        <v>0</v>
      </c>
      <c r="AJ44">
        <v>118497.04142011834</v>
      </c>
      <c r="AK44">
        <v>0</v>
      </c>
      <c r="AL44">
        <v>118497.04142011834</v>
      </c>
      <c r="AM44">
        <v>0</v>
      </c>
      <c r="AN44">
        <v>118497.04142011834</v>
      </c>
      <c r="AO44">
        <v>0</v>
      </c>
      <c r="AP44">
        <v>118497.04142011834</v>
      </c>
      <c r="AQ44">
        <v>0</v>
      </c>
      <c r="AR44">
        <v>118497.04142011834</v>
      </c>
      <c r="AS44">
        <v>0</v>
      </c>
      <c r="AT44">
        <v>118497.04142011834</v>
      </c>
      <c r="AV44">
        <v>118497.04142011834</v>
      </c>
      <c r="AW44">
        <v>-1527.3395406627387</v>
      </c>
      <c r="AX44">
        <v>116969.70187945561</v>
      </c>
      <c r="AY44">
        <v>5083.117303953346</v>
      </c>
      <c r="AZ44">
        <v>122052.81918340897</v>
      </c>
      <c r="BA44">
        <v>0</v>
      </c>
      <c r="BB44">
        <v>122052.81918340897</v>
      </c>
      <c r="BC44">
        <v>0</v>
      </c>
      <c r="BD44">
        <v>122052.81918340897</v>
      </c>
      <c r="BE44">
        <v>0</v>
      </c>
      <c r="BF44">
        <v>122052.81918340897</v>
      </c>
      <c r="BG44">
        <v>1220.7064160725861</v>
      </c>
      <c r="BH44">
        <v>123273.52559948154</v>
      </c>
      <c r="BI44" s="5">
        <v>123273.52559948154</v>
      </c>
      <c r="BJ44" s="5">
        <v>7608442</v>
      </c>
      <c r="BM44" s="5">
        <v>0</v>
      </c>
      <c r="BN44" s="5">
        <v>123273.52559948154</v>
      </c>
      <c r="BO44" s="5">
        <v>7608442</v>
      </c>
      <c r="BP44" s="5" t="s">
        <v>8</v>
      </c>
      <c r="BS44">
        <v>123273.52559948154</v>
      </c>
      <c r="BT44" s="5">
        <v>0</v>
      </c>
      <c r="BU44" s="5">
        <v>7608442</v>
      </c>
      <c r="BW44" s="5" t="s">
        <v>2</v>
      </c>
      <c r="BX44" s="5" t="s">
        <v>2</v>
      </c>
      <c r="BY44" s="5" t="s">
        <v>1821</v>
      </c>
      <c r="BZ44" t="s">
        <v>1787</v>
      </c>
      <c r="CA44" t="s">
        <v>1877</v>
      </c>
      <c r="CB44" t="s">
        <v>1857</v>
      </c>
      <c r="CC44" s="5" t="b">
        <v>1</v>
      </c>
      <c r="CD44" s="5">
        <v>7608442</v>
      </c>
      <c r="CE44">
        <v>7608442</v>
      </c>
      <c r="CF44">
        <v>0</v>
      </c>
      <c r="CG44">
        <v>0</v>
      </c>
      <c r="CH44" s="5">
        <v>0</v>
      </c>
    </row>
    <row r="45" spans="1:86" x14ac:dyDescent="0.25">
      <c r="A45" s="5">
        <v>44</v>
      </c>
      <c r="B45" s="5">
        <v>1</v>
      </c>
      <c r="C45" s="5">
        <v>7</v>
      </c>
      <c r="D45" s="5">
        <v>4</v>
      </c>
      <c r="E45" s="5">
        <v>1</v>
      </c>
      <c r="F45" s="5">
        <v>12.64</v>
      </c>
      <c r="G45" s="5"/>
      <c r="H45" s="5"/>
      <c r="I45" s="5">
        <v>12.64</v>
      </c>
      <c r="J45" s="5">
        <v>15.67</v>
      </c>
      <c r="K45" s="5">
        <v>4.6900000000000004</v>
      </c>
      <c r="L45" s="5"/>
      <c r="M45">
        <v>4.01</v>
      </c>
      <c r="N45" s="5"/>
      <c r="O45" s="5"/>
      <c r="P45" s="5">
        <v>3.38</v>
      </c>
      <c r="Q45" s="5"/>
      <c r="R45" s="5">
        <v>3.38</v>
      </c>
      <c r="S45" s="5">
        <v>40.39</v>
      </c>
      <c r="T45" s="5">
        <v>37.01</v>
      </c>
      <c r="U45" s="5">
        <v>38.700000000000003</v>
      </c>
      <c r="V45" s="5">
        <v>119184.96000000001</v>
      </c>
      <c r="W45">
        <v>0.42565629226737656</v>
      </c>
      <c r="X45">
        <v>119185.38565629227</v>
      </c>
      <c r="Y45">
        <v>0</v>
      </c>
      <c r="Z45">
        <v>119185.38565629227</v>
      </c>
      <c r="AA45">
        <v>0</v>
      </c>
      <c r="AB45">
        <v>119185.38565629227</v>
      </c>
      <c r="AC45">
        <v>0</v>
      </c>
      <c r="AD45">
        <v>119185.38565629227</v>
      </c>
      <c r="AE45">
        <v>0</v>
      </c>
      <c r="AF45">
        <v>119185.38565629227</v>
      </c>
      <c r="AG45">
        <v>0</v>
      </c>
      <c r="AH45">
        <v>119185.38565629227</v>
      </c>
      <c r="AI45">
        <v>0</v>
      </c>
      <c r="AJ45">
        <v>119185.38565629227</v>
      </c>
      <c r="AK45">
        <v>0</v>
      </c>
      <c r="AL45">
        <v>119185.38565629227</v>
      </c>
      <c r="AM45">
        <v>0</v>
      </c>
      <c r="AN45">
        <v>119185.38565629227</v>
      </c>
      <c r="AO45">
        <v>0</v>
      </c>
      <c r="AP45">
        <v>119185.38565629227</v>
      </c>
      <c r="AQ45">
        <v>0</v>
      </c>
      <c r="AR45">
        <v>119185.38565629227</v>
      </c>
      <c r="AS45">
        <v>0</v>
      </c>
      <c r="AT45">
        <v>119185.38565629227</v>
      </c>
      <c r="AV45">
        <v>119185.38565629227</v>
      </c>
      <c r="AW45">
        <v>-1976.0316511243293</v>
      </c>
      <c r="AX45">
        <v>117209.35400516794</v>
      </c>
      <c r="AY45">
        <v>5552.9198966408294</v>
      </c>
      <c r="AZ45">
        <v>122762.27390180876</v>
      </c>
      <c r="BA45">
        <v>0</v>
      </c>
      <c r="BB45">
        <v>122762.27390180876</v>
      </c>
      <c r="BC45">
        <v>0</v>
      </c>
      <c r="BD45">
        <v>122762.27390180876</v>
      </c>
      <c r="BE45">
        <v>0</v>
      </c>
      <c r="BF45">
        <v>122762.27390180876</v>
      </c>
      <c r="BG45">
        <v>2454.9612403100764</v>
      </c>
      <c r="BH45">
        <v>125217.23514211884</v>
      </c>
      <c r="BI45" s="5">
        <v>125217.23514211884</v>
      </c>
      <c r="BJ45" s="5">
        <v>4845907</v>
      </c>
      <c r="BM45" s="5">
        <v>0</v>
      </c>
      <c r="BN45" s="5">
        <v>125217.23514211884</v>
      </c>
      <c r="BO45" s="5">
        <v>4845907</v>
      </c>
      <c r="BP45" s="5" t="s">
        <v>8</v>
      </c>
      <c r="BS45">
        <v>125217.23514211884</v>
      </c>
      <c r="BT45" s="5">
        <v>0</v>
      </c>
      <c r="BU45" s="5">
        <v>4845907</v>
      </c>
      <c r="BW45" s="5" t="s">
        <v>2</v>
      </c>
      <c r="BX45" s="5" t="s">
        <v>2</v>
      </c>
      <c r="BY45" s="5" t="s">
        <v>1821</v>
      </c>
      <c r="BZ45" t="s">
        <v>1787</v>
      </c>
      <c r="CA45" t="s">
        <v>1877</v>
      </c>
      <c r="CB45" t="s">
        <v>1856</v>
      </c>
      <c r="CC45" s="5" t="b">
        <v>1</v>
      </c>
      <c r="CD45" s="5">
        <v>4845907</v>
      </c>
      <c r="CE45">
        <v>4845907</v>
      </c>
      <c r="CF45">
        <v>0</v>
      </c>
      <c r="CG45">
        <v>0</v>
      </c>
      <c r="CH45" s="5">
        <v>0</v>
      </c>
    </row>
    <row r="46" spans="1:86" x14ac:dyDescent="0.25">
      <c r="A46" s="5">
        <v>45</v>
      </c>
      <c r="B46" s="5">
        <v>1</v>
      </c>
      <c r="C46" s="5">
        <v>7</v>
      </c>
      <c r="D46" s="5">
        <v>5</v>
      </c>
      <c r="E46" s="5">
        <v>2</v>
      </c>
      <c r="F46" s="5">
        <v>10.59</v>
      </c>
      <c r="G46" s="5">
        <v>14.05</v>
      </c>
      <c r="H46" s="5"/>
      <c r="I46" s="5">
        <v>24.64</v>
      </c>
      <c r="J46" s="5">
        <v>18.38</v>
      </c>
      <c r="K46" s="5">
        <v>4.84</v>
      </c>
      <c r="L46" s="5"/>
      <c r="M46">
        <v>3.1</v>
      </c>
      <c r="N46" s="5">
        <v>4.93</v>
      </c>
      <c r="O46" s="5">
        <v>3.83</v>
      </c>
      <c r="P46" s="5">
        <v>3.49</v>
      </c>
      <c r="Q46" s="5"/>
      <c r="R46" s="5">
        <v>3.49</v>
      </c>
      <c r="S46" s="5">
        <v>63.21</v>
      </c>
      <c r="T46" s="5">
        <v>59.72</v>
      </c>
      <c r="U46" s="5">
        <v>61.47</v>
      </c>
      <c r="V46" s="5">
        <v>116281.2</v>
      </c>
      <c r="W46">
        <v>0.12992327366373502</v>
      </c>
      <c r="X46">
        <v>116281.32992327366</v>
      </c>
      <c r="Y46">
        <v>0</v>
      </c>
      <c r="Z46">
        <v>116281.32992327366</v>
      </c>
      <c r="AA46">
        <v>0</v>
      </c>
      <c r="AB46">
        <v>116281.32992327366</v>
      </c>
      <c r="AC46">
        <v>0</v>
      </c>
      <c r="AD46">
        <v>116281.32992327366</v>
      </c>
      <c r="AE46">
        <v>0</v>
      </c>
      <c r="AF46">
        <v>116281.32992327366</v>
      </c>
      <c r="AG46">
        <v>0</v>
      </c>
      <c r="AH46">
        <v>116281.32992327366</v>
      </c>
      <c r="AI46">
        <v>0</v>
      </c>
      <c r="AJ46">
        <v>116281.32992327366</v>
      </c>
      <c r="AK46">
        <v>0</v>
      </c>
      <c r="AL46">
        <v>116281.32992327366</v>
      </c>
      <c r="AM46">
        <v>0</v>
      </c>
      <c r="AN46">
        <v>116281.32992327366</v>
      </c>
      <c r="AO46">
        <v>0</v>
      </c>
      <c r="AP46">
        <v>116281.32992327366</v>
      </c>
      <c r="AQ46">
        <v>0</v>
      </c>
      <c r="AR46">
        <v>116281.32992327366</v>
      </c>
      <c r="AS46">
        <v>0</v>
      </c>
      <c r="AT46">
        <v>116281.32992327366</v>
      </c>
      <c r="AV46">
        <v>116281.32992327366</v>
      </c>
      <c r="AW46">
        <v>-2006.44786698604</v>
      </c>
      <c r="AX46">
        <v>114274.88205628762</v>
      </c>
      <c r="AY46">
        <v>5495.7377582560584</v>
      </c>
      <c r="AZ46">
        <v>119770.61981454368</v>
      </c>
      <c r="BA46">
        <v>0</v>
      </c>
      <c r="BB46">
        <v>119770.61981454368</v>
      </c>
      <c r="BC46">
        <v>0</v>
      </c>
      <c r="BD46">
        <v>119770.61981454368</v>
      </c>
      <c r="BE46">
        <v>0</v>
      </c>
      <c r="BF46">
        <v>119770.61981454368</v>
      </c>
      <c r="BG46">
        <v>1198.096632503657</v>
      </c>
      <c r="BH46">
        <v>120968.71644704734</v>
      </c>
      <c r="BI46" s="5">
        <v>120968.71644704734</v>
      </c>
      <c r="BJ46" s="5">
        <v>7435947</v>
      </c>
      <c r="BM46" s="5">
        <v>0</v>
      </c>
      <c r="BN46" s="5">
        <v>120968.71644704734</v>
      </c>
      <c r="BO46" s="5">
        <v>7435947</v>
      </c>
      <c r="BP46" s="5" t="s">
        <v>8</v>
      </c>
      <c r="BS46">
        <v>120968.71644704734</v>
      </c>
      <c r="BT46" s="5">
        <v>0</v>
      </c>
      <c r="BU46" s="5">
        <v>7435947</v>
      </c>
      <c r="BW46" s="5" t="s">
        <v>2</v>
      </c>
      <c r="BX46" s="5" t="s">
        <v>2</v>
      </c>
      <c r="BY46" s="5" t="s">
        <v>1821</v>
      </c>
      <c r="BZ46" t="s">
        <v>1787</v>
      </c>
      <c r="CA46" t="s">
        <v>1877</v>
      </c>
      <c r="CB46" t="s">
        <v>1857</v>
      </c>
      <c r="CC46" s="5" t="b">
        <v>1</v>
      </c>
      <c r="CD46" s="5">
        <v>7435947</v>
      </c>
      <c r="CE46">
        <v>7435947</v>
      </c>
      <c r="CF46">
        <v>0</v>
      </c>
      <c r="CG46">
        <v>0</v>
      </c>
      <c r="CH46" s="5">
        <v>0</v>
      </c>
    </row>
    <row r="47" spans="1:86" x14ac:dyDescent="0.25">
      <c r="A47" s="5">
        <v>46</v>
      </c>
      <c r="B47" s="5">
        <v>1</v>
      </c>
      <c r="C47" s="5">
        <v>7</v>
      </c>
      <c r="D47" s="5">
        <v>6</v>
      </c>
      <c r="E47" s="5">
        <v>2</v>
      </c>
      <c r="F47" s="5">
        <v>14.2</v>
      </c>
      <c r="G47" s="5">
        <v>14.27</v>
      </c>
      <c r="H47" s="5"/>
      <c r="I47" s="5">
        <v>28.47</v>
      </c>
      <c r="J47" s="5">
        <v>17.43</v>
      </c>
      <c r="K47" s="5">
        <v>5.51</v>
      </c>
      <c r="L47" s="5">
        <v>4.05</v>
      </c>
      <c r="M47">
        <v>3.57</v>
      </c>
      <c r="N47" s="5">
        <v>4.75</v>
      </c>
      <c r="O47" s="5"/>
      <c r="P47" s="5">
        <v>2.87</v>
      </c>
      <c r="Q47" s="5"/>
      <c r="R47" s="5">
        <v>2.87</v>
      </c>
      <c r="S47" s="5">
        <v>66.650000000000006</v>
      </c>
      <c r="T47" s="5">
        <v>63.78</v>
      </c>
      <c r="U47" s="5">
        <v>65.22</v>
      </c>
      <c r="V47" s="5">
        <v>119603.52</v>
      </c>
      <c r="W47">
        <v>0.94570972885412641</v>
      </c>
      <c r="X47">
        <v>119604.46570972886</v>
      </c>
      <c r="Y47">
        <v>0</v>
      </c>
      <c r="Z47">
        <v>119604.46570972886</v>
      </c>
      <c r="AA47">
        <v>0</v>
      </c>
      <c r="AB47">
        <v>119604.46570972886</v>
      </c>
      <c r="AC47">
        <v>0</v>
      </c>
      <c r="AD47">
        <v>119604.46570972886</v>
      </c>
      <c r="AE47">
        <v>0</v>
      </c>
      <c r="AF47">
        <v>119604.46570972886</v>
      </c>
      <c r="AG47">
        <v>0</v>
      </c>
      <c r="AH47">
        <v>119604.46570972886</v>
      </c>
      <c r="AI47">
        <v>0</v>
      </c>
      <c r="AJ47">
        <v>119604.46570972886</v>
      </c>
      <c r="AK47">
        <v>0</v>
      </c>
      <c r="AL47">
        <v>119604.46570972886</v>
      </c>
      <c r="AM47">
        <v>0</v>
      </c>
      <c r="AN47">
        <v>119604.46570972886</v>
      </c>
      <c r="AO47">
        <v>0</v>
      </c>
      <c r="AP47">
        <v>119604.46570972886</v>
      </c>
      <c r="AQ47">
        <v>0</v>
      </c>
      <c r="AR47">
        <v>119604.46570972886</v>
      </c>
      <c r="AS47">
        <v>0</v>
      </c>
      <c r="AT47">
        <v>119604.46570972886</v>
      </c>
      <c r="AV47">
        <v>119604.46570972886</v>
      </c>
      <c r="AW47">
        <v>-1172.2976631173806</v>
      </c>
      <c r="AX47">
        <v>118432.16804661148</v>
      </c>
      <c r="AY47">
        <v>4760.1042624961556</v>
      </c>
      <c r="AZ47">
        <v>123192.27230910763</v>
      </c>
      <c r="BA47">
        <v>0</v>
      </c>
      <c r="BB47">
        <v>123192.27230910763</v>
      </c>
      <c r="BC47">
        <v>0</v>
      </c>
      <c r="BD47">
        <v>123192.27230910763</v>
      </c>
      <c r="BE47">
        <v>0</v>
      </c>
      <c r="BF47">
        <v>123192.27230910763</v>
      </c>
      <c r="BG47">
        <v>1231.6467341306416</v>
      </c>
      <c r="BH47">
        <v>124423.91904323827</v>
      </c>
      <c r="BI47" s="5">
        <v>124423.91904323827</v>
      </c>
      <c r="BJ47" s="5">
        <v>8114928</v>
      </c>
      <c r="BM47" s="5">
        <v>0</v>
      </c>
      <c r="BN47" s="5">
        <v>124423.91904323827</v>
      </c>
      <c r="BO47" s="5">
        <v>8114928</v>
      </c>
      <c r="BP47" s="5" t="s">
        <v>8</v>
      </c>
      <c r="BS47">
        <v>124423.91904323827</v>
      </c>
      <c r="BT47" s="5">
        <v>0</v>
      </c>
      <c r="BU47" s="5">
        <v>8114928</v>
      </c>
      <c r="BW47" s="5" t="s">
        <v>2</v>
      </c>
      <c r="BX47" s="5" t="s">
        <v>2</v>
      </c>
      <c r="BY47" s="5" t="s">
        <v>1821</v>
      </c>
      <c r="BZ47" t="s">
        <v>1787</v>
      </c>
      <c r="CA47" t="s">
        <v>1877</v>
      </c>
      <c r="CB47" t="s">
        <v>1857</v>
      </c>
      <c r="CC47" s="5" t="b">
        <v>1</v>
      </c>
      <c r="CD47" s="5">
        <v>8114928</v>
      </c>
      <c r="CE47">
        <v>8114928</v>
      </c>
      <c r="CF47">
        <v>0</v>
      </c>
      <c r="CG47">
        <v>0</v>
      </c>
      <c r="CH47" s="5">
        <v>0</v>
      </c>
    </row>
    <row r="48" spans="1:86" x14ac:dyDescent="0.25">
      <c r="A48" s="5">
        <v>47</v>
      </c>
      <c r="B48" s="5">
        <v>1</v>
      </c>
      <c r="C48" s="5">
        <v>7</v>
      </c>
      <c r="D48" s="5">
        <v>7</v>
      </c>
      <c r="E48" s="5">
        <v>1</v>
      </c>
      <c r="F48" s="5">
        <v>15.25</v>
      </c>
      <c r="G48" s="5"/>
      <c r="H48" s="5"/>
      <c r="I48" s="5">
        <v>15.25</v>
      </c>
      <c r="J48" s="5">
        <v>17.12</v>
      </c>
      <c r="K48" s="5">
        <v>4.62</v>
      </c>
      <c r="L48" s="5"/>
      <c r="M48">
        <v>3.94</v>
      </c>
      <c r="N48" s="5"/>
      <c r="O48" s="5"/>
      <c r="P48" s="5">
        <v>3.36</v>
      </c>
      <c r="Q48" s="5"/>
      <c r="R48" s="5">
        <v>3.36</v>
      </c>
      <c r="S48" s="5">
        <v>44.29</v>
      </c>
      <c r="T48" s="5">
        <v>40.93</v>
      </c>
      <c r="U48" s="5">
        <v>42.61</v>
      </c>
      <c r="V48" s="5">
        <v>119184.96000000001</v>
      </c>
      <c r="W48">
        <v>4.6045949202380143E-2</v>
      </c>
      <c r="X48">
        <v>119185.00604594919</v>
      </c>
      <c r="Y48">
        <v>0</v>
      </c>
      <c r="Z48">
        <v>119185.00604594919</v>
      </c>
      <c r="AA48">
        <v>0</v>
      </c>
      <c r="AB48">
        <v>119185.00604594919</v>
      </c>
      <c r="AC48">
        <v>0</v>
      </c>
      <c r="AD48">
        <v>119185.00604594919</v>
      </c>
      <c r="AE48">
        <v>0</v>
      </c>
      <c r="AF48">
        <v>119185.00604594919</v>
      </c>
      <c r="AG48">
        <v>0</v>
      </c>
      <c r="AH48">
        <v>119185.00604594919</v>
      </c>
      <c r="AI48">
        <v>0</v>
      </c>
      <c r="AJ48">
        <v>119185.00604594919</v>
      </c>
      <c r="AK48">
        <v>0</v>
      </c>
      <c r="AL48">
        <v>119185.00604594919</v>
      </c>
      <c r="AM48">
        <v>0</v>
      </c>
      <c r="AN48">
        <v>119185.00604594919</v>
      </c>
      <c r="AO48">
        <v>0</v>
      </c>
      <c r="AP48">
        <v>119185.00604594919</v>
      </c>
      <c r="AQ48">
        <v>0</v>
      </c>
      <c r="AR48">
        <v>119185.00604594919</v>
      </c>
      <c r="AS48">
        <v>0</v>
      </c>
      <c r="AT48">
        <v>119185.00604594919</v>
      </c>
      <c r="AV48">
        <v>119185.00604594919</v>
      </c>
      <c r="AW48">
        <v>-54.543713163482607</v>
      </c>
      <c r="AX48">
        <v>119130.46233278573</v>
      </c>
      <c r="AY48">
        <v>3631.800046937351</v>
      </c>
      <c r="AZ48">
        <v>122762.26237972308</v>
      </c>
      <c r="BA48">
        <v>0</v>
      </c>
      <c r="BB48">
        <v>122762.26237972308</v>
      </c>
      <c r="BC48">
        <v>0</v>
      </c>
      <c r="BD48">
        <v>122762.26237972308</v>
      </c>
      <c r="BE48">
        <v>0</v>
      </c>
      <c r="BF48">
        <v>122762.26237972308</v>
      </c>
      <c r="BG48">
        <v>2454.987092231866</v>
      </c>
      <c r="BH48">
        <v>125217.24947195494</v>
      </c>
      <c r="BI48" s="5">
        <v>125217.24947195494</v>
      </c>
      <c r="BJ48" s="5">
        <v>5335507</v>
      </c>
      <c r="BM48" s="5">
        <v>0</v>
      </c>
      <c r="BN48" s="5">
        <v>125217.24947195494</v>
      </c>
      <c r="BO48" s="5">
        <v>5335507</v>
      </c>
      <c r="BP48" s="5" t="s">
        <v>8</v>
      </c>
      <c r="BS48">
        <v>125217.24947195494</v>
      </c>
      <c r="BT48" s="5">
        <v>0</v>
      </c>
      <c r="BU48" s="5">
        <v>5335507</v>
      </c>
      <c r="BW48" s="5" t="s">
        <v>2</v>
      </c>
      <c r="BX48" s="5" t="s">
        <v>2</v>
      </c>
      <c r="BY48" s="5" t="s">
        <v>1821</v>
      </c>
      <c r="BZ48" t="s">
        <v>1787</v>
      </c>
      <c r="CA48" t="s">
        <v>1877</v>
      </c>
      <c r="CB48" t="s">
        <v>1856</v>
      </c>
      <c r="CC48" s="5" t="b">
        <v>1</v>
      </c>
      <c r="CD48" s="5">
        <v>5335507</v>
      </c>
      <c r="CE48">
        <v>5335507</v>
      </c>
      <c r="CF48">
        <v>0</v>
      </c>
      <c r="CG48">
        <v>0</v>
      </c>
      <c r="CH48" s="5">
        <v>0</v>
      </c>
    </row>
    <row r="49" spans="1:86" x14ac:dyDescent="0.25">
      <c r="A49" s="5">
        <v>48</v>
      </c>
      <c r="B49" s="5">
        <v>1</v>
      </c>
      <c r="C49" s="5">
        <v>8</v>
      </c>
      <c r="D49" s="5">
        <v>1</v>
      </c>
      <c r="E49" s="5">
        <v>0</v>
      </c>
      <c r="F49" s="5">
        <v>17.66</v>
      </c>
      <c r="G49" s="5"/>
      <c r="H49" s="5"/>
      <c r="I49" s="5">
        <v>17.66</v>
      </c>
      <c r="J49" s="5">
        <v>7</v>
      </c>
      <c r="K49" s="5">
        <v>4.6399999999999997</v>
      </c>
      <c r="L49" s="5"/>
      <c r="N49" s="5"/>
      <c r="O49" s="5"/>
      <c r="P49" s="5">
        <v>3.37</v>
      </c>
      <c r="Q49" s="5"/>
      <c r="R49" s="5">
        <v>3.37</v>
      </c>
      <c r="S49" s="5">
        <v>32.67</v>
      </c>
      <c r="T49" s="5">
        <v>29.3</v>
      </c>
      <c r="U49" s="5">
        <v>30.99</v>
      </c>
      <c r="V49" s="5">
        <v>138273.04</v>
      </c>
      <c r="W49">
        <v>1.6668676716799382</v>
      </c>
      <c r="X49">
        <v>138274.70686767169</v>
      </c>
      <c r="Y49">
        <v>0</v>
      </c>
      <c r="Z49">
        <v>138274.70686767169</v>
      </c>
      <c r="AA49">
        <v>0</v>
      </c>
      <c r="AB49">
        <v>138274.70686767169</v>
      </c>
      <c r="AC49">
        <v>0</v>
      </c>
      <c r="AD49">
        <v>138274.70686767169</v>
      </c>
      <c r="AE49">
        <v>0</v>
      </c>
      <c r="AF49">
        <v>138274.70686767169</v>
      </c>
      <c r="AG49">
        <v>0</v>
      </c>
      <c r="AH49">
        <v>138274.70686767169</v>
      </c>
      <c r="AI49">
        <v>0</v>
      </c>
      <c r="AJ49">
        <v>138274.70686767169</v>
      </c>
      <c r="AK49">
        <v>0</v>
      </c>
      <c r="AL49">
        <v>138274.70686767169</v>
      </c>
      <c r="AM49">
        <v>0</v>
      </c>
      <c r="AN49">
        <v>138274.70686767169</v>
      </c>
      <c r="AO49">
        <v>0</v>
      </c>
      <c r="AP49">
        <v>138274.70686767169</v>
      </c>
      <c r="AQ49">
        <v>0</v>
      </c>
      <c r="AR49">
        <v>138274.70686767169</v>
      </c>
      <c r="AS49">
        <v>0</v>
      </c>
      <c r="AT49">
        <v>138274.70686767169</v>
      </c>
      <c r="AV49">
        <v>138274.70686767169</v>
      </c>
      <c r="AW49">
        <v>-1090.647493680066</v>
      </c>
      <c r="AX49">
        <v>137184.05937399162</v>
      </c>
      <c r="AY49">
        <v>5239.3030009680369</v>
      </c>
      <c r="AZ49">
        <v>142423.36237495966</v>
      </c>
      <c r="BA49">
        <v>0</v>
      </c>
      <c r="BB49">
        <v>142423.36237495966</v>
      </c>
      <c r="BC49">
        <v>0</v>
      </c>
      <c r="BD49">
        <v>142423.36237495966</v>
      </c>
      <c r="BE49">
        <v>0</v>
      </c>
      <c r="BF49">
        <v>142423.36237495966</v>
      </c>
      <c r="BG49">
        <v>0</v>
      </c>
      <c r="BH49">
        <v>142423.36237495966</v>
      </c>
      <c r="BI49" s="5">
        <v>142423.36237495966</v>
      </c>
      <c r="BJ49" s="5">
        <v>4413700</v>
      </c>
      <c r="BM49" s="5">
        <v>0</v>
      </c>
      <c r="BN49" s="5">
        <v>142423.36237495966</v>
      </c>
      <c r="BO49" s="5">
        <v>4413700</v>
      </c>
      <c r="BP49" s="5" t="s">
        <v>8</v>
      </c>
      <c r="BS49">
        <v>142423.36237495966</v>
      </c>
      <c r="BT49" s="5">
        <v>0</v>
      </c>
      <c r="BU49" s="5">
        <v>4413700</v>
      </c>
      <c r="BW49" s="5" t="s">
        <v>2</v>
      </c>
      <c r="BX49" s="5" t="s">
        <v>2</v>
      </c>
      <c r="BY49" s="5" t="s">
        <v>1821</v>
      </c>
      <c r="BZ49" t="s">
        <v>1787</v>
      </c>
      <c r="CA49" t="s">
        <v>1877</v>
      </c>
      <c r="CB49" t="s">
        <v>1862</v>
      </c>
      <c r="CC49" s="5" t="b">
        <v>1</v>
      </c>
      <c r="CD49" s="5">
        <v>4413700</v>
      </c>
      <c r="CE49">
        <v>4413700</v>
      </c>
      <c r="CF49">
        <v>0</v>
      </c>
      <c r="CG49">
        <v>0</v>
      </c>
      <c r="CH49" s="5">
        <v>0</v>
      </c>
    </row>
    <row r="50" spans="1:86" x14ac:dyDescent="0.25">
      <c r="A50" s="5">
        <v>49</v>
      </c>
      <c r="B50" s="5">
        <v>1</v>
      </c>
      <c r="C50" s="5">
        <v>8</v>
      </c>
      <c r="D50" s="5">
        <v>2</v>
      </c>
      <c r="E50" s="5">
        <v>2</v>
      </c>
      <c r="F50" s="5">
        <v>11.1</v>
      </c>
      <c r="G50" s="5">
        <v>10.86</v>
      </c>
      <c r="H50" s="5"/>
      <c r="I50" s="5">
        <v>21.96</v>
      </c>
      <c r="J50" s="5">
        <v>17.940000000000001</v>
      </c>
      <c r="K50" s="5">
        <v>3.94</v>
      </c>
      <c r="L50" s="5"/>
      <c r="M50">
        <v>4.42</v>
      </c>
      <c r="N50" s="5">
        <v>4.49</v>
      </c>
      <c r="O50" s="5"/>
      <c r="P50" s="5">
        <v>3.69</v>
      </c>
      <c r="Q50" s="5"/>
      <c r="R50" s="5">
        <v>3.69</v>
      </c>
      <c r="S50" s="5">
        <v>56.44</v>
      </c>
      <c r="T50" s="5">
        <v>52.75</v>
      </c>
      <c r="U50" s="5">
        <v>54.6</v>
      </c>
      <c r="V50" s="5">
        <v>115173.75999999999</v>
      </c>
      <c r="W50">
        <v>1.812519083978259</v>
      </c>
      <c r="X50">
        <v>115175.57251908396</v>
      </c>
      <c r="Y50">
        <v>500.41984732824494</v>
      </c>
      <c r="Z50">
        <v>115675.99236641222</v>
      </c>
      <c r="AA50">
        <v>0</v>
      </c>
      <c r="AB50">
        <v>115675.99236641222</v>
      </c>
      <c r="AC50">
        <v>0</v>
      </c>
      <c r="AD50">
        <v>115675.99236641222</v>
      </c>
      <c r="AE50">
        <v>0</v>
      </c>
      <c r="AF50">
        <v>115675.99236641222</v>
      </c>
      <c r="AG50">
        <v>0</v>
      </c>
      <c r="AH50">
        <v>115675.99236641222</v>
      </c>
      <c r="AI50">
        <v>0</v>
      </c>
      <c r="AJ50">
        <v>115675.99236641222</v>
      </c>
      <c r="AK50">
        <v>0</v>
      </c>
      <c r="AL50">
        <v>115675.99236641222</v>
      </c>
      <c r="AM50">
        <v>0</v>
      </c>
      <c r="AN50">
        <v>115675.99236641222</v>
      </c>
      <c r="AO50">
        <v>0</v>
      </c>
      <c r="AP50">
        <v>115675.99236641222</v>
      </c>
      <c r="AQ50">
        <v>0</v>
      </c>
      <c r="AR50">
        <v>115675.99236641222</v>
      </c>
      <c r="AS50">
        <v>0</v>
      </c>
      <c r="AT50">
        <v>115675.99236641222</v>
      </c>
      <c r="AV50">
        <v>115675.99236641222</v>
      </c>
      <c r="AX50">
        <v>111015.05494505494</v>
      </c>
      <c r="AY50">
        <v>0</v>
      </c>
      <c r="AZ50">
        <v>111015.05494505494</v>
      </c>
      <c r="BA50">
        <v>0</v>
      </c>
      <c r="BB50">
        <v>111015.05494505494</v>
      </c>
      <c r="BC50">
        <v>0</v>
      </c>
      <c r="BD50">
        <v>111015.05494505494</v>
      </c>
      <c r="BE50">
        <v>0</v>
      </c>
      <c r="BF50">
        <v>111015.05494505494</v>
      </c>
      <c r="BG50">
        <v>0</v>
      </c>
      <c r="BH50">
        <v>111015.05494505494</v>
      </c>
      <c r="BI50" s="5">
        <v>111015.05494505494</v>
      </c>
      <c r="BJ50" s="5">
        <v>6061422</v>
      </c>
      <c r="BM50" s="5">
        <v>0</v>
      </c>
      <c r="BN50" s="5">
        <v>111015.05494505494</v>
      </c>
      <c r="BO50" s="5">
        <v>6061422</v>
      </c>
      <c r="BP50" s="5" t="s">
        <v>8</v>
      </c>
      <c r="BS50">
        <v>111015.05494505494</v>
      </c>
      <c r="BT50" s="5">
        <v>0</v>
      </c>
      <c r="BU50" s="5">
        <v>6061422</v>
      </c>
      <c r="BW50" s="5" t="s">
        <v>1818</v>
      </c>
      <c r="BX50" s="5" t="s">
        <v>1818</v>
      </c>
      <c r="BY50" s="5" t="s">
        <v>1827</v>
      </c>
      <c r="BZ50" t="s">
        <v>1829</v>
      </c>
      <c r="CA50" t="s">
        <v>1877</v>
      </c>
      <c r="CB50" t="s">
        <v>1857</v>
      </c>
      <c r="CC50" s="5" t="b">
        <v>1</v>
      </c>
      <c r="CD50" s="5">
        <v>6061422</v>
      </c>
      <c r="CE50">
        <v>6379179</v>
      </c>
      <c r="CF50">
        <v>6061422</v>
      </c>
      <c r="CG50">
        <v>6061422</v>
      </c>
      <c r="CH50" s="5">
        <v>0</v>
      </c>
    </row>
    <row r="51" spans="1:86" x14ac:dyDescent="0.25">
      <c r="A51" s="5">
        <v>50</v>
      </c>
      <c r="B51" s="5">
        <v>1</v>
      </c>
      <c r="C51" s="5">
        <v>8</v>
      </c>
      <c r="D51" s="5">
        <v>3</v>
      </c>
      <c r="E51" s="5">
        <v>2</v>
      </c>
      <c r="F51" s="5">
        <v>11.04</v>
      </c>
      <c r="G51" s="5">
        <v>12.05</v>
      </c>
      <c r="H51" s="5"/>
      <c r="I51" s="5">
        <v>23.09</v>
      </c>
      <c r="J51" s="5">
        <v>20.87</v>
      </c>
      <c r="K51" s="5">
        <v>4.99</v>
      </c>
      <c r="L51" s="5"/>
      <c r="M51">
        <v>2.67</v>
      </c>
      <c r="N51" s="5">
        <v>4.59</v>
      </c>
      <c r="O51" s="5">
        <v>3.59</v>
      </c>
      <c r="P51" s="5">
        <v>3.84</v>
      </c>
      <c r="Q51" s="5"/>
      <c r="R51" s="5">
        <v>3.84</v>
      </c>
      <c r="S51" s="5">
        <v>63.64</v>
      </c>
      <c r="T51" s="5">
        <v>59.8</v>
      </c>
      <c r="U51" s="5">
        <v>61.72</v>
      </c>
      <c r="V51" s="5">
        <v>118496.08</v>
      </c>
      <c r="W51">
        <v>0.96142011834308516</v>
      </c>
      <c r="X51">
        <v>118497.04142011834</v>
      </c>
      <c r="Y51">
        <v>0</v>
      </c>
      <c r="Z51">
        <v>118497.04142011834</v>
      </c>
      <c r="AA51">
        <v>0</v>
      </c>
      <c r="AB51">
        <v>118497.04142011834</v>
      </c>
      <c r="AC51">
        <v>0</v>
      </c>
      <c r="AD51">
        <v>118497.04142011834</v>
      </c>
      <c r="AE51">
        <v>0</v>
      </c>
      <c r="AF51">
        <v>118497.04142011834</v>
      </c>
      <c r="AG51">
        <v>0</v>
      </c>
      <c r="AH51">
        <v>118497.04142011834</v>
      </c>
      <c r="AI51">
        <v>0</v>
      </c>
      <c r="AJ51">
        <v>118497.04142011834</v>
      </c>
      <c r="AK51">
        <v>0</v>
      </c>
      <c r="AL51">
        <v>118497.04142011834</v>
      </c>
      <c r="AM51">
        <v>0</v>
      </c>
      <c r="AN51">
        <v>118497.04142011834</v>
      </c>
      <c r="AO51">
        <v>0</v>
      </c>
      <c r="AP51">
        <v>118497.04142011834</v>
      </c>
      <c r="AQ51">
        <v>0</v>
      </c>
      <c r="AR51">
        <v>118497.04142011834</v>
      </c>
      <c r="AS51">
        <v>0</v>
      </c>
      <c r="AT51">
        <v>118497.04142011834</v>
      </c>
      <c r="AV51">
        <v>118497.04142011834</v>
      </c>
      <c r="AW51">
        <v>-1527.3395406627387</v>
      </c>
      <c r="AX51">
        <v>116969.70187945561</v>
      </c>
      <c r="AY51">
        <v>5083.117303953346</v>
      </c>
      <c r="AZ51">
        <v>122052.81918340897</v>
      </c>
      <c r="BA51">
        <v>0</v>
      </c>
      <c r="BB51">
        <v>122052.81918340897</v>
      </c>
      <c r="BC51">
        <v>0</v>
      </c>
      <c r="BD51">
        <v>122052.81918340897</v>
      </c>
      <c r="BE51">
        <v>0</v>
      </c>
      <c r="BF51">
        <v>122052.81918340897</v>
      </c>
      <c r="BG51">
        <v>1220.7064160725861</v>
      </c>
      <c r="BH51">
        <v>123273.52559948154</v>
      </c>
      <c r="BI51" s="5">
        <v>123273.52559948154</v>
      </c>
      <c r="BJ51" s="5">
        <v>7608442</v>
      </c>
      <c r="BM51" s="5">
        <v>0</v>
      </c>
      <c r="BN51" s="5">
        <v>123273.52559948154</v>
      </c>
      <c r="BO51" s="5">
        <v>7608442</v>
      </c>
      <c r="BP51" s="5" t="s">
        <v>8</v>
      </c>
      <c r="BS51">
        <v>123273.52559948154</v>
      </c>
      <c r="BT51" s="5">
        <v>0</v>
      </c>
      <c r="BU51" s="5">
        <v>7608442</v>
      </c>
      <c r="BW51" s="5" t="s">
        <v>2</v>
      </c>
      <c r="BX51" s="5" t="s">
        <v>2</v>
      </c>
      <c r="BY51" s="5" t="s">
        <v>1821</v>
      </c>
      <c r="BZ51" t="s">
        <v>1787</v>
      </c>
      <c r="CA51" t="s">
        <v>1877</v>
      </c>
      <c r="CB51" t="s">
        <v>1857</v>
      </c>
      <c r="CC51" s="5" t="b">
        <v>1</v>
      </c>
      <c r="CD51" s="5">
        <v>7608442</v>
      </c>
      <c r="CE51">
        <v>7608442</v>
      </c>
      <c r="CF51">
        <v>0</v>
      </c>
      <c r="CG51">
        <v>0</v>
      </c>
      <c r="CH51" s="5">
        <v>0</v>
      </c>
    </row>
    <row r="52" spans="1:86" x14ac:dyDescent="0.25">
      <c r="A52" s="5">
        <v>51</v>
      </c>
      <c r="B52" s="5">
        <v>1</v>
      </c>
      <c r="C52" s="5">
        <v>8</v>
      </c>
      <c r="D52" s="5">
        <v>4</v>
      </c>
      <c r="E52" s="5">
        <v>1</v>
      </c>
      <c r="F52" s="5">
        <v>12.64</v>
      </c>
      <c r="G52" s="5"/>
      <c r="H52" s="5"/>
      <c r="I52" s="5">
        <v>12.64</v>
      </c>
      <c r="J52" s="5">
        <v>15.67</v>
      </c>
      <c r="K52" s="5">
        <v>4.6900000000000004</v>
      </c>
      <c r="L52" s="5"/>
      <c r="M52">
        <v>4.01</v>
      </c>
      <c r="N52" s="5"/>
      <c r="O52" s="5"/>
      <c r="P52" s="5">
        <v>3.38</v>
      </c>
      <c r="Q52" s="5"/>
      <c r="R52" s="5">
        <v>3.38</v>
      </c>
      <c r="S52" s="5">
        <v>40.39</v>
      </c>
      <c r="T52" s="5">
        <v>37.01</v>
      </c>
      <c r="U52" s="5">
        <v>38.700000000000003</v>
      </c>
      <c r="V52" s="5">
        <v>119184.96000000001</v>
      </c>
      <c r="W52">
        <v>0.42565629226737656</v>
      </c>
      <c r="X52">
        <v>119185.38565629227</v>
      </c>
      <c r="Y52">
        <v>0</v>
      </c>
      <c r="Z52">
        <v>119185.38565629227</v>
      </c>
      <c r="AA52">
        <v>0</v>
      </c>
      <c r="AB52">
        <v>119185.38565629227</v>
      </c>
      <c r="AC52">
        <v>0</v>
      </c>
      <c r="AD52">
        <v>119185.38565629227</v>
      </c>
      <c r="AE52">
        <v>0</v>
      </c>
      <c r="AF52">
        <v>119185.38565629227</v>
      </c>
      <c r="AG52">
        <v>0</v>
      </c>
      <c r="AH52">
        <v>119185.38565629227</v>
      </c>
      <c r="AI52">
        <v>0</v>
      </c>
      <c r="AJ52">
        <v>119185.38565629227</v>
      </c>
      <c r="AK52">
        <v>0</v>
      </c>
      <c r="AL52">
        <v>119185.38565629227</v>
      </c>
      <c r="AM52">
        <v>0</v>
      </c>
      <c r="AN52">
        <v>119185.38565629227</v>
      </c>
      <c r="AO52">
        <v>0</v>
      </c>
      <c r="AP52">
        <v>119185.38565629227</v>
      </c>
      <c r="AQ52">
        <v>0</v>
      </c>
      <c r="AR52">
        <v>119185.38565629227</v>
      </c>
      <c r="AS52">
        <v>0</v>
      </c>
      <c r="AT52">
        <v>119185.38565629227</v>
      </c>
      <c r="AV52">
        <v>119185.38565629227</v>
      </c>
      <c r="AW52">
        <v>-1976.0316511243293</v>
      </c>
      <c r="AX52">
        <v>117209.35400516794</v>
      </c>
      <c r="AY52">
        <v>5552.9198966408294</v>
      </c>
      <c r="AZ52">
        <v>122762.27390180876</v>
      </c>
      <c r="BA52">
        <v>0</v>
      </c>
      <c r="BB52">
        <v>122762.27390180876</v>
      </c>
      <c r="BC52">
        <v>0</v>
      </c>
      <c r="BD52">
        <v>122762.27390180876</v>
      </c>
      <c r="BE52">
        <v>0</v>
      </c>
      <c r="BF52">
        <v>122762.27390180876</v>
      </c>
      <c r="BG52">
        <v>2454.9612403100764</v>
      </c>
      <c r="BH52">
        <v>125217.23514211884</v>
      </c>
      <c r="BI52" s="5">
        <v>125217.23514211884</v>
      </c>
      <c r="BJ52" s="5">
        <v>4845907</v>
      </c>
      <c r="BM52" s="5">
        <v>0</v>
      </c>
      <c r="BN52" s="5">
        <v>125217.23514211884</v>
      </c>
      <c r="BO52" s="5">
        <v>4845907</v>
      </c>
      <c r="BP52" s="5" t="s">
        <v>8</v>
      </c>
      <c r="BS52">
        <v>125217.23514211884</v>
      </c>
      <c r="BT52" s="5">
        <v>0</v>
      </c>
      <c r="BU52" s="5">
        <v>4845907</v>
      </c>
      <c r="BW52" s="5" t="s">
        <v>2</v>
      </c>
      <c r="BX52" s="5" t="s">
        <v>2</v>
      </c>
      <c r="BY52" s="5" t="s">
        <v>1821</v>
      </c>
      <c r="BZ52" t="s">
        <v>1787</v>
      </c>
      <c r="CA52" t="s">
        <v>1877</v>
      </c>
      <c r="CB52" t="s">
        <v>1856</v>
      </c>
      <c r="CC52" s="5" t="b">
        <v>1</v>
      </c>
      <c r="CD52" s="5">
        <v>4845907</v>
      </c>
      <c r="CE52">
        <v>4845907</v>
      </c>
      <c r="CF52">
        <v>0</v>
      </c>
      <c r="CG52">
        <v>0</v>
      </c>
      <c r="CH52" s="5">
        <v>0</v>
      </c>
    </row>
    <row r="53" spans="1:86" x14ac:dyDescent="0.25">
      <c r="A53" s="5">
        <v>52</v>
      </c>
      <c r="B53" s="5">
        <v>1</v>
      </c>
      <c r="C53" s="5">
        <v>8</v>
      </c>
      <c r="D53" s="5">
        <v>5</v>
      </c>
      <c r="E53" s="5">
        <v>2</v>
      </c>
      <c r="F53" s="5">
        <v>10.59</v>
      </c>
      <c r="G53" s="5">
        <v>14.05</v>
      </c>
      <c r="H53" s="5"/>
      <c r="I53" s="5">
        <v>24.64</v>
      </c>
      <c r="J53" s="5">
        <v>18.38</v>
      </c>
      <c r="K53" s="5">
        <v>4.84</v>
      </c>
      <c r="L53" s="5"/>
      <c r="M53">
        <v>3.1</v>
      </c>
      <c r="N53" s="5">
        <v>4.93</v>
      </c>
      <c r="O53" s="5">
        <v>3.83</v>
      </c>
      <c r="P53" s="5">
        <v>3.49</v>
      </c>
      <c r="Q53" s="5"/>
      <c r="R53" s="5">
        <v>3.49</v>
      </c>
      <c r="S53" s="5">
        <v>63.21</v>
      </c>
      <c r="T53" s="5">
        <v>59.72</v>
      </c>
      <c r="U53" s="5">
        <v>61.47</v>
      </c>
      <c r="V53" s="5">
        <v>116281.2</v>
      </c>
      <c r="W53">
        <v>0.12992327366373502</v>
      </c>
      <c r="X53">
        <v>116281.32992327366</v>
      </c>
      <c r="Y53">
        <v>0</v>
      </c>
      <c r="Z53">
        <v>116281.32992327366</v>
      </c>
      <c r="AA53">
        <v>0</v>
      </c>
      <c r="AB53">
        <v>116281.32992327366</v>
      </c>
      <c r="AC53">
        <v>0</v>
      </c>
      <c r="AD53">
        <v>116281.32992327366</v>
      </c>
      <c r="AE53">
        <v>0</v>
      </c>
      <c r="AF53">
        <v>116281.32992327366</v>
      </c>
      <c r="AG53">
        <v>0</v>
      </c>
      <c r="AH53">
        <v>116281.32992327366</v>
      </c>
      <c r="AI53">
        <v>0</v>
      </c>
      <c r="AJ53">
        <v>116281.32992327366</v>
      </c>
      <c r="AK53">
        <v>0</v>
      </c>
      <c r="AL53">
        <v>116281.32992327366</v>
      </c>
      <c r="AM53">
        <v>0</v>
      </c>
      <c r="AN53">
        <v>116281.32992327366</v>
      </c>
      <c r="AO53">
        <v>0</v>
      </c>
      <c r="AP53">
        <v>116281.32992327366</v>
      </c>
      <c r="AQ53">
        <v>0</v>
      </c>
      <c r="AR53">
        <v>116281.32992327366</v>
      </c>
      <c r="AS53">
        <v>0</v>
      </c>
      <c r="AT53">
        <v>116281.32992327366</v>
      </c>
      <c r="AV53">
        <v>116281.32992327366</v>
      </c>
      <c r="AW53">
        <v>-2006.44786698604</v>
      </c>
      <c r="AX53">
        <v>114274.88205628762</v>
      </c>
      <c r="AY53">
        <v>5495.7377582560584</v>
      </c>
      <c r="AZ53">
        <v>119770.61981454368</v>
      </c>
      <c r="BA53">
        <v>0</v>
      </c>
      <c r="BB53">
        <v>119770.61981454368</v>
      </c>
      <c r="BC53">
        <v>0</v>
      </c>
      <c r="BD53">
        <v>119770.61981454368</v>
      </c>
      <c r="BE53">
        <v>0</v>
      </c>
      <c r="BF53">
        <v>119770.61981454368</v>
      </c>
      <c r="BG53">
        <v>1198.096632503657</v>
      </c>
      <c r="BH53">
        <v>120968.71644704734</v>
      </c>
      <c r="BI53" s="5">
        <v>120968.71644704734</v>
      </c>
      <c r="BJ53" s="5">
        <v>7435947</v>
      </c>
      <c r="BM53" s="5">
        <v>0</v>
      </c>
      <c r="BN53" s="5">
        <v>120968.71644704734</v>
      </c>
      <c r="BO53" s="5">
        <v>7435947</v>
      </c>
      <c r="BP53" s="5" t="s">
        <v>8</v>
      </c>
      <c r="BS53">
        <v>120968.71644704734</v>
      </c>
      <c r="BT53" s="5">
        <v>0</v>
      </c>
      <c r="BU53" s="5">
        <v>7435947</v>
      </c>
      <c r="BW53" s="5" t="s">
        <v>2</v>
      </c>
      <c r="BX53" s="5" t="s">
        <v>2</v>
      </c>
      <c r="BY53" s="5" t="s">
        <v>1821</v>
      </c>
      <c r="BZ53" t="s">
        <v>1787</v>
      </c>
      <c r="CA53" t="s">
        <v>1877</v>
      </c>
      <c r="CB53" t="s">
        <v>1857</v>
      </c>
      <c r="CC53" s="5" t="b">
        <v>1</v>
      </c>
      <c r="CD53" s="5">
        <v>7435947</v>
      </c>
      <c r="CE53">
        <v>7435947</v>
      </c>
      <c r="CF53">
        <v>0</v>
      </c>
      <c r="CG53">
        <v>0</v>
      </c>
      <c r="CH53" s="5">
        <v>0</v>
      </c>
    </row>
    <row r="54" spans="1:86" x14ac:dyDescent="0.25">
      <c r="A54" s="5">
        <v>53</v>
      </c>
      <c r="B54" s="5">
        <v>1</v>
      </c>
      <c r="C54" s="5">
        <v>8</v>
      </c>
      <c r="D54" s="5">
        <v>6</v>
      </c>
      <c r="E54" s="5">
        <v>2</v>
      </c>
      <c r="F54" s="5">
        <v>14.2</v>
      </c>
      <c r="G54" s="5">
        <v>14.27</v>
      </c>
      <c r="H54" s="5"/>
      <c r="I54" s="5">
        <v>28.47</v>
      </c>
      <c r="J54" s="5">
        <v>17.43</v>
      </c>
      <c r="K54" s="5">
        <v>5.51</v>
      </c>
      <c r="L54" s="5">
        <v>4.05</v>
      </c>
      <c r="M54">
        <v>3.57</v>
      </c>
      <c r="N54" s="5">
        <v>4.75</v>
      </c>
      <c r="O54" s="5"/>
      <c r="P54" s="5">
        <v>2.87</v>
      </c>
      <c r="Q54" s="5"/>
      <c r="R54" s="5">
        <v>2.87</v>
      </c>
      <c r="S54" s="5">
        <v>66.650000000000006</v>
      </c>
      <c r="T54" s="5">
        <v>63.78</v>
      </c>
      <c r="U54" s="5">
        <v>65.22</v>
      </c>
      <c r="V54" s="5">
        <v>119603.52</v>
      </c>
      <c r="W54">
        <v>0.94570972885412641</v>
      </c>
      <c r="X54">
        <v>119604.46570972886</v>
      </c>
      <c r="Y54">
        <v>0</v>
      </c>
      <c r="Z54">
        <v>119604.46570972886</v>
      </c>
      <c r="AA54">
        <v>0</v>
      </c>
      <c r="AB54">
        <v>119604.46570972886</v>
      </c>
      <c r="AC54">
        <v>0</v>
      </c>
      <c r="AD54">
        <v>119604.46570972886</v>
      </c>
      <c r="AE54">
        <v>0</v>
      </c>
      <c r="AF54">
        <v>119604.46570972886</v>
      </c>
      <c r="AG54">
        <v>0</v>
      </c>
      <c r="AH54">
        <v>119604.46570972886</v>
      </c>
      <c r="AI54">
        <v>0</v>
      </c>
      <c r="AJ54">
        <v>119604.46570972886</v>
      </c>
      <c r="AK54">
        <v>0</v>
      </c>
      <c r="AL54">
        <v>119604.46570972886</v>
      </c>
      <c r="AM54">
        <v>0</v>
      </c>
      <c r="AN54">
        <v>119604.46570972886</v>
      </c>
      <c r="AO54">
        <v>0</v>
      </c>
      <c r="AP54">
        <v>119604.46570972886</v>
      </c>
      <c r="AQ54">
        <v>0</v>
      </c>
      <c r="AR54">
        <v>119604.46570972886</v>
      </c>
      <c r="AS54">
        <v>0</v>
      </c>
      <c r="AT54">
        <v>119604.46570972886</v>
      </c>
      <c r="AV54">
        <v>119604.46570972886</v>
      </c>
      <c r="AW54">
        <v>-1172.2976631173806</v>
      </c>
      <c r="AX54">
        <v>118432.16804661148</v>
      </c>
      <c r="AY54">
        <v>4760.1042624961556</v>
      </c>
      <c r="AZ54">
        <v>123192.27230910763</v>
      </c>
      <c r="BA54">
        <v>0</v>
      </c>
      <c r="BB54">
        <v>123192.27230910763</v>
      </c>
      <c r="BC54">
        <v>0</v>
      </c>
      <c r="BD54">
        <v>123192.27230910763</v>
      </c>
      <c r="BE54">
        <v>0</v>
      </c>
      <c r="BF54">
        <v>123192.27230910763</v>
      </c>
      <c r="BG54">
        <v>1231.6467341306416</v>
      </c>
      <c r="BH54">
        <v>124423.91904323827</v>
      </c>
      <c r="BI54" s="5">
        <v>124423.91904323827</v>
      </c>
      <c r="BJ54" s="5">
        <v>8114928</v>
      </c>
      <c r="BM54" s="5">
        <v>0</v>
      </c>
      <c r="BN54" s="5">
        <v>124423.91904323827</v>
      </c>
      <c r="BO54" s="5">
        <v>8114928</v>
      </c>
      <c r="BP54" s="5" t="s">
        <v>8</v>
      </c>
      <c r="BS54">
        <v>124423.91904323827</v>
      </c>
      <c r="BT54" s="5">
        <v>0</v>
      </c>
      <c r="BU54" s="5">
        <v>8114928</v>
      </c>
      <c r="BW54" s="5" t="s">
        <v>2</v>
      </c>
      <c r="BX54" s="5" t="s">
        <v>2</v>
      </c>
      <c r="BY54" s="5" t="s">
        <v>1821</v>
      </c>
      <c r="BZ54" t="s">
        <v>1787</v>
      </c>
      <c r="CA54" t="s">
        <v>1877</v>
      </c>
      <c r="CB54" t="s">
        <v>1857</v>
      </c>
      <c r="CC54" s="5" t="b">
        <v>1</v>
      </c>
      <c r="CD54" s="5">
        <v>8114928</v>
      </c>
      <c r="CE54">
        <v>8114928</v>
      </c>
      <c r="CF54">
        <v>0</v>
      </c>
      <c r="CG54">
        <v>0</v>
      </c>
      <c r="CH54" s="5">
        <v>0</v>
      </c>
    </row>
    <row r="55" spans="1:86" x14ac:dyDescent="0.25">
      <c r="A55" s="5">
        <v>54</v>
      </c>
      <c r="B55" s="5">
        <v>1</v>
      </c>
      <c r="C55" s="5">
        <v>8</v>
      </c>
      <c r="D55" s="5">
        <v>7</v>
      </c>
      <c r="E55" s="5">
        <v>1</v>
      </c>
      <c r="F55" s="5">
        <v>15.25</v>
      </c>
      <c r="G55" s="5"/>
      <c r="H55" s="5"/>
      <c r="I55" s="5">
        <v>15.25</v>
      </c>
      <c r="J55" s="5">
        <v>17.12</v>
      </c>
      <c r="K55" s="5">
        <v>4.62</v>
      </c>
      <c r="L55" s="5"/>
      <c r="M55">
        <v>3.94</v>
      </c>
      <c r="N55" s="5"/>
      <c r="O55" s="5"/>
      <c r="P55" s="5">
        <v>3.36</v>
      </c>
      <c r="Q55" s="5"/>
      <c r="R55" s="5">
        <v>3.36</v>
      </c>
      <c r="S55" s="5">
        <v>44.29</v>
      </c>
      <c r="T55" s="5">
        <v>40.93</v>
      </c>
      <c r="U55" s="5">
        <v>42.61</v>
      </c>
      <c r="V55" s="5">
        <v>119184.96000000001</v>
      </c>
      <c r="W55">
        <v>4.6045949202380143E-2</v>
      </c>
      <c r="X55">
        <v>119185.00604594919</v>
      </c>
      <c r="Y55">
        <v>0</v>
      </c>
      <c r="Z55">
        <v>119185.00604594919</v>
      </c>
      <c r="AA55">
        <v>0</v>
      </c>
      <c r="AB55">
        <v>119185.00604594919</v>
      </c>
      <c r="AC55">
        <v>0</v>
      </c>
      <c r="AD55">
        <v>119185.00604594919</v>
      </c>
      <c r="AE55">
        <v>0</v>
      </c>
      <c r="AF55">
        <v>119185.00604594919</v>
      </c>
      <c r="AG55">
        <v>0</v>
      </c>
      <c r="AH55">
        <v>119185.00604594919</v>
      </c>
      <c r="AI55">
        <v>0</v>
      </c>
      <c r="AJ55">
        <v>119185.00604594919</v>
      </c>
      <c r="AK55">
        <v>0</v>
      </c>
      <c r="AL55">
        <v>119185.00604594919</v>
      </c>
      <c r="AM55">
        <v>0</v>
      </c>
      <c r="AN55">
        <v>119185.00604594919</v>
      </c>
      <c r="AO55">
        <v>0</v>
      </c>
      <c r="AP55">
        <v>119185.00604594919</v>
      </c>
      <c r="AQ55">
        <v>0</v>
      </c>
      <c r="AR55">
        <v>119185.00604594919</v>
      </c>
      <c r="AS55">
        <v>0</v>
      </c>
      <c r="AT55">
        <v>119185.00604594919</v>
      </c>
      <c r="AV55">
        <v>119185.00604594919</v>
      </c>
      <c r="AW55">
        <v>-54.543713163482607</v>
      </c>
      <c r="AX55">
        <v>119130.46233278573</v>
      </c>
      <c r="AY55">
        <v>3631.800046937351</v>
      </c>
      <c r="AZ55">
        <v>122762.26237972308</v>
      </c>
      <c r="BA55">
        <v>0</v>
      </c>
      <c r="BB55">
        <v>122762.26237972308</v>
      </c>
      <c r="BC55">
        <v>0</v>
      </c>
      <c r="BD55">
        <v>122762.26237972308</v>
      </c>
      <c r="BE55">
        <v>0</v>
      </c>
      <c r="BF55">
        <v>122762.26237972308</v>
      </c>
      <c r="BG55">
        <v>2454.987092231866</v>
      </c>
      <c r="BH55">
        <v>125217.24947195494</v>
      </c>
      <c r="BI55" s="5">
        <v>125217.24947195494</v>
      </c>
      <c r="BJ55" s="5">
        <v>5335507</v>
      </c>
      <c r="BM55" s="5">
        <v>0</v>
      </c>
      <c r="BN55" s="5">
        <v>125217.24947195494</v>
      </c>
      <c r="BO55" s="5">
        <v>5335507</v>
      </c>
      <c r="BP55" s="5" t="s">
        <v>8</v>
      </c>
      <c r="BS55">
        <v>125217.24947195494</v>
      </c>
      <c r="BT55" s="5">
        <v>0</v>
      </c>
      <c r="BU55" s="5">
        <v>5335507</v>
      </c>
      <c r="BW55" s="5" t="s">
        <v>2</v>
      </c>
      <c r="BX55" s="5" t="s">
        <v>2</v>
      </c>
      <c r="BY55" s="5" t="s">
        <v>1821</v>
      </c>
      <c r="BZ55" t="s">
        <v>1787</v>
      </c>
      <c r="CA55" t="s">
        <v>1877</v>
      </c>
      <c r="CB55" t="s">
        <v>1856</v>
      </c>
      <c r="CC55" s="5" t="b">
        <v>1</v>
      </c>
      <c r="CD55" s="5">
        <v>5335507</v>
      </c>
      <c r="CE55">
        <v>5335507</v>
      </c>
      <c r="CF55">
        <v>0</v>
      </c>
      <c r="CG55">
        <v>0</v>
      </c>
      <c r="CH55" s="5">
        <v>0</v>
      </c>
    </row>
    <row r="56" spans="1:86" x14ac:dyDescent="0.25">
      <c r="A56" s="5">
        <v>55</v>
      </c>
      <c r="B56" s="5">
        <v>1</v>
      </c>
      <c r="C56" s="5">
        <v>9</v>
      </c>
      <c r="D56" s="5">
        <v>1</v>
      </c>
      <c r="E56" s="5">
        <v>0</v>
      </c>
      <c r="F56" s="5">
        <v>17.66</v>
      </c>
      <c r="G56" s="5"/>
      <c r="H56" s="5"/>
      <c r="I56" s="5">
        <v>17.66</v>
      </c>
      <c r="J56" s="5">
        <v>7</v>
      </c>
      <c r="K56" s="5">
        <v>4.6399999999999997</v>
      </c>
      <c r="L56" s="5"/>
      <c r="N56" s="5"/>
      <c r="O56" s="5"/>
      <c r="P56" s="5">
        <v>3.37</v>
      </c>
      <c r="Q56" s="5"/>
      <c r="R56" s="5">
        <v>3.37</v>
      </c>
      <c r="S56" s="5">
        <v>32.67</v>
      </c>
      <c r="T56" s="5">
        <v>29.3</v>
      </c>
      <c r="U56" s="5">
        <v>30.99</v>
      </c>
      <c r="V56" s="5">
        <v>138273.04</v>
      </c>
      <c r="W56">
        <v>1.6668676716799382</v>
      </c>
      <c r="X56">
        <v>138274.70686767169</v>
      </c>
      <c r="Y56">
        <v>0</v>
      </c>
      <c r="Z56">
        <v>138274.70686767169</v>
      </c>
      <c r="AA56">
        <v>0</v>
      </c>
      <c r="AB56">
        <v>138274.70686767169</v>
      </c>
      <c r="AC56">
        <v>0</v>
      </c>
      <c r="AD56">
        <v>138274.70686767169</v>
      </c>
      <c r="AE56">
        <v>0</v>
      </c>
      <c r="AF56">
        <v>138274.70686767169</v>
      </c>
      <c r="AG56">
        <v>0</v>
      </c>
      <c r="AH56">
        <v>138274.70686767169</v>
      </c>
      <c r="AI56">
        <v>0</v>
      </c>
      <c r="AJ56">
        <v>138274.70686767169</v>
      </c>
      <c r="AK56">
        <v>0</v>
      </c>
      <c r="AL56">
        <v>138274.70686767169</v>
      </c>
      <c r="AM56">
        <v>0</v>
      </c>
      <c r="AN56">
        <v>138274.70686767169</v>
      </c>
      <c r="AO56">
        <v>0</v>
      </c>
      <c r="AP56">
        <v>138274.70686767169</v>
      </c>
      <c r="AQ56">
        <v>0</v>
      </c>
      <c r="AR56">
        <v>138274.70686767169</v>
      </c>
      <c r="AS56">
        <v>0</v>
      </c>
      <c r="AT56">
        <v>138274.70686767169</v>
      </c>
      <c r="AV56">
        <v>138274.70686767169</v>
      </c>
      <c r="AW56">
        <v>-1090.647493680066</v>
      </c>
      <c r="AX56">
        <v>137184.05937399162</v>
      </c>
      <c r="AY56">
        <v>5239.3030009680369</v>
      </c>
      <c r="AZ56">
        <v>142423.36237495966</v>
      </c>
      <c r="BA56">
        <v>0</v>
      </c>
      <c r="BB56">
        <v>142423.36237495966</v>
      </c>
      <c r="BC56">
        <v>0</v>
      </c>
      <c r="BD56">
        <v>142423.36237495966</v>
      </c>
      <c r="BE56">
        <v>0</v>
      </c>
      <c r="BF56">
        <v>142423.36237495966</v>
      </c>
      <c r="BG56">
        <v>0</v>
      </c>
      <c r="BH56">
        <v>142423.36237495966</v>
      </c>
      <c r="BI56" s="5">
        <v>142423.36237495966</v>
      </c>
      <c r="BJ56" s="5">
        <v>4413700</v>
      </c>
      <c r="BM56" s="5">
        <v>0</v>
      </c>
      <c r="BN56" s="5">
        <v>142423.36237495966</v>
      </c>
      <c r="BO56" s="5">
        <v>4413700</v>
      </c>
      <c r="BP56" s="5" t="s">
        <v>8</v>
      </c>
      <c r="BS56">
        <v>142423.36237495966</v>
      </c>
      <c r="BT56" s="5">
        <v>0</v>
      </c>
      <c r="BU56" s="5">
        <v>4413700</v>
      </c>
      <c r="BW56" s="5" t="s">
        <v>2</v>
      </c>
      <c r="BX56" s="5" t="s">
        <v>2</v>
      </c>
      <c r="BY56" s="5" t="s">
        <v>1821</v>
      </c>
      <c r="BZ56" t="s">
        <v>1787</v>
      </c>
      <c r="CA56" t="s">
        <v>1877</v>
      </c>
      <c r="CB56" t="s">
        <v>1862</v>
      </c>
      <c r="CC56" s="5" t="b">
        <v>1</v>
      </c>
      <c r="CD56" s="5">
        <v>4413700</v>
      </c>
      <c r="CE56">
        <v>4413700</v>
      </c>
      <c r="CF56">
        <v>0</v>
      </c>
      <c r="CG56">
        <v>0</v>
      </c>
      <c r="CH56" s="5">
        <v>0</v>
      </c>
    </row>
    <row r="57" spans="1:86" x14ac:dyDescent="0.25">
      <c r="A57" s="5">
        <v>56</v>
      </c>
      <c r="B57" s="5">
        <v>1</v>
      </c>
      <c r="C57" s="5">
        <v>9</v>
      </c>
      <c r="D57" s="5">
        <v>2</v>
      </c>
      <c r="E57" s="5">
        <v>2</v>
      </c>
      <c r="F57" s="5">
        <v>11.1</v>
      </c>
      <c r="G57" s="5">
        <v>10.86</v>
      </c>
      <c r="H57" s="5"/>
      <c r="I57" s="5">
        <v>21.96</v>
      </c>
      <c r="J57" s="5">
        <v>17.940000000000001</v>
      </c>
      <c r="K57" s="5">
        <v>3.94</v>
      </c>
      <c r="L57" s="5"/>
      <c r="M57">
        <v>4.42</v>
      </c>
      <c r="N57" s="5">
        <v>4.49</v>
      </c>
      <c r="O57" s="5"/>
      <c r="P57" s="5">
        <v>3.69</v>
      </c>
      <c r="Q57" s="5"/>
      <c r="R57" s="5">
        <v>3.69</v>
      </c>
      <c r="S57" s="5">
        <v>56.44</v>
      </c>
      <c r="T57" s="5">
        <v>52.75</v>
      </c>
      <c r="U57" s="5">
        <v>54.6</v>
      </c>
      <c r="V57" s="5">
        <v>115173.75999999999</v>
      </c>
      <c r="W57">
        <v>1.812519083978259</v>
      </c>
      <c r="X57">
        <v>115175.57251908396</v>
      </c>
      <c r="Y57">
        <v>500.41984732824494</v>
      </c>
      <c r="Z57">
        <v>115675.99236641222</v>
      </c>
      <c r="AA57">
        <v>0</v>
      </c>
      <c r="AB57">
        <v>115675.99236641222</v>
      </c>
      <c r="AC57">
        <v>0</v>
      </c>
      <c r="AD57">
        <v>115675.99236641222</v>
      </c>
      <c r="AE57">
        <v>0</v>
      </c>
      <c r="AF57">
        <v>115675.99236641222</v>
      </c>
      <c r="AG57">
        <v>0</v>
      </c>
      <c r="AH57">
        <v>115675.99236641222</v>
      </c>
      <c r="AI57">
        <v>0</v>
      </c>
      <c r="AJ57">
        <v>115675.99236641222</v>
      </c>
      <c r="AK57">
        <v>0</v>
      </c>
      <c r="AL57">
        <v>115675.99236641222</v>
      </c>
      <c r="AM57">
        <v>0</v>
      </c>
      <c r="AN57">
        <v>115675.99236641222</v>
      </c>
      <c r="AO57">
        <v>0</v>
      </c>
      <c r="AP57">
        <v>115675.99236641222</v>
      </c>
      <c r="AQ57">
        <v>0</v>
      </c>
      <c r="AR57">
        <v>115675.99236641222</v>
      </c>
      <c r="AS57">
        <v>0</v>
      </c>
      <c r="AT57">
        <v>115675.99236641222</v>
      </c>
      <c r="AV57">
        <v>115675.99236641222</v>
      </c>
      <c r="AW57">
        <v>-836.23046165030973</v>
      </c>
      <c r="AX57">
        <v>114839.76190476192</v>
      </c>
      <c r="AY57">
        <v>4823.2417582417547</v>
      </c>
      <c r="AZ57">
        <v>119663.00366300366</v>
      </c>
      <c r="BA57">
        <v>0</v>
      </c>
      <c r="BB57">
        <v>119663.00366300366</v>
      </c>
      <c r="BC57">
        <v>0</v>
      </c>
      <c r="BD57">
        <v>119663.00366300366</v>
      </c>
      <c r="BE57">
        <v>0</v>
      </c>
      <c r="BF57">
        <v>119663.00366300366</v>
      </c>
      <c r="BG57">
        <v>1196.6300366300277</v>
      </c>
      <c r="BH57">
        <v>120859.63369963368</v>
      </c>
      <c r="BI57" s="5">
        <v>120859.63369963368</v>
      </c>
      <c r="BJ57" s="5">
        <v>6598936</v>
      </c>
      <c r="BM57" s="5">
        <v>0</v>
      </c>
      <c r="BN57" s="5">
        <v>120859.63369963368</v>
      </c>
      <c r="BO57" s="5">
        <v>6598936</v>
      </c>
      <c r="BP57" s="5" t="s">
        <v>8</v>
      </c>
      <c r="BS57">
        <v>120859.63369963368</v>
      </c>
      <c r="BT57" s="5">
        <v>0</v>
      </c>
      <c r="BU57" s="5">
        <v>6598936</v>
      </c>
      <c r="BW57" s="5" t="s">
        <v>2</v>
      </c>
      <c r="BX57" s="5" t="s">
        <v>2</v>
      </c>
      <c r="BY57" s="5" t="s">
        <v>1821</v>
      </c>
      <c r="BZ57" t="s">
        <v>1787</v>
      </c>
      <c r="CA57" t="s">
        <v>1877</v>
      </c>
      <c r="CB57" t="s">
        <v>1857</v>
      </c>
      <c r="CC57" s="5" t="b">
        <v>1</v>
      </c>
      <c r="CD57" s="5">
        <v>6598936</v>
      </c>
      <c r="CE57">
        <v>6598936</v>
      </c>
      <c r="CF57">
        <v>0</v>
      </c>
      <c r="CG57">
        <v>0</v>
      </c>
      <c r="CH57" s="5">
        <v>0</v>
      </c>
    </row>
    <row r="58" spans="1:86" x14ac:dyDescent="0.25">
      <c r="A58" s="5">
        <v>57</v>
      </c>
      <c r="B58" s="5">
        <v>1</v>
      </c>
      <c r="C58" s="5">
        <v>9</v>
      </c>
      <c r="D58" s="5">
        <v>3</v>
      </c>
      <c r="E58" s="5">
        <v>2</v>
      </c>
      <c r="F58" s="5">
        <v>11.04</v>
      </c>
      <c r="G58" s="5">
        <v>12.05</v>
      </c>
      <c r="H58" s="5"/>
      <c r="I58" s="5">
        <v>23.09</v>
      </c>
      <c r="J58" s="5">
        <v>20.87</v>
      </c>
      <c r="K58" s="5">
        <v>4.99</v>
      </c>
      <c r="L58" s="5"/>
      <c r="M58">
        <v>2.67</v>
      </c>
      <c r="N58" s="5">
        <v>4.59</v>
      </c>
      <c r="O58" s="5">
        <v>3.59</v>
      </c>
      <c r="P58" s="5">
        <v>3.84</v>
      </c>
      <c r="Q58" s="5"/>
      <c r="R58" s="5">
        <v>3.84</v>
      </c>
      <c r="S58" s="5">
        <v>63.64</v>
      </c>
      <c r="T58" s="5">
        <v>59.8</v>
      </c>
      <c r="U58" s="5">
        <v>61.72</v>
      </c>
      <c r="V58" s="5">
        <v>118496.08</v>
      </c>
      <c r="W58">
        <v>0.96142011834308516</v>
      </c>
      <c r="X58">
        <v>118497.04142011834</v>
      </c>
      <c r="Y58">
        <v>0</v>
      </c>
      <c r="Z58">
        <v>118497.04142011834</v>
      </c>
      <c r="AA58">
        <v>0</v>
      </c>
      <c r="AB58">
        <v>118497.04142011834</v>
      </c>
      <c r="AC58">
        <v>0</v>
      </c>
      <c r="AD58">
        <v>118497.04142011834</v>
      </c>
      <c r="AE58">
        <v>0</v>
      </c>
      <c r="AF58">
        <v>118497.04142011834</v>
      </c>
      <c r="AG58">
        <v>0</v>
      </c>
      <c r="AH58">
        <v>118497.04142011834</v>
      </c>
      <c r="AI58">
        <v>0</v>
      </c>
      <c r="AJ58">
        <v>118497.04142011834</v>
      </c>
      <c r="AK58">
        <v>0</v>
      </c>
      <c r="AL58">
        <v>118497.04142011834</v>
      </c>
      <c r="AM58">
        <v>0</v>
      </c>
      <c r="AN58">
        <v>118497.04142011834</v>
      </c>
      <c r="AO58">
        <v>0</v>
      </c>
      <c r="AP58">
        <v>118497.04142011834</v>
      </c>
      <c r="AQ58">
        <v>0</v>
      </c>
      <c r="AR58">
        <v>118497.04142011834</v>
      </c>
      <c r="AS58">
        <v>0</v>
      </c>
      <c r="AT58">
        <v>118497.04142011834</v>
      </c>
      <c r="AV58">
        <v>118497.04142011834</v>
      </c>
      <c r="AW58">
        <v>-1527.3395406627387</v>
      </c>
      <c r="AX58">
        <v>116969.70187945561</v>
      </c>
      <c r="AY58">
        <v>5083.117303953346</v>
      </c>
      <c r="AZ58">
        <v>122052.81918340897</v>
      </c>
      <c r="BA58">
        <v>0</v>
      </c>
      <c r="BB58">
        <v>122052.81918340897</v>
      </c>
      <c r="BC58">
        <v>0</v>
      </c>
      <c r="BD58">
        <v>122052.81918340897</v>
      </c>
      <c r="BE58">
        <v>0</v>
      </c>
      <c r="BF58">
        <v>122052.81918340897</v>
      </c>
      <c r="BG58">
        <v>1220.7064160725861</v>
      </c>
      <c r="BH58">
        <v>123273.52559948154</v>
      </c>
      <c r="BI58" s="5">
        <v>123273.52559948154</v>
      </c>
      <c r="BJ58" s="5">
        <v>7608442</v>
      </c>
      <c r="BM58" s="5">
        <v>0</v>
      </c>
      <c r="BN58" s="5">
        <v>123273.52559948154</v>
      </c>
      <c r="BO58" s="5">
        <v>7608442</v>
      </c>
      <c r="BP58" s="5" t="s">
        <v>8</v>
      </c>
      <c r="BS58">
        <v>123273.52559948154</v>
      </c>
      <c r="BT58" s="5">
        <v>0</v>
      </c>
      <c r="BU58" s="5">
        <v>7608442</v>
      </c>
      <c r="BW58" s="5" t="s">
        <v>2</v>
      </c>
      <c r="BX58" s="5" t="s">
        <v>2</v>
      </c>
      <c r="BY58" s="5" t="s">
        <v>1821</v>
      </c>
      <c r="BZ58" t="s">
        <v>1787</v>
      </c>
      <c r="CA58" t="s">
        <v>1877</v>
      </c>
      <c r="CB58" t="s">
        <v>1857</v>
      </c>
      <c r="CC58" s="5" t="b">
        <v>1</v>
      </c>
      <c r="CD58" s="5">
        <v>7608442</v>
      </c>
      <c r="CE58">
        <v>7608442</v>
      </c>
      <c r="CF58">
        <v>0</v>
      </c>
      <c r="CG58">
        <v>0</v>
      </c>
      <c r="CH58" s="5">
        <v>0</v>
      </c>
    </row>
    <row r="59" spans="1:86" x14ac:dyDescent="0.25">
      <c r="A59" s="5">
        <v>58</v>
      </c>
      <c r="B59" s="5">
        <v>1</v>
      </c>
      <c r="C59" s="5">
        <v>9</v>
      </c>
      <c r="D59" s="5">
        <v>4</v>
      </c>
      <c r="E59" s="5">
        <v>1</v>
      </c>
      <c r="F59" s="5">
        <v>12.64</v>
      </c>
      <c r="G59" s="5"/>
      <c r="H59" s="5"/>
      <c r="I59" s="5">
        <v>12.64</v>
      </c>
      <c r="J59" s="5">
        <v>15.67</v>
      </c>
      <c r="K59" s="5">
        <v>4.6900000000000004</v>
      </c>
      <c r="L59" s="5"/>
      <c r="M59">
        <v>4.01</v>
      </c>
      <c r="N59" s="5"/>
      <c r="O59" s="5"/>
      <c r="P59" s="5">
        <v>3.38</v>
      </c>
      <c r="Q59" s="5"/>
      <c r="R59" s="5">
        <v>3.38</v>
      </c>
      <c r="S59" s="5">
        <v>40.39</v>
      </c>
      <c r="T59" s="5">
        <v>37.01</v>
      </c>
      <c r="U59" s="5">
        <v>38.700000000000003</v>
      </c>
      <c r="V59" s="5">
        <v>119184.96000000001</v>
      </c>
      <c r="W59">
        <v>0.42565629226737656</v>
      </c>
      <c r="X59">
        <v>119185.38565629227</v>
      </c>
      <c r="Y59">
        <v>0</v>
      </c>
      <c r="Z59">
        <v>119185.38565629227</v>
      </c>
      <c r="AA59">
        <v>0</v>
      </c>
      <c r="AB59">
        <v>119185.38565629227</v>
      </c>
      <c r="AC59">
        <v>0</v>
      </c>
      <c r="AD59">
        <v>119185.38565629227</v>
      </c>
      <c r="AE59">
        <v>0</v>
      </c>
      <c r="AF59">
        <v>119185.38565629227</v>
      </c>
      <c r="AG59">
        <v>0</v>
      </c>
      <c r="AH59">
        <v>119185.38565629227</v>
      </c>
      <c r="AI59">
        <v>0</v>
      </c>
      <c r="AJ59">
        <v>119185.38565629227</v>
      </c>
      <c r="AK59">
        <v>0</v>
      </c>
      <c r="AL59">
        <v>119185.38565629227</v>
      </c>
      <c r="AM59">
        <v>0</v>
      </c>
      <c r="AN59">
        <v>119185.38565629227</v>
      </c>
      <c r="AO59">
        <v>0</v>
      </c>
      <c r="AP59">
        <v>119185.38565629227</v>
      </c>
      <c r="AQ59">
        <v>0</v>
      </c>
      <c r="AR59">
        <v>119185.38565629227</v>
      </c>
      <c r="AS59">
        <v>0</v>
      </c>
      <c r="AT59">
        <v>119185.38565629227</v>
      </c>
      <c r="AV59">
        <v>119185.38565629227</v>
      </c>
      <c r="AW59">
        <v>-1976.0316511243293</v>
      </c>
      <c r="AX59">
        <v>117209.35400516794</v>
      </c>
      <c r="AY59">
        <v>5552.9198966408294</v>
      </c>
      <c r="AZ59">
        <v>122762.27390180876</v>
      </c>
      <c r="BA59">
        <v>0</v>
      </c>
      <c r="BB59">
        <v>122762.27390180876</v>
      </c>
      <c r="BC59">
        <v>0</v>
      </c>
      <c r="BD59">
        <v>122762.27390180876</v>
      </c>
      <c r="BE59">
        <v>0</v>
      </c>
      <c r="BF59">
        <v>122762.27390180876</v>
      </c>
      <c r="BG59">
        <v>2454.9612403100764</v>
      </c>
      <c r="BH59">
        <v>125217.23514211884</v>
      </c>
      <c r="BI59" s="5">
        <v>125217.23514211884</v>
      </c>
      <c r="BJ59" s="5">
        <v>4845907</v>
      </c>
      <c r="BM59" s="5">
        <v>0</v>
      </c>
      <c r="BN59" s="5">
        <v>125217.23514211884</v>
      </c>
      <c r="BO59" s="5">
        <v>4845907</v>
      </c>
      <c r="BP59" s="5" t="s">
        <v>8</v>
      </c>
      <c r="BS59">
        <v>125217.23514211884</v>
      </c>
      <c r="BT59" s="5">
        <v>0</v>
      </c>
      <c r="BU59" s="5">
        <v>4845907</v>
      </c>
      <c r="BW59" s="5" t="s">
        <v>2</v>
      </c>
      <c r="BX59" s="5" t="s">
        <v>2</v>
      </c>
      <c r="BY59" s="5" t="s">
        <v>1821</v>
      </c>
      <c r="BZ59" t="s">
        <v>1787</v>
      </c>
      <c r="CA59" t="s">
        <v>1877</v>
      </c>
      <c r="CB59" t="s">
        <v>1856</v>
      </c>
      <c r="CC59" s="5" t="b">
        <v>1</v>
      </c>
      <c r="CD59" s="5">
        <v>4845907</v>
      </c>
      <c r="CE59">
        <v>4845907</v>
      </c>
      <c r="CF59">
        <v>0</v>
      </c>
      <c r="CG59">
        <v>0</v>
      </c>
      <c r="CH59" s="5">
        <v>0</v>
      </c>
    </row>
    <row r="60" spans="1:86" x14ac:dyDescent="0.25">
      <c r="A60" s="5">
        <v>59</v>
      </c>
      <c r="B60" s="5">
        <v>1</v>
      </c>
      <c r="C60" s="5">
        <v>9</v>
      </c>
      <c r="D60" s="5">
        <v>5</v>
      </c>
      <c r="E60" s="5">
        <v>2</v>
      </c>
      <c r="F60" s="5">
        <v>10.59</v>
      </c>
      <c r="G60" s="5">
        <v>14.05</v>
      </c>
      <c r="H60" s="5"/>
      <c r="I60" s="5">
        <v>24.64</v>
      </c>
      <c r="J60" s="5">
        <v>18.38</v>
      </c>
      <c r="K60" s="5">
        <v>4.84</v>
      </c>
      <c r="L60" s="5"/>
      <c r="M60">
        <v>3.1</v>
      </c>
      <c r="N60" s="5">
        <v>4.93</v>
      </c>
      <c r="O60" s="5">
        <v>3.83</v>
      </c>
      <c r="P60" s="5">
        <v>3.49</v>
      </c>
      <c r="Q60" s="5"/>
      <c r="R60" s="5">
        <v>3.49</v>
      </c>
      <c r="S60" s="5">
        <v>63.21</v>
      </c>
      <c r="T60" s="5">
        <v>59.72</v>
      </c>
      <c r="U60" s="5">
        <v>61.47</v>
      </c>
      <c r="V60" s="5">
        <v>116281.2</v>
      </c>
      <c r="W60">
        <v>0.12992327366373502</v>
      </c>
      <c r="X60">
        <v>116281.32992327366</v>
      </c>
      <c r="Y60">
        <v>0</v>
      </c>
      <c r="Z60">
        <v>116281.32992327366</v>
      </c>
      <c r="AA60">
        <v>0</v>
      </c>
      <c r="AB60">
        <v>116281.32992327366</v>
      </c>
      <c r="AC60">
        <v>0</v>
      </c>
      <c r="AD60">
        <v>116281.32992327366</v>
      </c>
      <c r="AE60">
        <v>0</v>
      </c>
      <c r="AF60">
        <v>116281.32992327366</v>
      </c>
      <c r="AG60">
        <v>0</v>
      </c>
      <c r="AH60">
        <v>116281.32992327366</v>
      </c>
      <c r="AI60">
        <v>0</v>
      </c>
      <c r="AJ60">
        <v>116281.32992327366</v>
      </c>
      <c r="AK60">
        <v>0</v>
      </c>
      <c r="AL60">
        <v>116281.32992327366</v>
      </c>
      <c r="AM60">
        <v>0</v>
      </c>
      <c r="AN60">
        <v>116281.32992327366</v>
      </c>
      <c r="AO60">
        <v>0</v>
      </c>
      <c r="AP60">
        <v>116281.32992327366</v>
      </c>
      <c r="AQ60">
        <v>0</v>
      </c>
      <c r="AR60">
        <v>116281.32992327366</v>
      </c>
      <c r="AS60">
        <v>0</v>
      </c>
      <c r="AT60">
        <v>116281.32992327366</v>
      </c>
      <c r="AV60">
        <v>116281.32992327366</v>
      </c>
      <c r="AW60">
        <v>-2006.44786698604</v>
      </c>
      <c r="AX60">
        <v>114274.88205628762</v>
      </c>
      <c r="AY60">
        <v>5495.7377582560584</v>
      </c>
      <c r="AZ60">
        <v>119770.61981454368</v>
      </c>
      <c r="BA60">
        <v>0</v>
      </c>
      <c r="BB60">
        <v>119770.61981454368</v>
      </c>
      <c r="BC60">
        <v>0</v>
      </c>
      <c r="BD60">
        <v>119770.61981454368</v>
      </c>
      <c r="BE60">
        <v>0</v>
      </c>
      <c r="BF60">
        <v>119770.61981454368</v>
      </c>
      <c r="BG60">
        <v>1198.096632503657</v>
      </c>
      <c r="BH60">
        <v>120968.71644704734</v>
      </c>
      <c r="BI60" s="5">
        <v>120968.71644704734</v>
      </c>
      <c r="BJ60" s="5">
        <v>7435947</v>
      </c>
      <c r="BM60" s="5">
        <v>0</v>
      </c>
      <c r="BN60" s="5">
        <v>120968.71644704734</v>
      </c>
      <c r="BO60" s="5">
        <v>7435947</v>
      </c>
      <c r="BP60" s="5" t="s">
        <v>8</v>
      </c>
      <c r="BS60">
        <v>120968.71644704734</v>
      </c>
      <c r="BT60" s="5">
        <v>0</v>
      </c>
      <c r="BU60" s="5">
        <v>7435947</v>
      </c>
      <c r="BW60" s="5" t="s">
        <v>2</v>
      </c>
      <c r="BX60" s="5" t="s">
        <v>2</v>
      </c>
      <c r="BY60" s="5" t="s">
        <v>1821</v>
      </c>
      <c r="BZ60" t="s">
        <v>1787</v>
      </c>
      <c r="CA60" t="s">
        <v>1877</v>
      </c>
      <c r="CB60" t="s">
        <v>1857</v>
      </c>
      <c r="CC60" s="5" t="b">
        <v>1</v>
      </c>
      <c r="CD60" s="5">
        <v>7435947</v>
      </c>
      <c r="CE60">
        <v>7435947</v>
      </c>
      <c r="CF60">
        <v>0</v>
      </c>
      <c r="CG60">
        <v>0</v>
      </c>
      <c r="CH60" s="5">
        <v>0</v>
      </c>
    </row>
    <row r="61" spans="1:86" x14ac:dyDescent="0.25">
      <c r="A61" s="5">
        <v>60</v>
      </c>
      <c r="B61" s="5">
        <v>1</v>
      </c>
      <c r="C61" s="5">
        <v>9</v>
      </c>
      <c r="D61" s="5">
        <v>6</v>
      </c>
      <c r="E61" s="5">
        <v>2</v>
      </c>
      <c r="F61" s="5">
        <v>14.2</v>
      </c>
      <c r="G61" s="5">
        <v>14.27</v>
      </c>
      <c r="H61" s="5"/>
      <c r="I61" s="5">
        <v>28.47</v>
      </c>
      <c r="J61" s="5">
        <v>17.43</v>
      </c>
      <c r="K61" s="5">
        <v>5.51</v>
      </c>
      <c r="L61" s="5">
        <v>4.05</v>
      </c>
      <c r="M61">
        <v>3.57</v>
      </c>
      <c r="N61" s="5">
        <v>4.75</v>
      </c>
      <c r="O61" s="5"/>
      <c r="P61" s="5">
        <v>2.87</v>
      </c>
      <c r="Q61" s="5"/>
      <c r="R61" s="5">
        <v>2.87</v>
      </c>
      <c r="S61" s="5">
        <v>66.650000000000006</v>
      </c>
      <c r="T61" s="5">
        <v>63.78</v>
      </c>
      <c r="U61" s="5">
        <v>65.22</v>
      </c>
      <c r="V61" s="5">
        <v>119603.52</v>
      </c>
      <c r="W61">
        <v>0.94570972885412641</v>
      </c>
      <c r="X61">
        <v>119604.46570972886</v>
      </c>
      <c r="Y61">
        <v>0</v>
      </c>
      <c r="Z61">
        <v>119604.46570972886</v>
      </c>
      <c r="AA61">
        <v>0</v>
      </c>
      <c r="AB61">
        <v>119604.46570972886</v>
      </c>
      <c r="AC61">
        <v>0</v>
      </c>
      <c r="AD61">
        <v>119604.46570972886</v>
      </c>
      <c r="AE61">
        <v>0</v>
      </c>
      <c r="AF61">
        <v>119604.46570972886</v>
      </c>
      <c r="AG61">
        <v>0</v>
      </c>
      <c r="AH61">
        <v>119604.46570972886</v>
      </c>
      <c r="AI61">
        <v>0</v>
      </c>
      <c r="AJ61">
        <v>119604.46570972886</v>
      </c>
      <c r="AK61">
        <v>0</v>
      </c>
      <c r="AL61">
        <v>119604.46570972886</v>
      </c>
      <c r="AM61">
        <v>0</v>
      </c>
      <c r="AN61">
        <v>119604.46570972886</v>
      </c>
      <c r="AO61">
        <v>0</v>
      </c>
      <c r="AP61">
        <v>119604.46570972886</v>
      </c>
      <c r="AQ61">
        <v>0</v>
      </c>
      <c r="AR61">
        <v>119604.46570972886</v>
      </c>
      <c r="AS61">
        <v>0</v>
      </c>
      <c r="AT61">
        <v>119604.46570972886</v>
      </c>
      <c r="AV61">
        <v>119604.46570972886</v>
      </c>
      <c r="AW61">
        <v>-1172.2976631173806</v>
      </c>
      <c r="AX61">
        <v>118432.16804661148</v>
      </c>
      <c r="AY61">
        <v>4760.1042624961556</v>
      </c>
      <c r="AZ61">
        <v>123192.27230910763</v>
      </c>
      <c r="BA61">
        <v>0</v>
      </c>
      <c r="BB61">
        <v>123192.27230910763</v>
      </c>
      <c r="BC61">
        <v>0</v>
      </c>
      <c r="BD61">
        <v>123192.27230910763</v>
      </c>
      <c r="BE61">
        <v>0</v>
      </c>
      <c r="BF61">
        <v>123192.27230910763</v>
      </c>
      <c r="BG61">
        <v>1231.6467341306416</v>
      </c>
      <c r="BH61">
        <v>124423.91904323827</v>
      </c>
      <c r="BI61" s="5">
        <v>124423.91904323827</v>
      </c>
      <c r="BJ61" s="5">
        <v>8114928</v>
      </c>
      <c r="BM61" s="5">
        <v>0</v>
      </c>
      <c r="BN61" s="5">
        <v>124423.91904323827</v>
      </c>
      <c r="BO61" s="5">
        <v>8114928</v>
      </c>
      <c r="BP61" s="5" t="s">
        <v>8</v>
      </c>
      <c r="BS61">
        <v>124423.91904323827</v>
      </c>
      <c r="BT61" s="5">
        <v>0</v>
      </c>
      <c r="BU61" s="5">
        <v>8114928</v>
      </c>
      <c r="BW61" s="5" t="s">
        <v>2</v>
      </c>
      <c r="BX61" s="5" t="s">
        <v>2</v>
      </c>
      <c r="BY61" s="5" t="s">
        <v>1821</v>
      </c>
      <c r="BZ61" t="s">
        <v>1787</v>
      </c>
      <c r="CA61" t="s">
        <v>1877</v>
      </c>
      <c r="CB61" t="s">
        <v>1857</v>
      </c>
      <c r="CC61" s="5" t="b">
        <v>1</v>
      </c>
      <c r="CD61" s="5">
        <v>8114928</v>
      </c>
      <c r="CE61">
        <v>8114928</v>
      </c>
      <c r="CF61">
        <v>0</v>
      </c>
      <c r="CG61">
        <v>0</v>
      </c>
      <c r="CH61" s="5">
        <v>0</v>
      </c>
    </row>
    <row r="62" spans="1:86" x14ac:dyDescent="0.25">
      <c r="A62" s="5">
        <v>61</v>
      </c>
      <c r="B62" s="5">
        <v>1</v>
      </c>
      <c r="C62" s="5">
        <v>9</v>
      </c>
      <c r="D62" s="5">
        <v>7</v>
      </c>
      <c r="E62" s="5">
        <v>1</v>
      </c>
      <c r="F62" s="5">
        <v>15.25</v>
      </c>
      <c r="G62" s="5"/>
      <c r="H62" s="5"/>
      <c r="I62" s="5">
        <v>15.25</v>
      </c>
      <c r="J62" s="5">
        <v>17.12</v>
      </c>
      <c r="K62" s="5">
        <v>4.62</v>
      </c>
      <c r="L62" s="5"/>
      <c r="M62">
        <v>3.94</v>
      </c>
      <c r="N62" s="5"/>
      <c r="O62" s="5"/>
      <c r="P62" s="5">
        <v>3.36</v>
      </c>
      <c r="Q62" s="5"/>
      <c r="R62" s="5">
        <v>3.36</v>
      </c>
      <c r="S62" s="5">
        <v>44.29</v>
      </c>
      <c r="T62" s="5">
        <v>40.93</v>
      </c>
      <c r="U62" s="5">
        <v>42.61</v>
      </c>
      <c r="V62" s="5">
        <v>119184.96000000001</v>
      </c>
      <c r="W62">
        <v>4.6045949202380143E-2</v>
      </c>
      <c r="X62">
        <v>119185.00604594919</v>
      </c>
      <c r="Y62">
        <v>0</v>
      </c>
      <c r="Z62">
        <v>119185.00604594919</v>
      </c>
      <c r="AA62">
        <v>0</v>
      </c>
      <c r="AB62">
        <v>119185.00604594919</v>
      </c>
      <c r="AC62">
        <v>0</v>
      </c>
      <c r="AD62">
        <v>119185.00604594919</v>
      </c>
      <c r="AE62">
        <v>0</v>
      </c>
      <c r="AF62">
        <v>119185.00604594919</v>
      </c>
      <c r="AG62">
        <v>0</v>
      </c>
      <c r="AH62">
        <v>119185.00604594919</v>
      </c>
      <c r="AI62">
        <v>0</v>
      </c>
      <c r="AJ62">
        <v>119185.00604594919</v>
      </c>
      <c r="AK62">
        <v>0</v>
      </c>
      <c r="AL62">
        <v>119185.00604594919</v>
      </c>
      <c r="AM62">
        <v>0</v>
      </c>
      <c r="AN62">
        <v>119185.00604594919</v>
      </c>
      <c r="AO62">
        <v>0</v>
      </c>
      <c r="AP62">
        <v>119185.00604594919</v>
      </c>
      <c r="AQ62">
        <v>0</v>
      </c>
      <c r="AR62">
        <v>119185.00604594919</v>
      </c>
      <c r="AS62">
        <v>0</v>
      </c>
      <c r="AT62">
        <v>119185.00604594919</v>
      </c>
      <c r="AV62">
        <v>119185.00604594919</v>
      </c>
      <c r="AW62">
        <v>-54.543713163482607</v>
      </c>
      <c r="AX62">
        <v>119130.46233278573</v>
      </c>
      <c r="AY62">
        <v>3631.800046937351</v>
      </c>
      <c r="AZ62">
        <v>122762.26237972308</v>
      </c>
      <c r="BA62">
        <v>0</v>
      </c>
      <c r="BB62">
        <v>122762.26237972308</v>
      </c>
      <c r="BC62">
        <v>0</v>
      </c>
      <c r="BD62">
        <v>122762.26237972308</v>
      </c>
      <c r="BE62">
        <v>0</v>
      </c>
      <c r="BF62">
        <v>122762.26237972308</v>
      </c>
      <c r="BG62">
        <v>2454.987092231866</v>
      </c>
      <c r="BH62">
        <v>125217.24947195494</v>
      </c>
      <c r="BI62" s="5">
        <v>125217.24947195494</v>
      </c>
      <c r="BJ62" s="5">
        <v>5335507</v>
      </c>
      <c r="BM62" s="5">
        <v>0</v>
      </c>
      <c r="BN62" s="5">
        <v>125217.24947195494</v>
      </c>
      <c r="BO62" s="5">
        <v>5335507</v>
      </c>
      <c r="BP62" s="5" t="s">
        <v>8</v>
      </c>
      <c r="BS62">
        <v>125217.24947195494</v>
      </c>
      <c r="BT62" s="5">
        <v>0</v>
      </c>
      <c r="BU62" s="5">
        <v>5335507</v>
      </c>
      <c r="BW62" s="5" t="s">
        <v>2</v>
      </c>
      <c r="BX62" s="5" t="s">
        <v>2</v>
      </c>
      <c r="BY62" s="5" t="s">
        <v>1821</v>
      </c>
      <c r="BZ62" t="s">
        <v>1787</v>
      </c>
      <c r="CA62" t="s">
        <v>1877</v>
      </c>
      <c r="CB62" t="s">
        <v>1856</v>
      </c>
      <c r="CC62" s="5" t="b">
        <v>1</v>
      </c>
      <c r="CD62" s="5">
        <v>5335507</v>
      </c>
      <c r="CE62">
        <v>5335507</v>
      </c>
      <c r="CF62">
        <v>0</v>
      </c>
      <c r="CG62">
        <v>0</v>
      </c>
      <c r="CH62" s="5">
        <v>0</v>
      </c>
    </row>
    <row r="63" spans="1:86" x14ac:dyDescent="0.25">
      <c r="A63" s="5">
        <v>62</v>
      </c>
      <c r="B63" s="5">
        <v>1</v>
      </c>
      <c r="C63" s="5">
        <v>10</v>
      </c>
      <c r="D63" s="5">
        <v>1</v>
      </c>
      <c r="E63" s="5">
        <v>0</v>
      </c>
      <c r="F63" s="5">
        <v>17.66</v>
      </c>
      <c r="G63" s="5"/>
      <c r="H63" s="5"/>
      <c r="I63" s="5">
        <v>17.66</v>
      </c>
      <c r="J63" s="5">
        <v>7</v>
      </c>
      <c r="K63" s="5">
        <v>4.6399999999999997</v>
      </c>
      <c r="L63" s="5"/>
      <c r="N63" s="5"/>
      <c r="O63" s="5"/>
      <c r="P63" s="5">
        <v>3.37</v>
      </c>
      <c r="Q63" s="5"/>
      <c r="R63" s="5">
        <v>3.37</v>
      </c>
      <c r="S63" s="5">
        <v>32.67</v>
      </c>
      <c r="T63" s="5">
        <v>29.3</v>
      </c>
      <c r="U63" s="5">
        <v>30.99</v>
      </c>
      <c r="V63" s="5">
        <v>138273.04</v>
      </c>
      <c r="W63">
        <v>1.6668676716799382</v>
      </c>
      <c r="X63">
        <v>138274.70686767169</v>
      </c>
      <c r="Y63">
        <v>0</v>
      </c>
      <c r="Z63">
        <v>138274.70686767169</v>
      </c>
      <c r="AA63">
        <v>0</v>
      </c>
      <c r="AB63">
        <v>138274.70686767169</v>
      </c>
      <c r="AC63">
        <v>0</v>
      </c>
      <c r="AD63">
        <v>138274.70686767169</v>
      </c>
      <c r="AE63">
        <v>0</v>
      </c>
      <c r="AF63">
        <v>138274.70686767169</v>
      </c>
      <c r="AG63">
        <v>0</v>
      </c>
      <c r="AH63">
        <v>138274.70686767169</v>
      </c>
      <c r="AI63">
        <v>0</v>
      </c>
      <c r="AJ63">
        <v>138274.70686767169</v>
      </c>
      <c r="AK63">
        <v>0</v>
      </c>
      <c r="AL63">
        <v>138274.70686767169</v>
      </c>
      <c r="AM63">
        <v>0</v>
      </c>
      <c r="AN63">
        <v>138274.70686767169</v>
      </c>
      <c r="AO63">
        <v>0</v>
      </c>
      <c r="AP63">
        <v>138274.70686767169</v>
      </c>
      <c r="AQ63">
        <v>0</v>
      </c>
      <c r="AR63">
        <v>138274.70686767169</v>
      </c>
      <c r="AS63">
        <v>0</v>
      </c>
      <c r="AT63">
        <v>138274.70686767169</v>
      </c>
      <c r="AV63">
        <v>138274.70686767169</v>
      </c>
      <c r="AW63">
        <v>-1090.647493680066</v>
      </c>
      <c r="AX63">
        <v>137184.05937399162</v>
      </c>
      <c r="AY63">
        <v>5239.3030009680369</v>
      </c>
      <c r="AZ63">
        <v>142423.36237495966</v>
      </c>
      <c r="BA63">
        <v>0</v>
      </c>
      <c r="BB63">
        <v>142423.36237495966</v>
      </c>
      <c r="BC63">
        <v>0</v>
      </c>
      <c r="BD63">
        <v>142423.36237495966</v>
      </c>
      <c r="BE63">
        <v>0</v>
      </c>
      <c r="BF63">
        <v>142423.36237495966</v>
      </c>
      <c r="BG63">
        <v>0</v>
      </c>
      <c r="BH63">
        <v>142423.36237495966</v>
      </c>
      <c r="BI63" s="5">
        <v>142423.36237495966</v>
      </c>
      <c r="BJ63" s="5">
        <v>4413700</v>
      </c>
      <c r="BM63" s="5">
        <v>0</v>
      </c>
      <c r="BN63" s="5">
        <v>142423.36237495966</v>
      </c>
      <c r="BO63" s="5">
        <v>4413700</v>
      </c>
      <c r="BP63" s="5" t="s">
        <v>8</v>
      </c>
      <c r="BS63">
        <v>142423.36237495966</v>
      </c>
      <c r="BT63" s="5">
        <v>0</v>
      </c>
      <c r="BU63" s="5">
        <v>4413700</v>
      </c>
      <c r="BW63" s="5" t="s">
        <v>2</v>
      </c>
      <c r="BX63" s="5" t="s">
        <v>2</v>
      </c>
      <c r="BY63" s="5" t="s">
        <v>1821</v>
      </c>
      <c r="BZ63" t="s">
        <v>1787</v>
      </c>
      <c r="CA63" t="s">
        <v>1877</v>
      </c>
      <c r="CB63" t="s">
        <v>1862</v>
      </c>
      <c r="CC63" s="5" t="b">
        <v>1</v>
      </c>
      <c r="CD63" s="5">
        <v>4413700</v>
      </c>
      <c r="CE63">
        <v>4413700</v>
      </c>
      <c r="CF63">
        <v>0</v>
      </c>
      <c r="CG63">
        <v>0</v>
      </c>
      <c r="CH63" s="5">
        <v>0</v>
      </c>
    </row>
    <row r="64" spans="1:86" x14ac:dyDescent="0.25">
      <c r="A64" s="5">
        <v>63</v>
      </c>
      <c r="B64" s="5">
        <v>1</v>
      </c>
      <c r="C64" s="5">
        <v>10</v>
      </c>
      <c r="D64" s="5">
        <v>2</v>
      </c>
      <c r="E64" s="5">
        <v>2</v>
      </c>
      <c r="F64" s="5">
        <v>11.1</v>
      </c>
      <c r="G64" s="5">
        <v>10.86</v>
      </c>
      <c r="H64" s="5"/>
      <c r="I64" s="5">
        <v>21.96</v>
      </c>
      <c r="J64" s="5">
        <v>17.940000000000001</v>
      </c>
      <c r="K64" s="5">
        <v>3.94</v>
      </c>
      <c r="L64" s="5"/>
      <c r="M64">
        <v>4.42</v>
      </c>
      <c r="N64" s="5">
        <v>4.49</v>
      </c>
      <c r="O64" s="5"/>
      <c r="P64" s="5">
        <v>3.69</v>
      </c>
      <c r="Q64" s="5"/>
      <c r="R64" s="5">
        <v>3.69</v>
      </c>
      <c r="S64" s="5">
        <v>56.44</v>
      </c>
      <c r="T64" s="5">
        <v>52.75</v>
      </c>
      <c r="U64" s="5">
        <v>54.6</v>
      </c>
      <c r="V64" s="5">
        <v>115173.75999999999</v>
      </c>
      <c r="W64">
        <v>1.812519083978259</v>
      </c>
      <c r="X64">
        <v>115175.57251908396</v>
      </c>
      <c r="Z64">
        <v>115175.57251908396</v>
      </c>
      <c r="AA64">
        <v>500.41984732824494</v>
      </c>
      <c r="AB64">
        <v>115675.99236641222</v>
      </c>
      <c r="AC64">
        <v>0</v>
      </c>
      <c r="AD64">
        <v>115675.99236641222</v>
      </c>
      <c r="AE64">
        <v>0</v>
      </c>
      <c r="AF64">
        <v>115675.99236641222</v>
      </c>
      <c r="AG64">
        <v>0</v>
      </c>
      <c r="AH64">
        <v>115675.99236641222</v>
      </c>
      <c r="AI64">
        <v>0</v>
      </c>
      <c r="AJ64">
        <v>115675.99236641222</v>
      </c>
      <c r="AK64">
        <v>0</v>
      </c>
      <c r="AL64">
        <v>115675.99236641222</v>
      </c>
      <c r="AM64">
        <v>0</v>
      </c>
      <c r="AN64">
        <v>115675.99236641222</v>
      </c>
      <c r="AP64">
        <v>115175.57251908396</v>
      </c>
      <c r="AQ64">
        <v>0</v>
      </c>
      <c r="AR64">
        <v>115175.57251908396</v>
      </c>
      <c r="AS64">
        <v>0</v>
      </c>
      <c r="AT64">
        <v>115175.57251908396</v>
      </c>
      <c r="AV64">
        <v>115175.57251908396</v>
      </c>
      <c r="AX64">
        <v>110534.79853479854</v>
      </c>
      <c r="AY64">
        <v>0</v>
      </c>
      <c r="AZ64">
        <v>110534.79853479854</v>
      </c>
      <c r="BA64">
        <v>0</v>
      </c>
      <c r="BB64">
        <v>110534.79853479854</v>
      </c>
      <c r="BC64">
        <v>0</v>
      </c>
      <c r="BD64">
        <v>110534.79853479854</v>
      </c>
      <c r="BE64">
        <v>0</v>
      </c>
      <c r="BF64">
        <v>110534.79853479854</v>
      </c>
      <c r="BG64">
        <v>0</v>
      </c>
      <c r="BH64">
        <v>110534.79853479854</v>
      </c>
      <c r="BI64" s="5">
        <v>110534.79853479854</v>
      </c>
      <c r="BJ64" s="5">
        <v>6035200</v>
      </c>
      <c r="BM64" s="5">
        <v>0</v>
      </c>
      <c r="BN64" s="5">
        <v>110534.79853479854</v>
      </c>
      <c r="BO64" s="5">
        <v>6035200</v>
      </c>
      <c r="BP64" s="5" t="s">
        <v>8</v>
      </c>
      <c r="BS64">
        <v>110534.79853479854</v>
      </c>
      <c r="BT64" s="5">
        <v>0</v>
      </c>
      <c r="BU64" s="5">
        <v>6035200</v>
      </c>
      <c r="BW64" s="5" t="s">
        <v>1818</v>
      </c>
      <c r="BX64" s="5" t="s">
        <v>1818</v>
      </c>
      <c r="BY64" s="5" t="s">
        <v>1827</v>
      </c>
      <c r="BZ64" t="s">
        <v>1829</v>
      </c>
      <c r="CA64" t="s">
        <v>1877</v>
      </c>
      <c r="CB64" t="s">
        <v>1857</v>
      </c>
      <c r="CC64" s="5" t="b">
        <v>1</v>
      </c>
      <c r="CD64" s="5">
        <v>6035200</v>
      </c>
      <c r="CE64">
        <v>6351496</v>
      </c>
      <c r="CF64">
        <v>6035200</v>
      </c>
      <c r="CG64">
        <v>6035200</v>
      </c>
      <c r="CH64" s="5">
        <v>0</v>
      </c>
    </row>
    <row r="65" spans="1:86" x14ac:dyDescent="0.25">
      <c r="A65" s="5">
        <v>64</v>
      </c>
      <c r="B65" s="5">
        <v>1</v>
      </c>
      <c r="C65" s="5">
        <v>10</v>
      </c>
      <c r="D65" s="5">
        <v>3</v>
      </c>
      <c r="E65" s="5">
        <v>2</v>
      </c>
      <c r="F65" s="5">
        <v>11.04</v>
      </c>
      <c r="G65" s="5">
        <v>12.05</v>
      </c>
      <c r="H65" s="5"/>
      <c r="I65" s="5">
        <v>23.09</v>
      </c>
      <c r="J65" s="5">
        <v>20.87</v>
      </c>
      <c r="K65" s="5">
        <v>4.99</v>
      </c>
      <c r="L65" s="5"/>
      <c r="M65">
        <v>2.67</v>
      </c>
      <c r="N65" s="5">
        <v>4.59</v>
      </c>
      <c r="O65" s="5">
        <v>3.59</v>
      </c>
      <c r="P65" s="5">
        <v>3.84</v>
      </c>
      <c r="Q65" s="5"/>
      <c r="R65" s="5">
        <v>3.84</v>
      </c>
      <c r="S65" s="5">
        <v>63.64</v>
      </c>
      <c r="T65" s="5">
        <v>59.8</v>
      </c>
      <c r="U65" s="5">
        <v>61.72</v>
      </c>
      <c r="V65" s="5">
        <v>118496.08</v>
      </c>
      <c r="W65">
        <v>0.96142011834308516</v>
      </c>
      <c r="X65">
        <v>118497.04142011834</v>
      </c>
      <c r="Y65">
        <v>0</v>
      </c>
      <c r="Z65">
        <v>118497.04142011834</v>
      </c>
      <c r="AA65">
        <v>0</v>
      </c>
      <c r="AB65">
        <v>118497.04142011834</v>
      </c>
      <c r="AC65">
        <v>0</v>
      </c>
      <c r="AD65">
        <v>118497.04142011834</v>
      </c>
      <c r="AE65">
        <v>0</v>
      </c>
      <c r="AF65">
        <v>118497.04142011834</v>
      </c>
      <c r="AG65">
        <v>0</v>
      </c>
      <c r="AH65">
        <v>118497.04142011834</v>
      </c>
      <c r="AI65">
        <v>0</v>
      </c>
      <c r="AJ65">
        <v>118497.04142011834</v>
      </c>
      <c r="AK65">
        <v>0</v>
      </c>
      <c r="AL65">
        <v>118497.04142011834</v>
      </c>
      <c r="AM65">
        <v>0</v>
      </c>
      <c r="AN65">
        <v>118497.04142011834</v>
      </c>
      <c r="AO65">
        <v>0</v>
      </c>
      <c r="AP65">
        <v>118497.04142011834</v>
      </c>
      <c r="AQ65">
        <v>0</v>
      </c>
      <c r="AR65">
        <v>118497.04142011834</v>
      </c>
      <c r="AS65">
        <v>0</v>
      </c>
      <c r="AT65">
        <v>118497.04142011834</v>
      </c>
      <c r="AV65">
        <v>118497.04142011834</v>
      </c>
      <c r="AW65">
        <v>-1527.3395406627387</v>
      </c>
      <c r="AX65">
        <v>116969.70187945561</v>
      </c>
      <c r="AY65">
        <v>5083.117303953346</v>
      </c>
      <c r="AZ65">
        <v>122052.81918340897</v>
      </c>
      <c r="BA65">
        <v>0</v>
      </c>
      <c r="BB65">
        <v>122052.81918340897</v>
      </c>
      <c r="BC65">
        <v>0</v>
      </c>
      <c r="BD65">
        <v>122052.81918340897</v>
      </c>
      <c r="BE65">
        <v>0</v>
      </c>
      <c r="BF65">
        <v>122052.81918340897</v>
      </c>
      <c r="BG65">
        <v>1220.7064160725861</v>
      </c>
      <c r="BH65">
        <v>123273.52559948154</v>
      </c>
      <c r="BI65" s="5">
        <v>123273.52559948154</v>
      </c>
      <c r="BJ65" s="5">
        <v>7608442</v>
      </c>
      <c r="BM65" s="5">
        <v>0</v>
      </c>
      <c r="BN65" s="5">
        <v>123273.52559948154</v>
      </c>
      <c r="BO65" s="5">
        <v>7608442</v>
      </c>
      <c r="BP65" s="5" t="s">
        <v>8</v>
      </c>
      <c r="BS65">
        <v>123273.52559948154</v>
      </c>
      <c r="BT65" s="5">
        <v>0</v>
      </c>
      <c r="BU65" s="5">
        <v>7608442</v>
      </c>
      <c r="BW65" s="5" t="s">
        <v>2</v>
      </c>
      <c r="BX65" s="5" t="s">
        <v>2</v>
      </c>
      <c r="BY65" s="5" t="s">
        <v>1821</v>
      </c>
      <c r="BZ65" t="s">
        <v>1787</v>
      </c>
      <c r="CA65" t="s">
        <v>1877</v>
      </c>
      <c r="CB65" t="s">
        <v>1857</v>
      </c>
      <c r="CC65" s="5" t="b">
        <v>1</v>
      </c>
      <c r="CD65" s="5">
        <v>7608442</v>
      </c>
      <c r="CE65">
        <v>7608442</v>
      </c>
      <c r="CF65">
        <v>0</v>
      </c>
      <c r="CG65">
        <v>0</v>
      </c>
      <c r="CH65" s="5">
        <v>0</v>
      </c>
    </row>
    <row r="66" spans="1:86" x14ac:dyDescent="0.25">
      <c r="A66" s="5">
        <v>65</v>
      </c>
      <c r="B66" s="5">
        <v>1</v>
      </c>
      <c r="C66" s="5">
        <v>10</v>
      </c>
      <c r="D66" s="5">
        <v>4</v>
      </c>
      <c r="E66" s="5">
        <v>1</v>
      </c>
      <c r="F66" s="5">
        <v>12.64</v>
      </c>
      <c r="G66" s="5"/>
      <c r="H66" s="5"/>
      <c r="I66" s="5">
        <v>12.64</v>
      </c>
      <c r="J66" s="5">
        <v>15.67</v>
      </c>
      <c r="K66" s="5">
        <v>4.6900000000000004</v>
      </c>
      <c r="L66" s="5"/>
      <c r="M66">
        <v>4.01</v>
      </c>
      <c r="N66" s="5"/>
      <c r="O66" s="5"/>
      <c r="P66" s="5">
        <v>3.38</v>
      </c>
      <c r="Q66" s="5"/>
      <c r="R66" s="5">
        <v>3.38</v>
      </c>
      <c r="S66" s="5">
        <v>40.39</v>
      </c>
      <c r="T66" s="5">
        <v>37.01</v>
      </c>
      <c r="U66" s="5">
        <v>38.700000000000003</v>
      </c>
      <c r="V66" s="5">
        <v>119184.96000000001</v>
      </c>
      <c r="W66">
        <v>0.42565629226737656</v>
      </c>
      <c r="X66">
        <v>119185.38565629227</v>
      </c>
      <c r="Y66">
        <v>0</v>
      </c>
      <c r="Z66">
        <v>119185.38565629227</v>
      </c>
      <c r="AA66">
        <v>0</v>
      </c>
      <c r="AB66">
        <v>119185.38565629227</v>
      </c>
      <c r="AC66">
        <v>0</v>
      </c>
      <c r="AD66">
        <v>119185.38565629227</v>
      </c>
      <c r="AE66">
        <v>0</v>
      </c>
      <c r="AF66">
        <v>119185.38565629227</v>
      </c>
      <c r="AG66">
        <v>0</v>
      </c>
      <c r="AH66">
        <v>119185.38565629227</v>
      </c>
      <c r="AI66">
        <v>0</v>
      </c>
      <c r="AJ66">
        <v>119185.38565629227</v>
      </c>
      <c r="AK66">
        <v>0</v>
      </c>
      <c r="AL66">
        <v>119185.38565629227</v>
      </c>
      <c r="AM66">
        <v>0</v>
      </c>
      <c r="AN66">
        <v>119185.38565629227</v>
      </c>
      <c r="AO66">
        <v>0</v>
      </c>
      <c r="AP66">
        <v>119185.38565629227</v>
      </c>
      <c r="AQ66">
        <v>0</v>
      </c>
      <c r="AR66">
        <v>119185.38565629227</v>
      </c>
      <c r="AS66">
        <v>0</v>
      </c>
      <c r="AT66">
        <v>119185.38565629227</v>
      </c>
      <c r="AV66">
        <v>119185.38565629227</v>
      </c>
      <c r="AW66">
        <v>-1976.0316511243293</v>
      </c>
      <c r="AX66">
        <v>117209.35400516794</v>
      </c>
      <c r="AY66">
        <v>5552.9198966408294</v>
      </c>
      <c r="AZ66">
        <v>122762.27390180876</v>
      </c>
      <c r="BA66">
        <v>0</v>
      </c>
      <c r="BB66">
        <v>122762.27390180876</v>
      </c>
      <c r="BC66">
        <v>0</v>
      </c>
      <c r="BD66">
        <v>122762.27390180876</v>
      </c>
      <c r="BE66">
        <v>0</v>
      </c>
      <c r="BF66">
        <v>122762.27390180876</v>
      </c>
      <c r="BG66">
        <v>2454.9612403100764</v>
      </c>
      <c r="BH66">
        <v>125217.23514211884</v>
      </c>
      <c r="BI66" s="5">
        <v>125217.23514211884</v>
      </c>
      <c r="BJ66" s="5">
        <v>4845907</v>
      </c>
      <c r="BM66" s="5">
        <v>0</v>
      </c>
      <c r="BN66" s="5">
        <v>125217.23514211884</v>
      </c>
      <c r="BO66" s="5">
        <v>4845907</v>
      </c>
      <c r="BP66" s="5" t="s">
        <v>8</v>
      </c>
      <c r="BS66">
        <v>125217.23514211884</v>
      </c>
      <c r="BT66" s="5">
        <v>0</v>
      </c>
      <c r="BU66" s="5">
        <v>4845907</v>
      </c>
      <c r="BW66" s="5" t="s">
        <v>2</v>
      </c>
      <c r="BX66" s="5" t="s">
        <v>2</v>
      </c>
      <c r="BY66" s="5" t="s">
        <v>1821</v>
      </c>
      <c r="BZ66" t="s">
        <v>1787</v>
      </c>
      <c r="CA66" t="s">
        <v>1877</v>
      </c>
      <c r="CB66" t="s">
        <v>1856</v>
      </c>
      <c r="CC66" s="5" t="b">
        <v>1</v>
      </c>
      <c r="CD66" s="5">
        <v>4845907</v>
      </c>
      <c r="CE66">
        <v>4845907</v>
      </c>
      <c r="CF66">
        <v>0</v>
      </c>
      <c r="CG66">
        <v>0</v>
      </c>
      <c r="CH66" s="5">
        <v>0</v>
      </c>
    </row>
    <row r="67" spans="1:86" x14ac:dyDescent="0.25">
      <c r="A67" s="5">
        <v>66</v>
      </c>
      <c r="B67" s="5">
        <v>1</v>
      </c>
      <c r="C67" s="5">
        <v>10</v>
      </c>
      <c r="D67" s="5">
        <v>5</v>
      </c>
      <c r="E67" s="5">
        <v>2</v>
      </c>
      <c r="F67" s="5">
        <v>10.59</v>
      </c>
      <c r="G67" s="5">
        <v>14.05</v>
      </c>
      <c r="H67" s="5"/>
      <c r="I67" s="5">
        <v>24.64</v>
      </c>
      <c r="J67" s="5">
        <v>18.38</v>
      </c>
      <c r="K67" s="5">
        <v>4.84</v>
      </c>
      <c r="L67" s="5"/>
      <c r="M67">
        <v>3.1</v>
      </c>
      <c r="N67" s="5">
        <v>4.93</v>
      </c>
      <c r="O67" s="5">
        <v>3.83</v>
      </c>
      <c r="P67" s="5">
        <v>3.49</v>
      </c>
      <c r="Q67" s="5"/>
      <c r="R67" s="5">
        <v>3.49</v>
      </c>
      <c r="S67" s="5">
        <v>63.21</v>
      </c>
      <c r="T67" s="5">
        <v>59.72</v>
      </c>
      <c r="U67" s="5">
        <v>61.47</v>
      </c>
      <c r="V67" s="5">
        <v>116281.2</v>
      </c>
      <c r="W67">
        <v>0.12992327366373502</v>
      </c>
      <c r="X67">
        <v>116281.32992327366</v>
      </c>
      <c r="Y67">
        <v>0</v>
      </c>
      <c r="Z67">
        <v>116281.32992327366</v>
      </c>
      <c r="AA67">
        <v>0</v>
      </c>
      <c r="AB67">
        <v>116281.32992327366</v>
      </c>
      <c r="AC67">
        <v>0</v>
      </c>
      <c r="AD67">
        <v>116281.32992327366</v>
      </c>
      <c r="AE67">
        <v>0</v>
      </c>
      <c r="AF67">
        <v>116281.32992327366</v>
      </c>
      <c r="AG67">
        <v>0</v>
      </c>
      <c r="AH67">
        <v>116281.32992327366</v>
      </c>
      <c r="AI67">
        <v>0</v>
      </c>
      <c r="AJ67">
        <v>116281.32992327366</v>
      </c>
      <c r="AK67">
        <v>0</v>
      </c>
      <c r="AL67">
        <v>116281.32992327366</v>
      </c>
      <c r="AM67">
        <v>0</v>
      </c>
      <c r="AN67">
        <v>116281.32992327366</v>
      </c>
      <c r="AO67">
        <v>0</v>
      </c>
      <c r="AP67">
        <v>116281.32992327366</v>
      </c>
      <c r="AQ67">
        <v>0</v>
      </c>
      <c r="AR67">
        <v>116281.32992327366</v>
      </c>
      <c r="AS67">
        <v>0</v>
      </c>
      <c r="AT67">
        <v>116281.32992327366</v>
      </c>
      <c r="AV67">
        <v>116281.32992327366</v>
      </c>
      <c r="AW67">
        <v>-2006.44786698604</v>
      </c>
      <c r="AX67">
        <v>114274.88205628762</v>
      </c>
      <c r="AY67">
        <v>5495.7377582560584</v>
      </c>
      <c r="AZ67">
        <v>119770.61981454368</v>
      </c>
      <c r="BA67">
        <v>0</v>
      </c>
      <c r="BB67">
        <v>119770.61981454368</v>
      </c>
      <c r="BC67">
        <v>0</v>
      </c>
      <c r="BD67">
        <v>119770.61981454368</v>
      </c>
      <c r="BE67">
        <v>0</v>
      </c>
      <c r="BF67">
        <v>119770.61981454368</v>
      </c>
      <c r="BG67">
        <v>1198.096632503657</v>
      </c>
      <c r="BH67">
        <v>120968.71644704734</v>
      </c>
      <c r="BI67" s="5">
        <v>120968.71644704734</v>
      </c>
      <c r="BJ67" s="5">
        <v>7435947</v>
      </c>
      <c r="BM67" s="5">
        <v>0</v>
      </c>
      <c r="BN67" s="5">
        <v>120968.71644704734</v>
      </c>
      <c r="BO67" s="5">
        <v>7435947</v>
      </c>
      <c r="BP67" s="5" t="s">
        <v>8</v>
      </c>
      <c r="BS67">
        <v>120968.71644704734</v>
      </c>
      <c r="BT67" s="5">
        <v>0</v>
      </c>
      <c r="BU67" s="5">
        <v>7435947</v>
      </c>
      <c r="BW67" s="5" t="s">
        <v>2</v>
      </c>
      <c r="BX67" s="5" t="s">
        <v>2</v>
      </c>
      <c r="BY67" s="5" t="s">
        <v>1821</v>
      </c>
      <c r="BZ67" t="s">
        <v>1787</v>
      </c>
      <c r="CA67" t="s">
        <v>1877</v>
      </c>
      <c r="CB67" t="s">
        <v>1857</v>
      </c>
      <c r="CC67" s="5" t="b">
        <v>1</v>
      </c>
      <c r="CD67" s="5">
        <v>7435947</v>
      </c>
      <c r="CE67">
        <v>7435947</v>
      </c>
      <c r="CF67">
        <v>0</v>
      </c>
      <c r="CG67">
        <v>0</v>
      </c>
      <c r="CH67" s="5">
        <v>0</v>
      </c>
    </row>
    <row r="68" spans="1:86" x14ac:dyDescent="0.25">
      <c r="A68" s="5">
        <v>67</v>
      </c>
      <c r="B68" s="5">
        <v>1</v>
      </c>
      <c r="C68" s="5">
        <v>10</v>
      </c>
      <c r="D68" s="5">
        <v>6</v>
      </c>
      <c r="E68" s="5">
        <v>2</v>
      </c>
      <c r="F68" s="5">
        <v>14.2</v>
      </c>
      <c r="G68" s="5">
        <v>14.27</v>
      </c>
      <c r="H68" s="5"/>
      <c r="I68" s="5">
        <v>28.47</v>
      </c>
      <c r="J68" s="5">
        <v>17.43</v>
      </c>
      <c r="K68" s="5">
        <v>5.51</v>
      </c>
      <c r="L68" s="5">
        <v>4.05</v>
      </c>
      <c r="M68">
        <v>3.57</v>
      </c>
      <c r="N68" s="5">
        <v>4.75</v>
      </c>
      <c r="O68" s="5"/>
      <c r="P68" s="5">
        <v>2.87</v>
      </c>
      <c r="Q68" s="5"/>
      <c r="R68" s="5">
        <v>2.87</v>
      </c>
      <c r="S68" s="5">
        <v>66.650000000000006</v>
      </c>
      <c r="T68" s="5">
        <v>63.78</v>
      </c>
      <c r="U68" s="5">
        <v>65.22</v>
      </c>
      <c r="V68" s="5">
        <v>119603.52</v>
      </c>
      <c r="W68">
        <v>0.94570972885412641</v>
      </c>
      <c r="X68">
        <v>119604.46570972886</v>
      </c>
      <c r="Y68">
        <v>0</v>
      </c>
      <c r="Z68">
        <v>119604.46570972886</v>
      </c>
      <c r="AA68">
        <v>0</v>
      </c>
      <c r="AB68">
        <v>119604.46570972886</v>
      </c>
      <c r="AC68">
        <v>0</v>
      </c>
      <c r="AD68">
        <v>119604.46570972886</v>
      </c>
      <c r="AE68">
        <v>0</v>
      </c>
      <c r="AF68">
        <v>119604.46570972886</v>
      </c>
      <c r="AG68">
        <v>0</v>
      </c>
      <c r="AH68">
        <v>119604.46570972886</v>
      </c>
      <c r="AI68">
        <v>0</v>
      </c>
      <c r="AJ68">
        <v>119604.46570972886</v>
      </c>
      <c r="AK68">
        <v>0</v>
      </c>
      <c r="AL68">
        <v>119604.46570972886</v>
      </c>
      <c r="AM68">
        <v>0</v>
      </c>
      <c r="AN68">
        <v>119604.46570972886</v>
      </c>
      <c r="AO68">
        <v>0</v>
      </c>
      <c r="AP68">
        <v>119604.46570972886</v>
      </c>
      <c r="AQ68">
        <v>0</v>
      </c>
      <c r="AR68">
        <v>119604.46570972886</v>
      </c>
      <c r="AS68">
        <v>0</v>
      </c>
      <c r="AT68">
        <v>119604.46570972886</v>
      </c>
      <c r="AV68">
        <v>119604.46570972886</v>
      </c>
      <c r="AW68">
        <v>-1172.2976631173806</v>
      </c>
      <c r="AX68">
        <v>118432.16804661148</v>
      </c>
      <c r="AY68">
        <v>4760.1042624961556</v>
      </c>
      <c r="AZ68">
        <v>123192.27230910763</v>
      </c>
      <c r="BA68">
        <v>0</v>
      </c>
      <c r="BB68">
        <v>123192.27230910763</v>
      </c>
      <c r="BC68">
        <v>0</v>
      </c>
      <c r="BD68">
        <v>123192.27230910763</v>
      </c>
      <c r="BE68">
        <v>0</v>
      </c>
      <c r="BF68">
        <v>123192.27230910763</v>
      </c>
      <c r="BG68">
        <v>1231.6467341306416</v>
      </c>
      <c r="BH68">
        <v>124423.91904323827</v>
      </c>
      <c r="BI68" s="5">
        <v>124423.91904323827</v>
      </c>
      <c r="BJ68" s="5">
        <v>8114928</v>
      </c>
      <c r="BM68" s="5">
        <v>0</v>
      </c>
      <c r="BN68" s="5">
        <v>124423.91904323827</v>
      </c>
      <c r="BO68" s="5">
        <v>8114928</v>
      </c>
      <c r="BP68" s="5" t="s">
        <v>8</v>
      </c>
      <c r="BS68">
        <v>124423.91904323827</v>
      </c>
      <c r="BT68" s="5">
        <v>0</v>
      </c>
      <c r="BU68" s="5">
        <v>8114928</v>
      </c>
      <c r="BW68" s="5" t="s">
        <v>2</v>
      </c>
      <c r="BX68" s="5" t="s">
        <v>2</v>
      </c>
      <c r="BY68" s="5" t="s">
        <v>1821</v>
      </c>
      <c r="BZ68" t="s">
        <v>1787</v>
      </c>
      <c r="CA68" t="s">
        <v>1877</v>
      </c>
      <c r="CB68" t="s">
        <v>1857</v>
      </c>
      <c r="CC68" s="5" t="b">
        <v>1</v>
      </c>
      <c r="CD68" s="5">
        <v>8114928</v>
      </c>
      <c r="CE68">
        <v>8114928</v>
      </c>
      <c r="CF68">
        <v>0</v>
      </c>
      <c r="CG68">
        <v>0</v>
      </c>
      <c r="CH68" s="5">
        <v>0</v>
      </c>
    </row>
    <row r="69" spans="1:86" x14ac:dyDescent="0.25">
      <c r="A69" s="5">
        <v>68</v>
      </c>
      <c r="B69" s="5">
        <v>1</v>
      </c>
      <c r="C69" s="5">
        <v>10</v>
      </c>
      <c r="D69" s="5">
        <v>7</v>
      </c>
      <c r="E69" s="5">
        <v>1</v>
      </c>
      <c r="F69" s="5">
        <v>15.25</v>
      </c>
      <c r="G69" s="5"/>
      <c r="H69" s="5"/>
      <c r="I69" s="5">
        <v>15.25</v>
      </c>
      <c r="J69" s="5">
        <v>17.12</v>
      </c>
      <c r="K69" s="5">
        <v>4.62</v>
      </c>
      <c r="L69" s="5"/>
      <c r="M69">
        <v>3.94</v>
      </c>
      <c r="N69" s="5"/>
      <c r="O69" s="5"/>
      <c r="P69" s="5">
        <v>3.36</v>
      </c>
      <c r="Q69" s="5"/>
      <c r="R69" s="5">
        <v>3.36</v>
      </c>
      <c r="S69" s="5">
        <v>44.29</v>
      </c>
      <c r="T69" s="5">
        <v>40.93</v>
      </c>
      <c r="U69" s="5">
        <v>42.61</v>
      </c>
      <c r="V69" s="5">
        <v>119184.96000000001</v>
      </c>
      <c r="W69">
        <v>4.6045949202380143E-2</v>
      </c>
      <c r="X69">
        <v>119185.00604594919</v>
      </c>
      <c r="Y69">
        <v>0</v>
      </c>
      <c r="Z69">
        <v>119185.00604594919</v>
      </c>
      <c r="AA69">
        <v>0</v>
      </c>
      <c r="AB69">
        <v>119185.00604594919</v>
      </c>
      <c r="AC69">
        <v>0</v>
      </c>
      <c r="AD69">
        <v>119185.00604594919</v>
      </c>
      <c r="AE69">
        <v>0</v>
      </c>
      <c r="AF69">
        <v>119185.00604594919</v>
      </c>
      <c r="AG69">
        <v>0</v>
      </c>
      <c r="AH69">
        <v>119185.00604594919</v>
      </c>
      <c r="AI69">
        <v>0</v>
      </c>
      <c r="AJ69">
        <v>119185.00604594919</v>
      </c>
      <c r="AK69">
        <v>0</v>
      </c>
      <c r="AL69">
        <v>119185.00604594919</v>
      </c>
      <c r="AM69">
        <v>0</v>
      </c>
      <c r="AN69">
        <v>119185.00604594919</v>
      </c>
      <c r="AO69">
        <v>0</v>
      </c>
      <c r="AP69">
        <v>119185.00604594919</v>
      </c>
      <c r="AQ69">
        <v>0</v>
      </c>
      <c r="AR69">
        <v>119185.00604594919</v>
      </c>
      <c r="AS69">
        <v>0</v>
      </c>
      <c r="AT69">
        <v>119185.00604594919</v>
      </c>
      <c r="AV69">
        <v>119185.00604594919</v>
      </c>
      <c r="AW69">
        <v>-54.543713163482607</v>
      </c>
      <c r="AX69">
        <v>119130.46233278573</v>
      </c>
      <c r="AY69">
        <v>3631.800046937351</v>
      </c>
      <c r="AZ69">
        <v>122762.26237972308</v>
      </c>
      <c r="BA69">
        <v>0</v>
      </c>
      <c r="BB69">
        <v>122762.26237972308</v>
      </c>
      <c r="BC69">
        <v>0</v>
      </c>
      <c r="BD69">
        <v>122762.26237972308</v>
      </c>
      <c r="BE69">
        <v>0</v>
      </c>
      <c r="BF69">
        <v>122762.26237972308</v>
      </c>
      <c r="BG69">
        <v>2454.987092231866</v>
      </c>
      <c r="BH69">
        <v>125217.24947195494</v>
      </c>
      <c r="BI69" s="5">
        <v>125217.24947195494</v>
      </c>
      <c r="BJ69" s="5">
        <v>5335507</v>
      </c>
      <c r="BM69" s="5">
        <v>0</v>
      </c>
      <c r="BN69" s="5">
        <v>125217.24947195494</v>
      </c>
      <c r="BO69" s="5">
        <v>5335507</v>
      </c>
      <c r="BP69" s="5" t="s">
        <v>8</v>
      </c>
      <c r="BS69">
        <v>125217.24947195494</v>
      </c>
      <c r="BT69" s="5">
        <v>0</v>
      </c>
      <c r="BU69" s="5">
        <v>5335507</v>
      </c>
      <c r="BW69" s="5" t="s">
        <v>2</v>
      </c>
      <c r="BX69" s="5" t="s">
        <v>2</v>
      </c>
      <c r="BY69" s="5" t="s">
        <v>1821</v>
      </c>
      <c r="BZ69" t="s">
        <v>1787</v>
      </c>
      <c r="CA69" t="s">
        <v>1877</v>
      </c>
      <c r="CB69" t="s">
        <v>1856</v>
      </c>
      <c r="CC69" s="5" t="b">
        <v>1</v>
      </c>
      <c r="CD69" s="5">
        <v>5335507</v>
      </c>
      <c r="CE69">
        <v>5335507</v>
      </c>
      <c r="CF69">
        <v>0</v>
      </c>
      <c r="CG69">
        <v>0</v>
      </c>
      <c r="CH69" s="5">
        <v>0</v>
      </c>
    </row>
    <row r="70" spans="1:86" x14ac:dyDescent="0.25">
      <c r="A70" s="5">
        <v>69</v>
      </c>
      <c r="B70" s="5">
        <v>1</v>
      </c>
      <c r="C70" s="5">
        <v>11</v>
      </c>
      <c r="D70" s="5">
        <v>1</v>
      </c>
      <c r="E70" s="5">
        <v>0</v>
      </c>
      <c r="F70" s="5">
        <v>17.66</v>
      </c>
      <c r="G70" s="5"/>
      <c r="H70" s="5"/>
      <c r="I70" s="5">
        <v>17.66</v>
      </c>
      <c r="J70" s="5">
        <v>7</v>
      </c>
      <c r="K70" s="5">
        <v>4.1500000000000004</v>
      </c>
      <c r="L70" s="5"/>
      <c r="N70" s="5"/>
      <c r="O70" s="5"/>
      <c r="P70" s="5">
        <v>3.37</v>
      </c>
      <c r="Q70" s="5"/>
      <c r="R70" s="5">
        <v>3.37</v>
      </c>
      <c r="S70" s="5">
        <v>32.18</v>
      </c>
      <c r="T70" s="5">
        <v>28.81</v>
      </c>
      <c r="U70" s="5">
        <v>30.5</v>
      </c>
      <c r="V70" s="5">
        <v>138273.04</v>
      </c>
      <c r="W70">
        <v>1.6668676716799382</v>
      </c>
      <c r="X70">
        <v>138274.70686767169</v>
      </c>
      <c r="Y70">
        <v>0</v>
      </c>
      <c r="Z70">
        <v>138274.70686767169</v>
      </c>
      <c r="AA70">
        <v>0</v>
      </c>
      <c r="AB70">
        <v>138274.70686767169</v>
      </c>
      <c r="AC70">
        <v>0</v>
      </c>
      <c r="AD70">
        <v>138274.70686767169</v>
      </c>
      <c r="AE70">
        <v>0</v>
      </c>
      <c r="AF70">
        <v>138274.70686767169</v>
      </c>
      <c r="AG70">
        <v>0</v>
      </c>
      <c r="AH70">
        <v>138274.70686767169</v>
      </c>
      <c r="AI70">
        <v>0</v>
      </c>
      <c r="AJ70">
        <v>138274.70686767169</v>
      </c>
      <c r="AK70">
        <v>0</v>
      </c>
      <c r="AL70">
        <v>138274.70686767169</v>
      </c>
      <c r="AM70">
        <v>0</v>
      </c>
      <c r="AN70">
        <v>138274.70686767169</v>
      </c>
      <c r="AO70">
        <v>0</v>
      </c>
      <c r="AP70">
        <v>138274.70686767169</v>
      </c>
      <c r="AQ70">
        <v>0</v>
      </c>
      <c r="AR70">
        <v>138274.70686767169</v>
      </c>
      <c r="AS70">
        <v>0</v>
      </c>
      <c r="AT70">
        <v>138274.70686767169</v>
      </c>
      <c r="AV70">
        <v>138274.70686767169</v>
      </c>
      <c r="AW70">
        <v>1113.2931323283119</v>
      </c>
      <c r="AX70">
        <v>139388</v>
      </c>
      <c r="AY70">
        <v>3038.2295081967313</v>
      </c>
      <c r="AZ70">
        <v>142426.22950819673</v>
      </c>
      <c r="BA70">
        <v>0</v>
      </c>
      <c r="BB70">
        <v>142426.22950819673</v>
      </c>
      <c r="BC70">
        <v>0</v>
      </c>
      <c r="BD70">
        <v>142426.22950819673</v>
      </c>
      <c r="BE70">
        <v>0</v>
      </c>
      <c r="BF70">
        <v>142426.22950819673</v>
      </c>
      <c r="BG70">
        <v>0</v>
      </c>
      <c r="BH70">
        <v>142426.22950819673</v>
      </c>
      <c r="BI70" s="5">
        <v>142426.22950819673</v>
      </c>
      <c r="BJ70" s="5">
        <v>4344000</v>
      </c>
      <c r="BM70" s="5">
        <v>0</v>
      </c>
      <c r="BN70" s="5">
        <v>142426.22950819673</v>
      </c>
      <c r="BO70" s="5">
        <v>4344000</v>
      </c>
      <c r="BP70" s="5" t="s">
        <v>8</v>
      </c>
      <c r="BS70">
        <v>142426.22950819673</v>
      </c>
      <c r="BT70" s="5">
        <v>0</v>
      </c>
      <c r="BU70" s="5">
        <v>4344000</v>
      </c>
      <c r="BW70" s="5" t="s">
        <v>2</v>
      </c>
      <c r="BX70" s="5" t="s">
        <v>2</v>
      </c>
      <c r="BY70" s="5" t="s">
        <v>1821</v>
      </c>
      <c r="BZ70" t="s">
        <v>1787</v>
      </c>
      <c r="CA70" t="s">
        <v>1877</v>
      </c>
      <c r="CB70" t="s">
        <v>1862</v>
      </c>
      <c r="CC70" s="5" t="b">
        <v>1</v>
      </c>
      <c r="CD70" s="5">
        <v>4344000</v>
      </c>
      <c r="CE70">
        <v>4344000</v>
      </c>
      <c r="CF70">
        <v>0</v>
      </c>
      <c r="CG70">
        <v>0</v>
      </c>
      <c r="CH70" s="5">
        <v>0</v>
      </c>
    </row>
    <row r="71" spans="1:86" x14ac:dyDescent="0.25">
      <c r="A71" s="5">
        <v>70</v>
      </c>
      <c r="B71" s="5">
        <v>1</v>
      </c>
      <c r="C71" s="5">
        <v>11</v>
      </c>
      <c r="D71" s="5">
        <v>2</v>
      </c>
      <c r="E71" s="5">
        <v>2</v>
      </c>
      <c r="F71" s="5">
        <v>11.1</v>
      </c>
      <c r="G71" s="5">
        <v>10.86</v>
      </c>
      <c r="H71" s="5"/>
      <c r="I71" s="5">
        <v>21.96</v>
      </c>
      <c r="J71" s="5">
        <v>17.5</v>
      </c>
      <c r="K71" s="5">
        <v>3.94</v>
      </c>
      <c r="L71" s="5"/>
      <c r="M71">
        <v>4.08</v>
      </c>
      <c r="N71" s="5">
        <v>4.49</v>
      </c>
      <c r="O71" s="5"/>
      <c r="P71" s="5">
        <v>3.69</v>
      </c>
      <c r="Q71" s="5"/>
      <c r="R71" s="5">
        <v>3.69</v>
      </c>
      <c r="S71" s="5">
        <v>55.66</v>
      </c>
      <c r="T71" s="5">
        <v>51.97</v>
      </c>
      <c r="U71" s="5">
        <v>53.82</v>
      </c>
      <c r="V71" s="5">
        <v>115173.75999999999</v>
      </c>
      <c r="W71">
        <v>1.812519083978259</v>
      </c>
      <c r="X71">
        <v>115175.57251908396</v>
      </c>
      <c r="Z71">
        <v>115175.57251908396</v>
      </c>
      <c r="AA71">
        <v>500.41984732824494</v>
      </c>
      <c r="AB71">
        <v>115675.99236641222</v>
      </c>
      <c r="AC71">
        <v>0</v>
      </c>
      <c r="AD71">
        <v>115675.99236641222</v>
      </c>
      <c r="AE71">
        <v>0</v>
      </c>
      <c r="AF71">
        <v>115675.99236641222</v>
      </c>
      <c r="AG71">
        <v>0</v>
      </c>
      <c r="AH71">
        <v>115675.99236641222</v>
      </c>
      <c r="AI71">
        <v>0</v>
      </c>
      <c r="AJ71">
        <v>115675.99236641222</v>
      </c>
      <c r="AK71">
        <v>0</v>
      </c>
      <c r="AL71">
        <v>115675.99236641222</v>
      </c>
      <c r="AM71">
        <v>0</v>
      </c>
      <c r="AN71">
        <v>115675.99236641222</v>
      </c>
      <c r="AP71">
        <v>115175.57251908396</v>
      </c>
      <c r="AQ71">
        <v>0</v>
      </c>
      <c r="AR71">
        <v>115175.57251908396</v>
      </c>
      <c r="AS71">
        <v>0</v>
      </c>
      <c r="AT71">
        <v>115175.57251908396</v>
      </c>
      <c r="AV71">
        <v>115175.57251908396</v>
      </c>
      <c r="AX71">
        <v>112136.75213675214</v>
      </c>
      <c r="AY71">
        <v>0</v>
      </c>
      <c r="AZ71">
        <v>112136.75213675214</v>
      </c>
      <c r="BA71">
        <v>0</v>
      </c>
      <c r="BB71">
        <v>112136.75213675214</v>
      </c>
      <c r="BC71">
        <v>0</v>
      </c>
      <c r="BD71">
        <v>112136.75213675214</v>
      </c>
      <c r="BE71">
        <v>0</v>
      </c>
      <c r="BF71">
        <v>112136.75213675214</v>
      </c>
      <c r="BG71">
        <v>0</v>
      </c>
      <c r="BH71">
        <v>112136.75213675214</v>
      </c>
      <c r="BI71" s="5">
        <v>112136.75213675214</v>
      </c>
      <c r="BJ71" s="5">
        <v>6035200</v>
      </c>
      <c r="BM71" s="5">
        <v>0</v>
      </c>
      <c r="BN71" s="5">
        <v>112136.75213675214</v>
      </c>
      <c r="BO71" s="5">
        <v>6035200</v>
      </c>
      <c r="BP71" s="5" t="s">
        <v>8</v>
      </c>
      <c r="BS71">
        <v>112136.75213675214</v>
      </c>
      <c r="BT71" s="5">
        <v>0</v>
      </c>
      <c r="BU71" s="5">
        <v>6035200</v>
      </c>
      <c r="BW71" s="5" t="s">
        <v>1818</v>
      </c>
      <c r="BX71" s="5" t="s">
        <v>1818</v>
      </c>
      <c r="BY71" s="5" t="s">
        <v>1827</v>
      </c>
      <c r="BZ71" t="s">
        <v>1829</v>
      </c>
      <c r="CA71" t="s">
        <v>1877</v>
      </c>
      <c r="CB71" t="s">
        <v>1857</v>
      </c>
      <c r="CC71" s="5" t="b">
        <v>1</v>
      </c>
      <c r="CD71" s="5">
        <v>6035200</v>
      </c>
      <c r="CE71">
        <v>6260814</v>
      </c>
      <c r="CF71">
        <v>6035200</v>
      </c>
      <c r="CG71">
        <v>6035200</v>
      </c>
      <c r="CH71" s="5">
        <v>0</v>
      </c>
    </row>
    <row r="72" spans="1:86" x14ac:dyDescent="0.25">
      <c r="A72" s="5">
        <v>71</v>
      </c>
      <c r="B72" s="5">
        <v>1</v>
      </c>
      <c r="C72" s="5">
        <v>11</v>
      </c>
      <c r="D72" s="5">
        <v>3</v>
      </c>
      <c r="E72" s="5">
        <v>2</v>
      </c>
      <c r="F72" s="5">
        <v>11.04</v>
      </c>
      <c r="G72" s="5">
        <v>12.05</v>
      </c>
      <c r="H72" s="5"/>
      <c r="I72" s="5">
        <v>23.09</v>
      </c>
      <c r="J72" s="5">
        <v>20.09</v>
      </c>
      <c r="K72" s="5">
        <v>4.99</v>
      </c>
      <c r="L72" s="5"/>
      <c r="M72">
        <v>2.65</v>
      </c>
      <c r="N72" s="5">
        <v>4.57</v>
      </c>
      <c r="O72" s="5">
        <v>3.63</v>
      </c>
      <c r="P72" s="5">
        <v>3.84</v>
      </c>
      <c r="Q72" s="5"/>
      <c r="R72" s="5">
        <v>3.84</v>
      </c>
      <c r="S72" s="5">
        <v>62.86</v>
      </c>
      <c r="T72" s="5">
        <v>59.02</v>
      </c>
      <c r="U72" s="5">
        <v>60.94</v>
      </c>
      <c r="V72" s="5">
        <v>118496.08</v>
      </c>
      <c r="W72">
        <v>0.96142011834308516</v>
      </c>
      <c r="X72">
        <v>118497.04142011834</v>
      </c>
      <c r="Y72">
        <v>0</v>
      </c>
      <c r="Z72">
        <v>118497.04142011834</v>
      </c>
      <c r="AA72">
        <v>0</v>
      </c>
      <c r="AB72">
        <v>118497.04142011834</v>
      </c>
      <c r="AC72">
        <v>0</v>
      </c>
      <c r="AD72">
        <v>118497.04142011834</v>
      </c>
      <c r="AE72">
        <v>0</v>
      </c>
      <c r="AF72">
        <v>118497.04142011834</v>
      </c>
      <c r="AG72">
        <v>0</v>
      </c>
      <c r="AH72">
        <v>118497.04142011834</v>
      </c>
      <c r="AI72">
        <v>0</v>
      </c>
      <c r="AJ72">
        <v>118497.04142011834</v>
      </c>
      <c r="AK72">
        <v>0</v>
      </c>
      <c r="AL72">
        <v>118497.04142011834</v>
      </c>
      <c r="AM72">
        <v>0</v>
      </c>
      <c r="AN72">
        <v>118497.04142011834</v>
      </c>
      <c r="AO72">
        <v>0</v>
      </c>
      <c r="AP72">
        <v>118497.04142011834</v>
      </c>
      <c r="AQ72">
        <v>0</v>
      </c>
      <c r="AR72">
        <v>118497.04142011834</v>
      </c>
      <c r="AS72">
        <v>0</v>
      </c>
      <c r="AT72">
        <v>118497.04142011834</v>
      </c>
      <c r="AV72">
        <v>118497.04142011834</v>
      </c>
      <c r="AW72">
        <v>-30.188778175448533</v>
      </c>
      <c r="AX72">
        <v>118466.8526419429</v>
      </c>
      <c r="AY72">
        <v>3585.9862159501208</v>
      </c>
      <c r="AZ72">
        <v>122052.83885789302</v>
      </c>
      <c r="BA72">
        <v>0</v>
      </c>
      <c r="BB72">
        <v>122052.83885789302</v>
      </c>
      <c r="BC72">
        <v>0</v>
      </c>
      <c r="BD72">
        <v>122052.83885789302</v>
      </c>
      <c r="BE72">
        <v>0</v>
      </c>
      <c r="BF72">
        <v>122052.83885789302</v>
      </c>
      <c r="BG72">
        <v>1220.6924844108871</v>
      </c>
      <c r="BH72">
        <v>123273.5313423039</v>
      </c>
      <c r="BI72" s="5">
        <v>123273.5313423039</v>
      </c>
      <c r="BJ72" s="5">
        <v>7512289</v>
      </c>
      <c r="BM72" s="5">
        <v>0</v>
      </c>
      <c r="BN72" s="5">
        <v>123273.5313423039</v>
      </c>
      <c r="BO72" s="5">
        <v>7512289</v>
      </c>
      <c r="BP72" s="5" t="s">
        <v>8</v>
      </c>
      <c r="BS72">
        <v>123273.5313423039</v>
      </c>
      <c r="BT72" s="5">
        <v>0</v>
      </c>
      <c r="BU72" s="5">
        <v>7512289</v>
      </c>
      <c r="BW72" s="5" t="s">
        <v>2</v>
      </c>
      <c r="BX72" s="5" t="s">
        <v>2</v>
      </c>
      <c r="BY72" s="5" t="s">
        <v>1821</v>
      </c>
      <c r="BZ72" t="s">
        <v>1787</v>
      </c>
      <c r="CA72" t="s">
        <v>1877</v>
      </c>
      <c r="CB72" t="s">
        <v>1857</v>
      </c>
      <c r="CC72" s="5" t="b">
        <v>1</v>
      </c>
      <c r="CD72" s="5">
        <v>7512289</v>
      </c>
      <c r="CE72">
        <v>7512289</v>
      </c>
      <c r="CF72">
        <v>0</v>
      </c>
      <c r="CG72">
        <v>0</v>
      </c>
      <c r="CH72" s="5">
        <v>0</v>
      </c>
    </row>
    <row r="73" spans="1:86" x14ac:dyDescent="0.25">
      <c r="A73" s="5">
        <v>72</v>
      </c>
      <c r="B73" s="5">
        <v>1</v>
      </c>
      <c r="C73" s="5">
        <v>11</v>
      </c>
      <c r="D73" s="5">
        <v>4</v>
      </c>
      <c r="E73" s="5">
        <v>1</v>
      </c>
      <c r="F73" s="5">
        <v>12.64</v>
      </c>
      <c r="G73" s="5"/>
      <c r="H73" s="5"/>
      <c r="I73" s="5">
        <v>12.64</v>
      </c>
      <c r="J73" s="5">
        <v>15.33</v>
      </c>
      <c r="K73" s="5">
        <v>4.32</v>
      </c>
      <c r="L73" s="5"/>
      <c r="M73">
        <v>4.03</v>
      </c>
      <c r="N73" s="5"/>
      <c r="O73" s="5"/>
      <c r="P73" s="5">
        <v>3.38</v>
      </c>
      <c r="Q73" s="5"/>
      <c r="R73" s="5">
        <v>3.38</v>
      </c>
      <c r="S73" s="5">
        <v>39.700000000000003</v>
      </c>
      <c r="T73" s="5">
        <v>36.32</v>
      </c>
      <c r="U73" s="5">
        <v>38.01</v>
      </c>
      <c r="V73" s="5">
        <v>119184.96000000001</v>
      </c>
      <c r="W73">
        <v>0.42565629226737656</v>
      </c>
      <c r="X73">
        <v>119185.38565629227</v>
      </c>
      <c r="Y73">
        <v>0</v>
      </c>
      <c r="Z73">
        <v>119185.38565629227</v>
      </c>
      <c r="AA73">
        <v>0</v>
      </c>
      <c r="AB73">
        <v>119185.38565629227</v>
      </c>
      <c r="AC73">
        <v>0</v>
      </c>
      <c r="AD73">
        <v>119185.38565629227</v>
      </c>
      <c r="AE73">
        <v>0</v>
      </c>
      <c r="AF73">
        <v>119185.38565629227</v>
      </c>
      <c r="AG73">
        <v>0</v>
      </c>
      <c r="AH73">
        <v>119185.38565629227</v>
      </c>
      <c r="AI73">
        <v>0</v>
      </c>
      <c r="AJ73">
        <v>119185.38565629227</v>
      </c>
      <c r="AK73">
        <v>0</v>
      </c>
      <c r="AL73">
        <v>119185.38565629227</v>
      </c>
      <c r="AM73">
        <v>0</v>
      </c>
      <c r="AN73">
        <v>119185.38565629227</v>
      </c>
      <c r="AO73">
        <v>0</v>
      </c>
      <c r="AP73">
        <v>119185.38565629227</v>
      </c>
      <c r="AQ73">
        <v>0</v>
      </c>
      <c r="AR73">
        <v>119185.38565629227</v>
      </c>
      <c r="AS73">
        <v>0</v>
      </c>
      <c r="AT73">
        <v>119185.38565629227</v>
      </c>
      <c r="AV73">
        <v>119185.38565629227</v>
      </c>
      <c r="AW73">
        <v>151.68353602554998</v>
      </c>
      <c r="AX73">
        <v>119337.06919231782</v>
      </c>
      <c r="AY73">
        <v>3425.3617469087039</v>
      </c>
      <c r="AZ73">
        <v>122762.43093922651</v>
      </c>
      <c r="BA73">
        <v>0</v>
      </c>
      <c r="BB73">
        <v>122762.43093922651</v>
      </c>
      <c r="BC73">
        <v>0</v>
      </c>
      <c r="BD73">
        <v>122762.43093922651</v>
      </c>
      <c r="BE73">
        <v>0</v>
      </c>
      <c r="BF73">
        <v>122762.43093922651</v>
      </c>
      <c r="BG73">
        <v>2454.8013680610311</v>
      </c>
      <c r="BH73">
        <v>125217.23230728756</v>
      </c>
      <c r="BI73" s="5">
        <v>125217.23230728756</v>
      </c>
      <c r="BJ73" s="5">
        <v>4759507</v>
      </c>
      <c r="BM73" s="5">
        <v>0</v>
      </c>
      <c r="BN73" s="5">
        <v>125217.23230728756</v>
      </c>
      <c r="BO73" s="5">
        <v>4759507</v>
      </c>
      <c r="BP73" s="5" t="s">
        <v>8</v>
      </c>
      <c r="BS73">
        <v>125217.23230728756</v>
      </c>
      <c r="BT73" s="5">
        <v>0</v>
      </c>
      <c r="BU73" s="5">
        <v>4759507</v>
      </c>
      <c r="BW73" s="5" t="s">
        <v>2</v>
      </c>
      <c r="BX73" s="5" t="s">
        <v>2</v>
      </c>
      <c r="BY73" s="5" t="s">
        <v>1821</v>
      </c>
      <c r="BZ73" t="s">
        <v>1787</v>
      </c>
      <c r="CA73" t="s">
        <v>1877</v>
      </c>
      <c r="CB73" t="s">
        <v>1856</v>
      </c>
      <c r="CC73" s="5" t="b">
        <v>1</v>
      </c>
      <c r="CD73" s="5">
        <v>4759507</v>
      </c>
      <c r="CE73">
        <v>4759507</v>
      </c>
      <c r="CF73">
        <v>0</v>
      </c>
      <c r="CG73">
        <v>0</v>
      </c>
      <c r="CH73" s="5">
        <v>0</v>
      </c>
    </row>
    <row r="74" spans="1:86" x14ac:dyDescent="0.25">
      <c r="A74" s="5">
        <v>73</v>
      </c>
      <c r="B74" s="5">
        <v>1</v>
      </c>
      <c r="C74" s="5">
        <v>11</v>
      </c>
      <c r="D74" s="5">
        <v>5</v>
      </c>
      <c r="E74" s="5">
        <v>2</v>
      </c>
      <c r="F74" s="5">
        <v>10.59</v>
      </c>
      <c r="G74" s="5">
        <v>14.05</v>
      </c>
      <c r="H74" s="5"/>
      <c r="I74" s="5">
        <v>24.64</v>
      </c>
      <c r="J74" s="5">
        <v>18.2</v>
      </c>
      <c r="K74" s="5">
        <v>4.54</v>
      </c>
      <c r="L74" s="5"/>
      <c r="M74">
        <v>3.1</v>
      </c>
      <c r="N74" s="5">
        <v>4.93</v>
      </c>
      <c r="O74" s="5">
        <v>3.83</v>
      </c>
      <c r="P74" s="5">
        <v>3.49</v>
      </c>
      <c r="Q74" s="5"/>
      <c r="R74" s="5">
        <v>3.49</v>
      </c>
      <c r="S74" s="5">
        <v>62.73</v>
      </c>
      <c r="T74" s="5">
        <v>59.24</v>
      </c>
      <c r="U74" s="5">
        <v>60.99</v>
      </c>
      <c r="V74" s="5">
        <v>116281.2</v>
      </c>
      <c r="W74">
        <v>0.12992327366373502</v>
      </c>
      <c r="X74">
        <v>116281.32992327366</v>
      </c>
      <c r="Y74">
        <v>0</v>
      </c>
      <c r="Z74">
        <v>116281.32992327366</v>
      </c>
      <c r="AA74">
        <v>0</v>
      </c>
      <c r="AB74">
        <v>116281.32992327366</v>
      </c>
      <c r="AC74">
        <v>0</v>
      </c>
      <c r="AD74">
        <v>116281.32992327366</v>
      </c>
      <c r="AE74">
        <v>0</v>
      </c>
      <c r="AF74">
        <v>116281.32992327366</v>
      </c>
      <c r="AG74">
        <v>0</v>
      </c>
      <c r="AH74">
        <v>116281.32992327366</v>
      </c>
      <c r="AI74">
        <v>0</v>
      </c>
      <c r="AJ74">
        <v>116281.32992327366</v>
      </c>
      <c r="AK74">
        <v>0</v>
      </c>
      <c r="AL74">
        <v>116281.32992327366</v>
      </c>
      <c r="AM74">
        <v>0</v>
      </c>
      <c r="AN74">
        <v>116281.32992327366</v>
      </c>
      <c r="AO74">
        <v>0</v>
      </c>
      <c r="AP74">
        <v>116281.32992327366</v>
      </c>
      <c r="AQ74">
        <v>0</v>
      </c>
      <c r="AR74">
        <v>116281.32992327366</v>
      </c>
      <c r="AS74">
        <v>0</v>
      </c>
      <c r="AT74">
        <v>116281.32992327366</v>
      </c>
      <c r="AV74">
        <v>116281.32992327366</v>
      </c>
      <c r="AW74">
        <v>-1107.0882443098965</v>
      </c>
      <c r="AX74">
        <v>115174.24167896376</v>
      </c>
      <c r="AY74">
        <v>4596.2124938514462</v>
      </c>
      <c r="AZ74">
        <v>119770.4541728152</v>
      </c>
      <c r="BA74">
        <v>0</v>
      </c>
      <c r="BB74">
        <v>119770.4541728152</v>
      </c>
      <c r="BC74">
        <v>0</v>
      </c>
      <c r="BD74">
        <v>119770.4541728152</v>
      </c>
      <c r="BE74">
        <v>0</v>
      </c>
      <c r="BF74">
        <v>119770.4541728152</v>
      </c>
      <c r="BG74">
        <v>1197.2454500737804</v>
      </c>
      <c r="BH74">
        <v>120967.69962288901</v>
      </c>
      <c r="BI74" s="5">
        <v>120967.69962288901</v>
      </c>
      <c r="BJ74" s="5">
        <v>7377820</v>
      </c>
      <c r="BM74" s="5">
        <v>0</v>
      </c>
      <c r="BN74" s="5">
        <v>120967.69962288901</v>
      </c>
      <c r="BO74" s="5">
        <v>7377820</v>
      </c>
      <c r="BP74" s="5" t="s">
        <v>8</v>
      </c>
      <c r="BS74">
        <v>120967.69962288901</v>
      </c>
      <c r="BT74" s="5">
        <v>0</v>
      </c>
      <c r="BU74" s="5">
        <v>7377820</v>
      </c>
      <c r="BW74" s="5" t="s">
        <v>2</v>
      </c>
      <c r="BX74" s="5" t="s">
        <v>2</v>
      </c>
      <c r="BY74" s="5" t="s">
        <v>1821</v>
      </c>
      <c r="BZ74" t="s">
        <v>1787</v>
      </c>
      <c r="CA74" t="s">
        <v>1877</v>
      </c>
      <c r="CB74" t="s">
        <v>1857</v>
      </c>
      <c r="CC74" s="5" t="b">
        <v>1</v>
      </c>
      <c r="CD74" s="5">
        <v>7377820</v>
      </c>
      <c r="CE74">
        <v>7377820</v>
      </c>
      <c r="CF74">
        <v>0</v>
      </c>
      <c r="CG74">
        <v>0</v>
      </c>
      <c r="CH74" s="5">
        <v>0</v>
      </c>
    </row>
    <row r="75" spans="1:86" x14ac:dyDescent="0.25">
      <c r="A75" s="5">
        <v>74</v>
      </c>
      <c r="B75" s="5">
        <v>1</v>
      </c>
      <c r="C75" s="5">
        <v>11</v>
      </c>
      <c r="D75" s="5">
        <v>6</v>
      </c>
      <c r="E75" s="5">
        <v>2</v>
      </c>
      <c r="F75" s="5">
        <v>14.2</v>
      </c>
      <c r="G75" s="5">
        <v>14.27</v>
      </c>
      <c r="H75" s="5"/>
      <c r="I75" s="5">
        <v>28.47</v>
      </c>
      <c r="J75" s="5">
        <v>17.420000000000002</v>
      </c>
      <c r="K75" s="5">
        <v>4.57</v>
      </c>
      <c r="L75" s="5">
        <v>4.05</v>
      </c>
      <c r="M75">
        <v>3.57</v>
      </c>
      <c r="N75" s="5">
        <v>4.75</v>
      </c>
      <c r="O75" s="5"/>
      <c r="P75" s="5">
        <v>2.87</v>
      </c>
      <c r="Q75" s="5"/>
      <c r="R75" s="5">
        <v>2.87</v>
      </c>
      <c r="S75" s="5">
        <v>65.7</v>
      </c>
      <c r="T75" s="5">
        <v>62.83</v>
      </c>
      <c r="U75" s="5">
        <v>64.27</v>
      </c>
      <c r="V75" s="5">
        <v>119603.52</v>
      </c>
      <c r="W75">
        <v>0.94570972885412641</v>
      </c>
      <c r="X75">
        <v>119604.46570972886</v>
      </c>
      <c r="Y75">
        <v>0</v>
      </c>
      <c r="Z75">
        <v>119604.46570972886</v>
      </c>
      <c r="AA75">
        <v>0</v>
      </c>
      <c r="AB75">
        <v>119604.46570972886</v>
      </c>
      <c r="AC75">
        <v>0</v>
      </c>
      <c r="AD75">
        <v>119604.46570972886</v>
      </c>
      <c r="AE75">
        <v>0</v>
      </c>
      <c r="AF75">
        <v>119604.46570972886</v>
      </c>
      <c r="AG75">
        <v>0</v>
      </c>
      <c r="AH75">
        <v>119604.46570972886</v>
      </c>
      <c r="AI75">
        <v>0</v>
      </c>
      <c r="AJ75">
        <v>119604.46570972886</v>
      </c>
      <c r="AK75">
        <v>0</v>
      </c>
      <c r="AL75">
        <v>119604.46570972886</v>
      </c>
      <c r="AM75">
        <v>0</v>
      </c>
      <c r="AN75">
        <v>119604.46570972886</v>
      </c>
      <c r="AO75">
        <v>0</v>
      </c>
      <c r="AP75">
        <v>119604.46570972886</v>
      </c>
      <c r="AQ75">
        <v>0</v>
      </c>
      <c r="AR75">
        <v>119604.46570972886</v>
      </c>
      <c r="AS75">
        <v>0</v>
      </c>
      <c r="AT75">
        <v>119604.46570972886</v>
      </c>
      <c r="AV75">
        <v>119604.46570972886</v>
      </c>
      <c r="AW75">
        <v>578.29452054966532</v>
      </c>
      <c r="AX75">
        <v>120182.76023027852</v>
      </c>
      <c r="AY75">
        <v>3010.0202271666349</v>
      </c>
      <c r="AZ75">
        <v>123192.78045744516</v>
      </c>
      <c r="BA75">
        <v>0</v>
      </c>
      <c r="BB75">
        <v>123192.78045744516</v>
      </c>
      <c r="BC75">
        <v>0</v>
      </c>
      <c r="BD75">
        <v>123192.78045744516</v>
      </c>
      <c r="BE75">
        <v>0</v>
      </c>
      <c r="BF75">
        <v>123192.78045744516</v>
      </c>
      <c r="BG75">
        <v>1232.1456355998089</v>
      </c>
      <c r="BH75">
        <v>124424.92609304497</v>
      </c>
      <c r="BI75" s="5">
        <v>124424.92609304497</v>
      </c>
      <c r="BJ75" s="5">
        <v>7996790</v>
      </c>
      <c r="BM75" s="5">
        <v>0</v>
      </c>
      <c r="BN75" s="5">
        <v>124424.92609304497</v>
      </c>
      <c r="BO75" s="5">
        <v>7996790</v>
      </c>
      <c r="BP75" s="5" t="s">
        <v>8</v>
      </c>
      <c r="BS75">
        <v>124424.92609304497</v>
      </c>
      <c r="BT75" s="5">
        <v>0</v>
      </c>
      <c r="BU75" s="5">
        <v>7996790</v>
      </c>
      <c r="BW75" s="5" t="s">
        <v>2</v>
      </c>
      <c r="BX75" s="5" t="s">
        <v>2</v>
      </c>
      <c r="BY75" s="5" t="s">
        <v>1821</v>
      </c>
      <c r="BZ75" t="s">
        <v>1787</v>
      </c>
      <c r="CA75" t="s">
        <v>1877</v>
      </c>
      <c r="CB75" t="s">
        <v>1857</v>
      </c>
      <c r="CC75" s="5" t="b">
        <v>1</v>
      </c>
      <c r="CD75" s="5">
        <v>7996790</v>
      </c>
      <c r="CE75">
        <v>7996790</v>
      </c>
      <c r="CF75">
        <v>0</v>
      </c>
      <c r="CG75">
        <v>0</v>
      </c>
      <c r="CH75" s="5">
        <v>0</v>
      </c>
    </row>
    <row r="76" spans="1:86" x14ac:dyDescent="0.25">
      <c r="A76" s="5">
        <v>75</v>
      </c>
      <c r="B76" s="5">
        <v>1</v>
      </c>
      <c r="C76" s="5">
        <v>11</v>
      </c>
      <c r="D76" s="5">
        <v>7</v>
      </c>
      <c r="E76" s="5">
        <v>1</v>
      </c>
      <c r="F76" s="5">
        <v>15.25</v>
      </c>
      <c r="G76" s="5"/>
      <c r="H76" s="5"/>
      <c r="I76" s="5">
        <v>15.25</v>
      </c>
      <c r="J76" s="5">
        <v>16.91</v>
      </c>
      <c r="K76" s="5">
        <v>4.4400000000000004</v>
      </c>
      <c r="L76" s="5"/>
      <c r="M76">
        <v>3.93</v>
      </c>
      <c r="N76" s="5"/>
      <c r="O76" s="5"/>
      <c r="P76" s="5">
        <v>3.36</v>
      </c>
      <c r="Q76" s="5"/>
      <c r="R76" s="5">
        <v>3.36</v>
      </c>
      <c r="S76" s="5">
        <v>43.89</v>
      </c>
      <c r="T76" s="5">
        <v>40.53</v>
      </c>
      <c r="U76" s="5">
        <v>42.21</v>
      </c>
      <c r="V76" s="5">
        <v>119184.96000000001</v>
      </c>
      <c r="W76">
        <v>4.6045949202380143E-2</v>
      </c>
      <c r="X76">
        <v>119185.00604594919</v>
      </c>
      <c r="Y76">
        <v>0</v>
      </c>
      <c r="Z76">
        <v>119185.00604594919</v>
      </c>
      <c r="AA76">
        <v>0</v>
      </c>
      <c r="AB76">
        <v>119185.00604594919</v>
      </c>
      <c r="AC76">
        <v>0</v>
      </c>
      <c r="AD76">
        <v>119185.00604594919</v>
      </c>
      <c r="AE76">
        <v>0</v>
      </c>
      <c r="AF76">
        <v>119185.00604594919</v>
      </c>
      <c r="AG76">
        <v>0</v>
      </c>
      <c r="AH76">
        <v>119185.00604594919</v>
      </c>
      <c r="AI76">
        <v>0</v>
      </c>
      <c r="AJ76">
        <v>119185.00604594919</v>
      </c>
      <c r="AK76">
        <v>0</v>
      </c>
      <c r="AL76">
        <v>119185.00604594919</v>
      </c>
      <c r="AM76">
        <v>0</v>
      </c>
      <c r="AN76">
        <v>119185.00604594919</v>
      </c>
      <c r="AO76">
        <v>0</v>
      </c>
      <c r="AP76">
        <v>119185.00604594919</v>
      </c>
      <c r="AQ76">
        <v>0</v>
      </c>
      <c r="AR76">
        <v>119185.00604594919</v>
      </c>
      <c r="AS76">
        <v>0</v>
      </c>
      <c r="AT76">
        <v>119185.00604594919</v>
      </c>
      <c r="AV76">
        <v>119185.00604594919</v>
      </c>
      <c r="AW76">
        <v>1074.387462698025</v>
      </c>
      <c r="AX76">
        <v>120259.39350864723</v>
      </c>
      <c r="AY76">
        <v>2502.9850746268639</v>
      </c>
      <c r="AZ76">
        <v>122762.3785832741</v>
      </c>
      <c r="BA76">
        <v>0</v>
      </c>
      <c r="BB76">
        <v>122762.3785832741</v>
      </c>
      <c r="BC76">
        <v>0</v>
      </c>
      <c r="BD76">
        <v>122762.3785832741</v>
      </c>
      <c r="BE76">
        <v>0</v>
      </c>
      <c r="BF76">
        <v>122762.3785832741</v>
      </c>
      <c r="BG76">
        <v>2454.8685145700147</v>
      </c>
      <c r="BH76">
        <v>125217.24709784413</v>
      </c>
      <c r="BI76" s="5">
        <v>125217.24709784413</v>
      </c>
      <c r="BJ76" s="5">
        <v>5285420</v>
      </c>
      <c r="BM76" s="5">
        <v>0</v>
      </c>
      <c r="BN76" s="5">
        <v>125217.24709784413</v>
      </c>
      <c r="BO76" s="5">
        <v>5285420</v>
      </c>
      <c r="BP76" s="5" t="s">
        <v>8</v>
      </c>
      <c r="BS76">
        <v>125217.24709784413</v>
      </c>
      <c r="BT76" s="5">
        <v>0</v>
      </c>
      <c r="BU76" s="5">
        <v>5285420</v>
      </c>
      <c r="BW76" s="5" t="s">
        <v>2</v>
      </c>
      <c r="BX76" s="5" t="s">
        <v>2</v>
      </c>
      <c r="BY76" s="5" t="s">
        <v>1821</v>
      </c>
      <c r="BZ76" t="s">
        <v>1787</v>
      </c>
      <c r="CA76" t="s">
        <v>1877</v>
      </c>
      <c r="CB76" t="s">
        <v>1856</v>
      </c>
      <c r="CC76" s="5" t="b">
        <v>1</v>
      </c>
      <c r="CD76" s="5">
        <v>5285420</v>
      </c>
      <c r="CE76">
        <v>5285420</v>
      </c>
      <c r="CF76">
        <v>0</v>
      </c>
      <c r="CG76">
        <v>0</v>
      </c>
      <c r="CH76" s="5">
        <v>0</v>
      </c>
    </row>
    <row r="77" spans="1:86" x14ac:dyDescent="0.25">
      <c r="A77" s="5">
        <v>76</v>
      </c>
      <c r="B77" s="5">
        <v>1</v>
      </c>
      <c r="C77" s="5">
        <v>12</v>
      </c>
      <c r="D77" s="5">
        <v>1</v>
      </c>
      <c r="E77" s="5">
        <v>0</v>
      </c>
      <c r="F77" s="5">
        <v>17.66</v>
      </c>
      <c r="G77" s="5"/>
      <c r="H77" s="5"/>
      <c r="I77" s="5">
        <v>17.66</v>
      </c>
      <c r="J77" s="5">
        <v>7</v>
      </c>
      <c r="K77" s="5">
        <v>4.1500000000000004</v>
      </c>
      <c r="L77" s="5"/>
      <c r="N77" s="5"/>
      <c r="O77" s="5"/>
      <c r="P77" s="5">
        <v>3.37</v>
      </c>
      <c r="Q77" s="5"/>
      <c r="R77" s="5">
        <v>3.37</v>
      </c>
      <c r="S77" s="5">
        <v>32.18</v>
      </c>
      <c r="T77" s="5">
        <v>28.81</v>
      </c>
      <c r="U77" s="5">
        <v>30.5</v>
      </c>
      <c r="V77" s="5">
        <v>138273.04</v>
      </c>
      <c r="W77">
        <v>1.6668676716799382</v>
      </c>
      <c r="X77">
        <v>138274.70686767169</v>
      </c>
      <c r="Y77">
        <v>0</v>
      </c>
      <c r="Z77">
        <v>138274.70686767169</v>
      </c>
      <c r="AA77">
        <v>0</v>
      </c>
      <c r="AB77">
        <v>138274.70686767169</v>
      </c>
      <c r="AC77">
        <v>0</v>
      </c>
      <c r="AD77">
        <v>138274.70686767169</v>
      </c>
      <c r="AE77">
        <v>0</v>
      </c>
      <c r="AF77">
        <v>138274.70686767169</v>
      </c>
      <c r="AG77">
        <v>0</v>
      </c>
      <c r="AH77">
        <v>138274.70686767169</v>
      </c>
      <c r="AI77">
        <v>0</v>
      </c>
      <c r="AJ77">
        <v>138274.70686767169</v>
      </c>
      <c r="AK77">
        <v>0</v>
      </c>
      <c r="AL77">
        <v>138274.70686767169</v>
      </c>
      <c r="AM77">
        <v>0</v>
      </c>
      <c r="AN77">
        <v>138274.70686767169</v>
      </c>
      <c r="AO77">
        <v>0</v>
      </c>
      <c r="AP77">
        <v>138274.70686767169</v>
      </c>
      <c r="AQ77">
        <v>0</v>
      </c>
      <c r="AR77">
        <v>138274.70686767169</v>
      </c>
      <c r="AS77">
        <v>0</v>
      </c>
      <c r="AT77">
        <v>138274.70686767169</v>
      </c>
      <c r="AV77">
        <v>138274.70686767169</v>
      </c>
      <c r="AW77">
        <v>1113.2931323283119</v>
      </c>
      <c r="AX77">
        <v>139388</v>
      </c>
      <c r="AY77">
        <v>3038.2295081967313</v>
      </c>
      <c r="AZ77">
        <v>142426.22950819673</v>
      </c>
      <c r="BA77">
        <v>0</v>
      </c>
      <c r="BB77">
        <v>142426.22950819673</v>
      </c>
      <c r="BC77">
        <v>0</v>
      </c>
      <c r="BD77">
        <v>142426.22950819673</v>
      </c>
      <c r="BE77">
        <v>0</v>
      </c>
      <c r="BF77">
        <v>142426.22950819673</v>
      </c>
      <c r="BG77">
        <v>0</v>
      </c>
      <c r="BH77">
        <v>142426.22950819673</v>
      </c>
      <c r="BI77" s="5">
        <v>142426.22950819673</v>
      </c>
      <c r="BJ77" s="5">
        <v>4344000</v>
      </c>
      <c r="BM77" s="5">
        <v>0</v>
      </c>
      <c r="BN77" s="5">
        <v>142426.22950819673</v>
      </c>
      <c r="BO77" s="5">
        <v>4344000</v>
      </c>
      <c r="BP77" s="5" t="s">
        <v>8</v>
      </c>
      <c r="BS77">
        <v>142426.22950819673</v>
      </c>
      <c r="BT77" s="5">
        <v>0</v>
      </c>
      <c r="BU77" s="5">
        <v>4344000</v>
      </c>
      <c r="BW77" s="5" t="s">
        <v>2</v>
      </c>
      <c r="BX77" s="5" t="s">
        <v>2</v>
      </c>
      <c r="BY77" s="5" t="s">
        <v>1821</v>
      </c>
      <c r="BZ77" t="s">
        <v>1787</v>
      </c>
      <c r="CA77" t="s">
        <v>1877</v>
      </c>
      <c r="CB77" t="s">
        <v>1862</v>
      </c>
      <c r="CC77" s="5" t="b">
        <v>1</v>
      </c>
      <c r="CD77" s="5">
        <v>4344000</v>
      </c>
      <c r="CE77">
        <v>4344000</v>
      </c>
      <c r="CF77">
        <v>0</v>
      </c>
      <c r="CG77">
        <v>0</v>
      </c>
      <c r="CH77" s="5">
        <v>0</v>
      </c>
    </row>
    <row r="78" spans="1:86" x14ac:dyDescent="0.25">
      <c r="A78" s="5">
        <v>77</v>
      </c>
      <c r="B78" s="5">
        <v>1</v>
      </c>
      <c r="C78" s="5">
        <v>12</v>
      </c>
      <c r="D78" s="5">
        <v>2</v>
      </c>
      <c r="E78" s="5">
        <v>2</v>
      </c>
      <c r="F78" s="5">
        <v>11.1</v>
      </c>
      <c r="G78" s="5">
        <v>10.86</v>
      </c>
      <c r="H78" s="5"/>
      <c r="I78" s="5">
        <v>21.96</v>
      </c>
      <c r="J78" s="5">
        <v>17.5</v>
      </c>
      <c r="K78" s="5">
        <v>3.94</v>
      </c>
      <c r="L78" s="5"/>
      <c r="M78">
        <v>4.08</v>
      </c>
      <c r="N78" s="5">
        <v>4.49</v>
      </c>
      <c r="O78" s="5"/>
      <c r="P78" s="5">
        <v>3.69</v>
      </c>
      <c r="Q78" s="5"/>
      <c r="R78" s="5">
        <v>3.69</v>
      </c>
      <c r="S78" s="5">
        <v>55.66</v>
      </c>
      <c r="T78" s="5">
        <v>51.97</v>
      </c>
      <c r="U78" s="5">
        <v>53.82</v>
      </c>
      <c r="V78" s="5">
        <v>115173.75999999999</v>
      </c>
      <c r="W78">
        <v>1.812519083978259</v>
      </c>
      <c r="X78">
        <v>115175.57251908396</v>
      </c>
      <c r="Z78">
        <v>115175.57251908396</v>
      </c>
      <c r="AA78">
        <v>500.41984732824494</v>
      </c>
      <c r="AB78">
        <v>115675.99236641222</v>
      </c>
      <c r="AC78">
        <v>0</v>
      </c>
      <c r="AD78">
        <v>115675.99236641222</v>
      </c>
      <c r="AE78">
        <v>0</v>
      </c>
      <c r="AF78">
        <v>115675.99236641222</v>
      </c>
      <c r="AG78">
        <v>0</v>
      </c>
      <c r="AH78">
        <v>115675.99236641222</v>
      </c>
      <c r="AI78">
        <v>0</v>
      </c>
      <c r="AJ78">
        <v>115675.99236641222</v>
      </c>
      <c r="AK78">
        <v>0</v>
      </c>
      <c r="AL78">
        <v>115675.99236641222</v>
      </c>
      <c r="AM78">
        <v>0</v>
      </c>
      <c r="AN78">
        <v>115675.99236641222</v>
      </c>
      <c r="AP78">
        <v>115175.57251908396</v>
      </c>
      <c r="AQ78">
        <v>0</v>
      </c>
      <c r="AR78">
        <v>115175.57251908396</v>
      </c>
      <c r="AS78">
        <v>0</v>
      </c>
      <c r="AT78">
        <v>115175.57251908396</v>
      </c>
      <c r="AV78">
        <v>115175.57251908396</v>
      </c>
      <c r="AX78">
        <v>112136.75213675214</v>
      </c>
      <c r="AY78">
        <v>0</v>
      </c>
      <c r="AZ78">
        <v>112136.75213675214</v>
      </c>
      <c r="BA78">
        <v>0</v>
      </c>
      <c r="BB78">
        <v>112136.75213675214</v>
      </c>
      <c r="BC78">
        <v>0</v>
      </c>
      <c r="BD78">
        <v>112136.75213675214</v>
      </c>
      <c r="BE78">
        <v>0</v>
      </c>
      <c r="BF78">
        <v>112136.75213675214</v>
      </c>
      <c r="BG78">
        <v>0</v>
      </c>
      <c r="BH78">
        <v>112136.75213675214</v>
      </c>
      <c r="BI78" s="5">
        <v>112136.75213675214</v>
      </c>
      <c r="BJ78" s="5">
        <v>6035200</v>
      </c>
      <c r="BM78" s="5">
        <v>0</v>
      </c>
      <c r="BN78" s="5">
        <v>112136.75213675214</v>
      </c>
      <c r="BO78" s="5">
        <v>6035200</v>
      </c>
      <c r="BP78" s="5" t="s">
        <v>8</v>
      </c>
      <c r="BS78">
        <v>112136.75213675214</v>
      </c>
      <c r="BT78" s="5">
        <v>0</v>
      </c>
      <c r="BU78" s="5">
        <v>6035200</v>
      </c>
      <c r="BW78" s="5" t="s">
        <v>1818</v>
      </c>
      <c r="BX78" s="5" t="s">
        <v>1818</v>
      </c>
      <c r="BY78" s="5" t="s">
        <v>1827</v>
      </c>
      <c r="BZ78" t="s">
        <v>1829</v>
      </c>
      <c r="CA78" t="s">
        <v>1877</v>
      </c>
      <c r="CB78" t="s">
        <v>1857</v>
      </c>
      <c r="CC78" s="5" t="b">
        <v>1</v>
      </c>
      <c r="CD78" s="5">
        <v>6035200</v>
      </c>
      <c r="CE78">
        <v>6260814</v>
      </c>
      <c r="CF78">
        <v>6035200</v>
      </c>
      <c r="CG78">
        <v>6035200</v>
      </c>
      <c r="CH78" s="5">
        <v>0</v>
      </c>
    </row>
    <row r="79" spans="1:86" x14ac:dyDescent="0.25">
      <c r="A79" s="5">
        <v>78</v>
      </c>
      <c r="B79" s="5">
        <v>1</v>
      </c>
      <c r="C79" s="5">
        <v>12</v>
      </c>
      <c r="D79" s="5">
        <v>3</v>
      </c>
      <c r="E79" s="5">
        <v>2</v>
      </c>
      <c r="F79" s="5">
        <v>11.04</v>
      </c>
      <c r="G79" s="5">
        <v>12.05</v>
      </c>
      <c r="H79" s="5"/>
      <c r="I79" s="5">
        <v>23.09</v>
      </c>
      <c r="J79" s="5">
        <v>20.09</v>
      </c>
      <c r="K79" s="5">
        <v>4.99</v>
      </c>
      <c r="L79" s="5"/>
      <c r="M79">
        <v>2.65</v>
      </c>
      <c r="N79" s="5">
        <v>4.57</v>
      </c>
      <c r="O79" s="5">
        <v>3.63</v>
      </c>
      <c r="P79" s="5">
        <v>3.84</v>
      </c>
      <c r="Q79" s="5"/>
      <c r="R79" s="5">
        <v>3.84</v>
      </c>
      <c r="S79" s="5">
        <v>62.86</v>
      </c>
      <c r="T79" s="5">
        <v>59.02</v>
      </c>
      <c r="U79" s="5">
        <v>60.94</v>
      </c>
      <c r="V79" s="5">
        <v>118496.08</v>
      </c>
      <c r="W79">
        <v>0.96142011834308516</v>
      </c>
      <c r="X79">
        <v>118497.04142011834</v>
      </c>
      <c r="Y79">
        <v>0</v>
      </c>
      <c r="Z79">
        <v>118497.04142011834</v>
      </c>
      <c r="AA79">
        <v>0</v>
      </c>
      <c r="AB79">
        <v>118497.04142011834</v>
      </c>
      <c r="AC79">
        <v>0</v>
      </c>
      <c r="AD79">
        <v>118497.04142011834</v>
      </c>
      <c r="AE79">
        <v>0</v>
      </c>
      <c r="AF79">
        <v>118497.04142011834</v>
      </c>
      <c r="AG79">
        <v>0</v>
      </c>
      <c r="AH79">
        <v>118497.04142011834</v>
      </c>
      <c r="AI79">
        <v>0</v>
      </c>
      <c r="AJ79">
        <v>118497.04142011834</v>
      </c>
      <c r="AK79">
        <v>0</v>
      </c>
      <c r="AL79">
        <v>118497.04142011834</v>
      </c>
      <c r="AM79">
        <v>0</v>
      </c>
      <c r="AN79">
        <v>118497.04142011834</v>
      </c>
      <c r="AO79">
        <v>0</v>
      </c>
      <c r="AP79">
        <v>118497.04142011834</v>
      </c>
      <c r="AQ79">
        <v>0</v>
      </c>
      <c r="AR79">
        <v>118497.04142011834</v>
      </c>
      <c r="AS79">
        <v>0</v>
      </c>
      <c r="AT79">
        <v>118497.04142011834</v>
      </c>
      <c r="AV79">
        <v>118497.04142011834</v>
      </c>
      <c r="AW79">
        <v>-30.188778175448533</v>
      </c>
      <c r="AX79">
        <v>118466.8526419429</v>
      </c>
      <c r="AY79">
        <v>3585.9862159501208</v>
      </c>
      <c r="AZ79">
        <v>122052.83885789302</v>
      </c>
      <c r="BA79">
        <v>0</v>
      </c>
      <c r="BB79">
        <v>122052.83885789302</v>
      </c>
      <c r="BC79">
        <v>0</v>
      </c>
      <c r="BD79">
        <v>122052.83885789302</v>
      </c>
      <c r="BE79">
        <v>0</v>
      </c>
      <c r="BF79">
        <v>122052.83885789302</v>
      </c>
      <c r="BG79">
        <v>1220.6924844108871</v>
      </c>
      <c r="BH79">
        <v>123273.5313423039</v>
      </c>
      <c r="BI79" s="5">
        <v>123273.5313423039</v>
      </c>
      <c r="BJ79" s="5">
        <v>7512289</v>
      </c>
      <c r="BM79" s="5">
        <v>0</v>
      </c>
      <c r="BN79" s="5">
        <v>123273.5313423039</v>
      </c>
      <c r="BO79" s="5">
        <v>7512289</v>
      </c>
      <c r="BP79" s="5" t="s">
        <v>8</v>
      </c>
      <c r="BS79">
        <v>123273.5313423039</v>
      </c>
      <c r="BT79" s="5">
        <v>0</v>
      </c>
      <c r="BU79" s="5">
        <v>7512289</v>
      </c>
      <c r="BW79" s="5" t="s">
        <v>2</v>
      </c>
      <c r="BX79" s="5" t="s">
        <v>2</v>
      </c>
      <c r="BY79" s="5" t="s">
        <v>1821</v>
      </c>
      <c r="BZ79" t="s">
        <v>1787</v>
      </c>
      <c r="CA79" t="s">
        <v>1877</v>
      </c>
      <c r="CB79" t="s">
        <v>1857</v>
      </c>
      <c r="CC79" s="5" t="b">
        <v>1</v>
      </c>
      <c r="CD79" s="5">
        <v>7512289</v>
      </c>
      <c r="CE79">
        <v>7512289</v>
      </c>
      <c r="CF79">
        <v>0</v>
      </c>
      <c r="CG79">
        <v>0</v>
      </c>
      <c r="CH79" s="5">
        <v>0</v>
      </c>
    </row>
    <row r="80" spans="1:86" x14ac:dyDescent="0.25">
      <c r="A80" s="5">
        <v>79</v>
      </c>
      <c r="B80" s="5">
        <v>1</v>
      </c>
      <c r="C80" s="5">
        <v>12</v>
      </c>
      <c r="D80" s="5">
        <v>4</v>
      </c>
      <c r="E80" s="5">
        <v>1</v>
      </c>
      <c r="F80" s="5">
        <v>12.64</v>
      </c>
      <c r="G80" s="5"/>
      <c r="H80" s="5"/>
      <c r="I80" s="5">
        <v>12.64</v>
      </c>
      <c r="J80" s="5">
        <v>15.33</v>
      </c>
      <c r="K80" s="5">
        <v>4.32</v>
      </c>
      <c r="L80" s="5"/>
      <c r="M80">
        <v>4.03</v>
      </c>
      <c r="N80" s="5"/>
      <c r="O80" s="5"/>
      <c r="P80" s="5">
        <v>3.38</v>
      </c>
      <c r="Q80" s="5"/>
      <c r="R80" s="5">
        <v>3.38</v>
      </c>
      <c r="S80" s="5">
        <v>39.700000000000003</v>
      </c>
      <c r="T80" s="5">
        <v>36.32</v>
      </c>
      <c r="U80" s="5">
        <v>38.01</v>
      </c>
      <c r="V80" s="5">
        <v>119184.96000000001</v>
      </c>
      <c r="W80">
        <v>0.42565629226737656</v>
      </c>
      <c r="X80">
        <v>119185.38565629227</v>
      </c>
      <c r="Y80">
        <v>0</v>
      </c>
      <c r="Z80">
        <v>119185.38565629227</v>
      </c>
      <c r="AA80">
        <v>0</v>
      </c>
      <c r="AB80">
        <v>119185.38565629227</v>
      </c>
      <c r="AC80">
        <v>0</v>
      </c>
      <c r="AD80">
        <v>119185.38565629227</v>
      </c>
      <c r="AE80">
        <v>0</v>
      </c>
      <c r="AF80">
        <v>119185.38565629227</v>
      </c>
      <c r="AG80">
        <v>0</v>
      </c>
      <c r="AH80">
        <v>119185.38565629227</v>
      </c>
      <c r="AI80">
        <v>0</v>
      </c>
      <c r="AJ80">
        <v>119185.38565629227</v>
      </c>
      <c r="AK80">
        <v>0</v>
      </c>
      <c r="AL80">
        <v>119185.38565629227</v>
      </c>
      <c r="AM80">
        <v>0</v>
      </c>
      <c r="AN80">
        <v>119185.38565629227</v>
      </c>
      <c r="AO80">
        <v>0</v>
      </c>
      <c r="AP80">
        <v>119185.38565629227</v>
      </c>
      <c r="AQ80">
        <v>0</v>
      </c>
      <c r="AR80">
        <v>119185.38565629227</v>
      </c>
      <c r="AS80">
        <v>0</v>
      </c>
      <c r="AT80">
        <v>119185.38565629227</v>
      </c>
      <c r="AV80">
        <v>119185.38565629227</v>
      </c>
      <c r="AW80">
        <v>151.68353602554998</v>
      </c>
      <c r="AX80">
        <v>119337.06919231782</v>
      </c>
      <c r="AY80">
        <v>3425.3617469087039</v>
      </c>
      <c r="AZ80">
        <v>122762.43093922651</v>
      </c>
      <c r="BA80">
        <v>0</v>
      </c>
      <c r="BB80">
        <v>122762.43093922651</v>
      </c>
      <c r="BC80">
        <v>0</v>
      </c>
      <c r="BD80">
        <v>122762.43093922651</v>
      </c>
      <c r="BE80">
        <v>0</v>
      </c>
      <c r="BF80">
        <v>122762.43093922651</v>
      </c>
      <c r="BG80">
        <v>2454.8013680610311</v>
      </c>
      <c r="BH80">
        <v>125217.23230728756</v>
      </c>
      <c r="BI80" s="5">
        <v>125217.23230728756</v>
      </c>
      <c r="BJ80" s="5">
        <v>4759507</v>
      </c>
      <c r="BM80" s="5">
        <v>0</v>
      </c>
      <c r="BN80" s="5">
        <v>125217.23230728756</v>
      </c>
      <c r="BO80" s="5">
        <v>4759507</v>
      </c>
      <c r="BP80" s="5" t="s">
        <v>8</v>
      </c>
      <c r="BS80">
        <v>125217.23230728756</v>
      </c>
      <c r="BT80" s="5">
        <v>0</v>
      </c>
      <c r="BU80" s="5">
        <v>4759507</v>
      </c>
      <c r="BW80" s="5" t="s">
        <v>2</v>
      </c>
      <c r="BX80" s="5" t="s">
        <v>2</v>
      </c>
      <c r="BY80" s="5" t="s">
        <v>1821</v>
      </c>
      <c r="BZ80" t="s">
        <v>1787</v>
      </c>
      <c r="CA80" t="s">
        <v>1877</v>
      </c>
      <c r="CB80" t="s">
        <v>1856</v>
      </c>
      <c r="CC80" s="5" t="b">
        <v>1</v>
      </c>
      <c r="CD80" s="5">
        <v>4759507</v>
      </c>
      <c r="CE80">
        <v>4759507</v>
      </c>
      <c r="CF80">
        <v>0</v>
      </c>
      <c r="CG80">
        <v>0</v>
      </c>
      <c r="CH80" s="5">
        <v>0</v>
      </c>
    </row>
    <row r="81" spans="1:86" x14ac:dyDescent="0.25">
      <c r="A81" s="5">
        <v>80</v>
      </c>
      <c r="B81" s="5">
        <v>1</v>
      </c>
      <c r="C81" s="5">
        <v>12</v>
      </c>
      <c r="D81" s="5">
        <v>5</v>
      </c>
      <c r="E81" s="5">
        <v>2</v>
      </c>
      <c r="F81" s="5">
        <v>10.59</v>
      </c>
      <c r="G81" s="5">
        <v>14.05</v>
      </c>
      <c r="H81" s="5"/>
      <c r="I81" s="5">
        <v>24.64</v>
      </c>
      <c r="J81" s="5">
        <v>18.2</v>
      </c>
      <c r="K81" s="5">
        <v>4.54</v>
      </c>
      <c r="L81" s="5"/>
      <c r="M81">
        <v>3.1</v>
      </c>
      <c r="N81" s="5">
        <v>4.93</v>
      </c>
      <c r="O81" s="5">
        <v>3.83</v>
      </c>
      <c r="P81" s="5">
        <v>3.49</v>
      </c>
      <c r="Q81" s="5"/>
      <c r="R81" s="5">
        <v>3.49</v>
      </c>
      <c r="S81" s="5">
        <v>62.73</v>
      </c>
      <c r="T81" s="5">
        <v>59.24</v>
      </c>
      <c r="U81" s="5">
        <v>60.99</v>
      </c>
      <c r="V81" s="5">
        <v>116281.2</v>
      </c>
      <c r="W81">
        <v>0.12992327366373502</v>
      </c>
      <c r="X81">
        <v>116281.32992327366</v>
      </c>
      <c r="Y81">
        <v>0</v>
      </c>
      <c r="Z81">
        <v>116281.32992327366</v>
      </c>
      <c r="AA81">
        <v>0</v>
      </c>
      <c r="AB81">
        <v>116281.32992327366</v>
      </c>
      <c r="AC81">
        <v>0</v>
      </c>
      <c r="AD81">
        <v>116281.32992327366</v>
      </c>
      <c r="AE81">
        <v>0</v>
      </c>
      <c r="AF81">
        <v>116281.32992327366</v>
      </c>
      <c r="AG81">
        <v>0</v>
      </c>
      <c r="AH81">
        <v>116281.32992327366</v>
      </c>
      <c r="AI81">
        <v>0</v>
      </c>
      <c r="AJ81">
        <v>116281.32992327366</v>
      </c>
      <c r="AK81">
        <v>0</v>
      </c>
      <c r="AL81">
        <v>116281.32992327366</v>
      </c>
      <c r="AM81">
        <v>0</v>
      </c>
      <c r="AN81">
        <v>116281.32992327366</v>
      </c>
      <c r="AO81">
        <v>0</v>
      </c>
      <c r="AP81">
        <v>116281.32992327366</v>
      </c>
      <c r="AQ81">
        <v>0</v>
      </c>
      <c r="AR81">
        <v>116281.32992327366</v>
      </c>
      <c r="AS81">
        <v>0</v>
      </c>
      <c r="AT81">
        <v>116281.32992327366</v>
      </c>
      <c r="AV81">
        <v>116281.32992327366</v>
      </c>
      <c r="AW81">
        <v>-1107.0882443098965</v>
      </c>
      <c r="AX81">
        <v>115174.24167896376</v>
      </c>
      <c r="AY81">
        <v>4596.2124938514462</v>
      </c>
      <c r="AZ81">
        <v>119770.4541728152</v>
      </c>
      <c r="BA81">
        <v>0</v>
      </c>
      <c r="BB81">
        <v>119770.4541728152</v>
      </c>
      <c r="BC81">
        <v>0</v>
      </c>
      <c r="BD81">
        <v>119770.4541728152</v>
      </c>
      <c r="BE81">
        <v>0</v>
      </c>
      <c r="BF81">
        <v>119770.4541728152</v>
      </c>
      <c r="BG81">
        <v>1197.2454500737804</v>
      </c>
      <c r="BH81">
        <v>120967.69962288901</v>
      </c>
      <c r="BI81" s="5">
        <v>120967.69962288901</v>
      </c>
      <c r="BJ81" s="5">
        <v>7377820</v>
      </c>
      <c r="BM81" s="5">
        <v>0</v>
      </c>
      <c r="BN81" s="5">
        <v>120967.69962288901</v>
      </c>
      <c r="BO81" s="5">
        <v>7377820</v>
      </c>
      <c r="BP81" s="5" t="s">
        <v>8</v>
      </c>
      <c r="BS81">
        <v>120967.69962288901</v>
      </c>
      <c r="BT81" s="5">
        <v>0</v>
      </c>
      <c r="BU81" s="5">
        <v>7377820</v>
      </c>
      <c r="BW81" s="5" t="s">
        <v>2</v>
      </c>
      <c r="BX81" s="5" t="s">
        <v>2</v>
      </c>
      <c r="BY81" s="5" t="s">
        <v>1821</v>
      </c>
      <c r="BZ81" t="s">
        <v>1787</v>
      </c>
      <c r="CA81" t="s">
        <v>1877</v>
      </c>
      <c r="CB81" t="s">
        <v>1857</v>
      </c>
      <c r="CC81" s="5" t="b">
        <v>1</v>
      </c>
      <c r="CD81" s="5">
        <v>7377820</v>
      </c>
      <c r="CE81">
        <v>7377820</v>
      </c>
      <c r="CF81">
        <v>0</v>
      </c>
      <c r="CG81">
        <v>0</v>
      </c>
      <c r="CH81" s="5">
        <v>0</v>
      </c>
    </row>
    <row r="82" spans="1:86" x14ac:dyDescent="0.25">
      <c r="A82" s="5">
        <v>81</v>
      </c>
      <c r="B82" s="5">
        <v>1</v>
      </c>
      <c r="C82" s="5">
        <v>12</v>
      </c>
      <c r="D82" s="5">
        <v>6</v>
      </c>
      <c r="E82" s="5">
        <v>2</v>
      </c>
      <c r="F82" s="5">
        <v>14.2</v>
      </c>
      <c r="G82" s="5">
        <v>14.27</v>
      </c>
      <c r="H82" s="5"/>
      <c r="I82" s="5">
        <v>28.47</v>
      </c>
      <c r="J82" s="5">
        <v>17.420000000000002</v>
      </c>
      <c r="K82" s="5">
        <v>4.57</v>
      </c>
      <c r="L82" s="5">
        <v>4.05</v>
      </c>
      <c r="M82">
        <v>3.57</v>
      </c>
      <c r="N82" s="5">
        <v>4.75</v>
      </c>
      <c r="O82" s="5"/>
      <c r="P82" s="5">
        <v>2.87</v>
      </c>
      <c r="Q82" s="5"/>
      <c r="R82" s="5">
        <v>2.87</v>
      </c>
      <c r="S82" s="5">
        <v>65.7</v>
      </c>
      <c r="T82" s="5">
        <v>62.83</v>
      </c>
      <c r="U82" s="5">
        <v>64.27</v>
      </c>
      <c r="V82" s="5">
        <v>119603.52</v>
      </c>
      <c r="W82">
        <v>0.94570972885412641</v>
      </c>
      <c r="X82">
        <v>119604.46570972886</v>
      </c>
      <c r="Y82">
        <v>0</v>
      </c>
      <c r="Z82">
        <v>119604.46570972886</v>
      </c>
      <c r="AA82">
        <v>0</v>
      </c>
      <c r="AB82">
        <v>119604.46570972886</v>
      </c>
      <c r="AC82">
        <v>0</v>
      </c>
      <c r="AD82">
        <v>119604.46570972886</v>
      </c>
      <c r="AE82">
        <v>0</v>
      </c>
      <c r="AF82">
        <v>119604.46570972886</v>
      </c>
      <c r="AG82">
        <v>0</v>
      </c>
      <c r="AH82">
        <v>119604.46570972886</v>
      </c>
      <c r="AI82">
        <v>0</v>
      </c>
      <c r="AJ82">
        <v>119604.46570972886</v>
      </c>
      <c r="AK82">
        <v>0</v>
      </c>
      <c r="AL82">
        <v>119604.46570972886</v>
      </c>
      <c r="AM82">
        <v>0</v>
      </c>
      <c r="AN82">
        <v>119604.46570972886</v>
      </c>
      <c r="AO82">
        <v>0</v>
      </c>
      <c r="AP82">
        <v>119604.46570972886</v>
      </c>
      <c r="AQ82">
        <v>0</v>
      </c>
      <c r="AR82">
        <v>119604.46570972886</v>
      </c>
      <c r="AS82">
        <v>0</v>
      </c>
      <c r="AT82">
        <v>119604.46570972886</v>
      </c>
      <c r="AV82">
        <v>119604.46570972886</v>
      </c>
      <c r="AW82">
        <v>578.29452054966532</v>
      </c>
      <c r="AX82">
        <v>120182.76023027852</v>
      </c>
      <c r="AY82">
        <v>3010.0202271666349</v>
      </c>
      <c r="AZ82">
        <v>123192.78045744516</v>
      </c>
      <c r="BA82">
        <v>0</v>
      </c>
      <c r="BB82">
        <v>123192.78045744516</v>
      </c>
      <c r="BC82">
        <v>0</v>
      </c>
      <c r="BD82">
        <v>123192.78045744516</v>
      </c>
      <c r="BE82">
        <v>0</v>
      </c>
      <c r="BF82">
        <v>123192.78045744516</v>
      </c>
      <c r="BG82">
        <v>1232.1456355998089</v>
      </c>
      <c r="BH82">
        <v>124424.92609304497</v>
      </c>
      <c r="BI82" s="5">
        <v>124424.92609304497</v>
      </c>
      <c r="BJ82" s="5">
        <v>7996790</v>
      </c>
      <c r="BM82" s="5">
        <v>0</v>
      </c>
      <c r="BN82" s="5">
        <v>124424.92609304497</v>
      </c>
      <c r="BO82" s="5">
        <v>7996790</v>
      </c>
      <c r="BP82" s="5" t="s">
        <v>8</v>
      </c>
      <c r="BS82">
        <v>124424.92609304497</v>
      </c>
      <c r="BT82" s="5">
        <v>0</v>
      </c>
      <c r="BU82" s="5">
        <v>7996790</v>
      </c>
      <c r="BW82" s="5" t="s">
        <v>2</v>
      </c>
      <c r="BX82" s="5" t="s">
        <v>2</v>
      </c>
      <c r="BY82" s="5" t="s">
        <v>1821</v>
      </c>
      <c r="BZ82" t="s">
        <v>1787</v>
      </c>
      <c r="CA82" t="s">
        <v>1877</v>
      </c>
      <c r="CB82" t="s">
        <v>1857</v>
      </c>
      <c r="CC82" s="5" t="b">
        <v>1</v>
      </c>
      <c r="CD82" s="5">
        <v>7996790</v>
      </c>
      <c r="CE82">
        <v>7996790</v>
      </c>
      <c r="CF82">
        <v>0</v>
      </c>
      <c r="CG82">
        <v>0</v>
      </c>
      <c r="CH82" s="5">
        <v>0</v>
      </c>
    </row>
    <row r="83" spans="1:86" x14ac:dyDescent="0.25">
      <c r="A83" s="5">
        <v>82</v>
      </c>
      <c r="B83" s="5">
        <v>1</v>
      </c>
      <c r="C83" s="5">
        <v>12</v>
      </c>
      <c r="D83" s="5">
        <v>7</v>
      </c>
      <c r="E83" s="5">
        <v>1</v>
      </c>
      <c r="F83" s="5">
        <v>15.25</v>
      </c>
      <c r="G83" s="5"/>
      <c r="H83" s="5"/>
      <c r="I83" s="5">
        <v>15.25</v>
      </c>
      <c r="J83" s="5">
        <v>16.91</v>
      </c>
      <c r="K83" s="5">
        <v>4.4400000000000004</v>
      </c>
      <c r="L83" s="5"/>
      <c r="M83">
        <v>3.93</v>
      </c>
      <c r="N83" s="5"/>
      <c r="O83" s="5"/>
      <c r="P83" s="5">
        <v>3.36</v>
      </c>
      <c r="Q83" s="5"/>
      <c r="R83" s="5">
        <v>3.36</v>
      </c>
      <c r="S83" s="5">
        <v>43.89</v>
      </c>
      <c r="T83" s="5">
        <v>40.53</v>
      </c>
      <c r="U83" s="5">
        <v>42.21</v>
      </c>
      <c r="V83" s="5">
        <v>119184.96000000001</v>
      </c>
      <c r="W83">
        <v>4.6045949202380143E-2</v>
      </c>
      <c r="X83">
        <v>119185.00604594919</v>
      </c>
      <c r="Y83">
        <v>0</v>
      </c>
      <c r="Z83">
        <v>119185.00604594919</v>
      </c>
      <c r="AA83">
        <v>0</v>
      </c>
      <c r="AB83">
        <v>119185.00604594919</v>
      </c>
      <c r="AC83">
        <v>0</v>
      </c>
      <c r="AD83">
        <v>119185.00604594919</v>
      </c>
      <c r="AE83">
        <v>0</v>
      </c>
      <c r="AF83">
        <v>119185.00604594919</v>
      </c>
      <c r="AG83">
        <v>0</v>
      </c>
      <c r="AH83">
        <v>119185.00604594919</v>
      </c>
      <c r="AI83">
        <v>0</v>
      </c>
      <c r="AJ83">
        <v>119185.00604594919</v>
      </c>
      <c r="AK83">
        <v>0</v>
      </c>
      <c r="AL83">
        <v>119185.00604594919</v>
      </c>
      <c r="AM83">
        <v>0</v>
      </c>
      <c r="AN83">
        <v>119185.00604594919</v>
      </c>
      <c r="AO83">
        <v>0</v>
      </c>
      <c r="AP83">
        <v>119185.00604594919</v>
      </c>
      <c r="AQ83">
        <v>0</v>
      </c>
      <c r="AR83">
        <v>119185.00604594919</v>
      </c>
      <c r="AS83">
        <v>0</v>
      </c>
      <c r="AT83">
        <v>119185.00604594919</v>
      </c>
      <c r="AV83">
        <v>119185.00604594919</v>
      </c>
      <c r="AW83">
        <v>1074.387462698025</v>
      </c>
      <c r="AX83">
        <v>120259.39350864723</v>
      </c>
      <c r="AY83">
        <v>2502.9850746268639</v>
      </c>
      <c r="AZ83">
        <v>122762.3785832741</v>
      </c>
      <c r="BA83">
        <v>0</v>
      </c>
      <c r="BB83">
        <v>122762.3785832741</v>
      </c>
      <c r="BC83">
        <v>0</v>
      </c>
      <c r="BD83">
        <v>122762.3785832741</v>
      </c>
      <c r="BE83">
        <v>0</v>
      </c>
      <c r="BF83">
        <v>122762.3785832741</v>
      </c>
      <c r="BG83">
        <v>2454.8685145700147</v>
      </c>
      <c r="BH83">
        <v>125217.24709784413</v>
      </c>
      <c r="BI83" s="5">
        <v>125217.24709784413</v>
      </c>
      <c r="BJ83" s="5">
        <v>5285420</v>
      </c>
      <c r="BM83" s="5">
        <v>0</v>
      </c>
      <c r="BN83" s="5">
        <v>125217.24709784413</v>
      </c>
      <c r="BO83" s="5">
        <v>5285420</v>
      </c>
      <c r="BP83" s="5" t="s">
        <v>8</v>
      </c>
      <c r="BS83">
        <v>125217.24709784413</v>
      </c>
      <c r="BT83" s="5">
        <v>0</v>
      </c>
      <c r="BU83" s="5">
        <v>5285420</v>
      </c>
      <c r="BW83" s="5" t="s">
        <v>2</v>
      </c>
      <c r="BX83" s="5" t="s">
        <v>2</v>
      </c>
      <c r="BY83" s="5" t="s">
        <v>1821</v>
      </c>
      <c r="BZ83" t="s">
        <v>1787</v>
      </c>
      <c r="CA83" t="s">
        <v>1877</v>
      </c>
      <c r="CB83" t="s">
        <v>1856</v>
      </c>
      <c r="CC83" s="5" t="b">
        <v>1</v>
      </c>
      <c r="CD83" s="5">
        <v>5285420</v>
      </c>
      <c r="CE83">
        <v>5285420</v>
      </c>
      <c r="CF83">
        <v>0</v>
      </c>
      <c r="CG83">
        <v>0</v>
      </c>
      <c r="CH83" s="5">
        <v>0</v>
      </c>
    </row>
    <row r="84" spans="1:86" x14ac:dyDescent="0.25">
      <c r="A84" s="5">
        <v>83</v>
      </c>
      <c r="B84" s="5">
        <v>1</v>
      </c>
      <c r="C84" s="5">
        <v>13</v>
      </c>
      <c r="D84" s="5">
        <v>1</v>
      </c>
      <c r="E84" s="5">
        <v>0</v>
      </c>
      <c r="F84" s="5">
        <v>17.66</v>
      </c>
      <c r="G84" s="5"/>
      <c r="H84" s="5"/>
      <c r="I84" s="5">
        <v>17.66</v>
      </c>
      <c r="J84" s="5">
        <v>7</v>
      </c>
      <c r="K84" s="5">
        <v>4.1500000000000004</v>
      </c>
      <c r="L84" s="5"/>
      <c r="N84" s="5"/>
      <c r="O84" s="5"/>
      <c r="P84" s="5">
        <v>3.37</v>
      </c>
      <c r="Q84" s="5"/>
      <c r="R84" s="5">
        <v>3.37</v>
      </c>
      <c r="S84" s="5">
        <v>32.18</v>
      </c>
      <c r="T84" s="5">
        <v>28.81</v>
      </c>
      <c r="U84" s="5">
        <v>30.5</v>
      </c>
      <c r="V84" s="5">
        <v>138273.04</v>
      </c>
      <c r="W84">
        <v>1.6668676716799382</v>
      </c>
      <c r="X84">
        <v>138274.70686767169</v>
      </c>
      <c r="Y84">
        <v>0</v>
      </c>
      <c r="Z84">
        <v>138274.70686767169</v>
      </c>
      <c r="AA84">
        <v>0</v>
      </c>
      <c r="AB84">
        <v>138274.70686767169</v>
      </c>
      <c r="AC84">
        <v>0</v>
      </c>
      <c r="AD84">
        <v>138274.70686767169</v>
      </c>
      <c r="AE84">
        <v>0</v>
      </c>
      <c r="AF84">
        <v>138274.70686767169</v>
      </c>
      <c r="AG84">
        <v>0</v>
      </c>
      <c r="AH84">
        <v>138274.70686767169</v>
      </c>
      <c r="AI84">
        <v>0</v>
      </c>
      <c r="AJ84">
        <v>138274.70686767169</v>
      </c>
      <c r="AK84">
        <v>0</v>
      </c>
      <c r="AL84">
        <v>138274.70686767169</v>
      </c>
      <c r="AM84">
        <v>0</v>
      </c>
      <c r="AN84">
        <v>138274.70686767169</v>
      </c>
      <c r="AO84">
        <v>0</v>
      </c>
      <c r="AP84">
        <v>138274.70686767169</v>
      </c>
      <c r="AQ84">
        <v>0</v>
      </c>
      <c r="AR84">
        <v>138274.70686767169</v>
      </c>
      <c r="AS84">
        <v>0</v>
      </c>
      <c r="AT84">
        <v>138274.70686767169</v>
      </c>
      <c r="AV84">
        <v>138274.70686767169</v>
      </c>
      <c r="AW84">
        <v>1113.2931323283119</v>
      </c>
      <c r="AX84">
        <v>139388</v>
      </c>
      <c r="AY84">
        <v>3038.2295081967313</v>
      </c>
      <c r="AZ84">
        <v>142426.22950819673</v>
      </c>
      <c r="BA84">
        <v>0</v>
      </c>
      <c r="BB84">
        <v>142426.22950819673</v>
      </c>
      <c r="BC84">
        <v>0</v>
      </c>
      <c r="BD84">
        <v>142426.22950819673</v>
      </c>
      <c r="BE84">
        <v>0</v>
      </c>
      <c r="BF84">
        <v>142426.22950819673</v>
      </c>
      <c r="BG84">
        <v>0</v>
      </c>
      <c r="BH84">
        <v>142426.22950819673</v>
      </c>
      <c r="BI84" s="5">
        <v>142426.22950819673</v>
      </c>
      <c r="BJ84" s="5">
        <v>4344000</v>
      </c>
      <c r="BM84" s="5">
        <v>0</v>
      </c>
      <c r="BN84" s="5">
        <v>142426.22950819673</v>
      </c>
      <c r="BO84" s="5">
        <v>4344000</v>
      </c>
      <c r="BP84" s="5" t="s">
        <v>8</v>
      </c>
      <c r="BS84">
        <v>142426.22950819673</v>
      </c>
      <c r="BT84" s="5">
        <v>0</v>
      </c>
      <c r="BU84" s="5">
        <v>4344000</v>
      </c>
      <c r="BW84" s="5" t="s">
        <v>2</v>
      </c>
      <c r="BX84" s="5" t="s">
        <v>2</v>
      </c>
      <c r="BY84" s="5" t="s">
        <v>1821</v>
      </c>
      <c r="BZ84" t="s">
        <v>1787</v>
      </c>
      <c r="CA84" t="s">
        <v>1877</v>
      </c>
      <c r="CB84" t="s">
        <v>1862</v>
      </c>
      <c r="CC84" s="5" t="b">
        <v>1</v>
      </c>
      <c r="CD84" s="5">
        <v>4344000</v>
      </c>
      <c r="CE84">
        <v>4344000</v>
      </c>
      <c r="CF84">
        <v>0</v>
      </c>
      <c r="CG84">
        <v>0</v>
      </c>
      <c r="CH84" s="5">
        <v>0</v>
      </c>
    </row>
    <row r="85" spans="1:86" x14ac:dyDescent="0.25">
      <c r="A85" s="5">
        <v>84</v>
      </c>
      <c r="B85" s="5">
        <v>1</v>
      </c>
      <c r="C85" s="5">
        <v>13</v>
      </c>
      <c r="D85" s="5">
        <v>2</v>
      </c>
      <c r="E85" s="5">
        <v>2</v>
      </c>
      <c r="F85" s="5">
        <v>11.1</v>
      </c>
      <c r="G85" s="5">
        <v>10.86</v>
      </c>
      <c r="H85" s="5"/>
      <c r="I85" s="5">
        <v>21.96</v>
      </c>
      <c r="J85" s="5">
        <v>17.5</v>
      </c>
      <c r="K85" s="5">
        <v>3.94</v>
      </c>
      <c r="L85" s="5"/>
      <c r="M85">
        <v>4.08</v>
      </c>
      <c r="N85" s="5">
        <v>4.49</v>
      </c>
      <c r="O85" s="5"/>
      <c r="P85" s="5">
        <v>3.69</v>
      </c>
      <c r="Q85" s="5"/>
      <c r="R85" s="5">
        <v>3.69</v>
      </c>
      <c r="S85" s="5">
        <v>55.66</v>
      </c>
      <c r="T85" s="5">
        <v>51.97</v>
      </c>
      <c r="U85" s="5">
        <v>53.82</v>
      </c>
      <c r="V85" s="5">
        <v>115173.75999999999</v>
      </c>
      <c r="W85">
        <v>1.812519083978259</v>
      </c>
      <c r="X85">
        <v>115175.57251908396</v>
      </c>
      <c r="Y85">
        <v>500.41984732824494</v>
      </c>
      <c r="Z85">
        <v>115675.99236641222</v>
      </c>
      <c r="AA85">
        <v>0</v>
      </c>
      <c r="AB85">
        <v>115675.99236641222</v>
      </c>
      <c r="AC85">
        <v>0</v>
      </c>
      <c r="AD85">
        <v>115675.99236641222</v>
      </c>
      <c r="AE85">
        <v>0</v>
      </c>
      <c r="AF85">
        <v>115675.99236641222</v>
      </c>
      <c r="AG85">
        <v>0</v>
      </c>
      <c r="AH85">
        <v>115675.99236641222</v>
      </c>
      <c r="AI85">
        <v>0</v>
      </c>
      <c r="AJ85">
        <v>115675.99236641222</v>
      </c>
      <c r="AK85">
        <v>0</v>
      </c>
      <c r="AL85">
        <v>115675.99236641222</v>
      </c>
      <c r="AM85">
        <v>0</v>
      </c>
      <c r="AN85">
        <v>115675.99236641222</v>
      </c>
      <c r="AO85">
        <v>0</v>
      </c>
      <c r="AP85">
        <v>115675.99236641222</v>
      </c>
      <c r="AQ85">
        <v>0</v>
      </c>
      <c r="AR85">
        <v>115675.99236641222</v>
      </c>
      <c r="AS85">
        <v>0</v>
      </c>
      <c r="AT85">
        <v>115675.99236641222</v>
      </c>
      <c r="AV85">
        <v>115675.99236641222</v>
      </c>
      <c r="AW85">
        <v>828.11391378102417</v>
      </c>
      <c r="AX85">
        <v>116504.10628019324</v>
      </c>
      <c r="AY85">
        <v>3157.7294685990346</v>
      </c>
      <c r="AZ85">
        <v>119661.83574879228</v>
      </c>
      <c r="BA85">
        <v>0</v>
      </c>
      <c r="BB85">
        <v>119661.83574879228</v>
      </c>
      <c r="BC85">
        <v>0</v>
      </c>
      <c r="BD85">
        <v>119661.83574879228</v>
      </c>
      <c r="BE85">
        <v>0</v>
      </c>
      <c r="BF85">
        <v>119661.83574879228</v>
      </c>
      <c r="BG85">
        <v>0</v>
      </c>
      <c r="BH85">
        <v>119661.83574879228</v>
      </c>
      <c r="BI85" s="5">
        <v>119661.83574879228</v>
      </c>
      <c r="BJ85" s="5">
        <v>6440200</v>
      </c>
      <c r="BL85">
        <v>0.02</v>
      </c>
      <c r="BM85" s="5">
        <v>128804</v>
      </c>
      <c r="BN85" s="5">
        <v>117268.59903381644</v>
      </c>
      <c r="BO85" s="5">
        <v>6311396</v>
      </c>
      <c r="BP85" s="5" t="s">
        <v>8</v>
      </c>
      <c r="BS85">
        <v>117268.59903381644</v>
      </c>
      <c r="BT85" s="5">
        <v>0</v>
      </c>
      <c r="BU85" s="5">
        <v>6311396</v>
      </c>
      <c r="BV85" t="s">
        <v>62</v>
      </c>
      <c r="BW85" s="5" t="s">
        <v>1818</v>
      </c>
      <c r="BX85" s="5" t="s">
        <v>1818</v>
      </c>
      <c r="BY85" s="5" t="s">
        <v>1827</v>
      </c>
      <c r="BZ85" t="s">
        <v>1829</v>
      </c>
      <c r="CA85" t="s">
        <v>1877</v>
      </c>
      <c r="CB85" t="s">
        <v>1857</v>
      </c>
      <c r="CC85" s="5" t="b">
        <v>1</v>
      </c>
      <c r="CD85" s="5">
        <v>6440200</v>
      </c>
      <c r="CE85">
        <v>6504611</v>
      </c>
      <c r="CF85">
        <v>6440200</v>
      </c>
      <c r="CG85">
        <v>0</v>
      </c>
      <c r="CH85" s="5">
        <v>0</v>
      </c>
    </row>
    <row r="86" spans="1:86" x14ac:dyDescent="0.25">
      <c r="A86" s="5">
        <v>85</v>
      </c>
      <c r="B86" s="5">
        <v>1</v>
      </c>
      <c r="C86" s="5">
        <v>13</v>
      </c>
      <c r="D86" s="5">
        <v>3</v>
      </c>
      <c r="E86" s="5">
        <v>2</v>
      </c>
      <c r="F86" s="5">
        <v>11.04</v>
      </c>
      <c r="G86" s="5">
        <v>12.05</v>
      </c>
      <c r="H86" s="5"/>
      <c r="I86" s="5">
        <v>23.09</v>
      </c>
      <c r="J86" s="5">
        <v>20.09</v>
      </c>
      <c r="K86" s="5">
        <v>4.99</v>
      </c>
      <c r="L86" s="5"/>
      <c r="M86">
        <v>2.65</v>
      </c>
      <c r="N86" s="5">
        <v>4.57</v>
      </c>
      <c r="O86" s="5">
        <v>3.63</v>
      </c>
      <c r="P86" s="5">
        <v>3.84</v>
      </c>
      <c r="Q86" s="5"/>
      <c r="R86" s="5">
        <v>3.84</v>
      </c>
      <c r="S86" s="5">
        <v>62.86</v>
      </c>
      <c r="T86" s="5">
        <v>59.02</v>
      </c>
      <c r="U86" s="5">
        <v>60.94</v>
      </c>
      <c r="V86" s="5">
        <v>118496.08</v>
      </c>
      <c r="W86">
        <v>0.96142011834308516</v>
      </c>
      <c r="X86">
        <v>118497.04142011834</v>
      </c>
      <c r="Y86">
        <v>0</v>
      </c>
      <c r="Z86">
        <v>118497.04142011834</v>
      </c>
      <c r="AA86">
        <v>0</v>
      </c>
      <c r="AB86">
        <v>118497.04142011834</v>
      </c>
      <c r="AC86">
        <v>0</v>
      </c>
      <c r="AD86">
        <v>118497.04142011834</v>
      </c>
      <c r="AE86">
        <v>0</v>
      </c>
      <c r="AF86">
        <v>118497.04142011834</v>
      </c>
      <c r="AG86">
        <v>0</v>
      </c>
      <c r="AH86">
        <v>118497.04142011834</v>
      </c>
      <c r="AI86">
        <v>0</v>
      </c>
      <c r="AJ86">
        <v>118497.04142011834</v>
      </c>
      <c r="AK86">
        <v>0</v>
      </c>
      <c r="AL86">
        <v>118497.04142011834</v>
      </c>
      <c r="AM86">
        <v>0</v>
      </c>
      <c r="AN86">
        <v>118497.04142011834</v>
      </c>
      <c r="AO86">
        <v>0</v>
      </c>
      <c r="AP86">
        <v>118497.04142011834</v>
      </c>
      <c r="AQ86">
        <v>0</v>
      </c>
      <c r="AR86">
        <v>118497.04142011834</v>
      </c>
      <c r="AS86">
        <v>0</v>
      </c>
      <c r="AT86">
        <v>118497.04142011834</v>
      </c>
      <c r="AV86">
        <v>118497.04142011834</v>
      </c>
      <c r="AW86">
        <v>-30.188778175448533</v>
      </c>
      <c r="AX86">
        <v>118466.8526419429</v>
      </c>
      <c r="AY86">
        <v>3585.9862159501208</v>
      </c>
      <c r="AZ86">
        <v>122052.83885789302</v>
      </c>
      <c r="BA86">
        <v>0</v>
      </c>
      <c r="BB86">
        <v>122052.83885789302</v>
      </c>
      <c r="BC86">
        <v>0</v>
      </c>
      <c r="BD86">
        <v>122052.83885789302</v>
      </c>
      <c r="BE86">
        <v>0</v>
      </c>
      <c r="BF86">
        <v>122052.83885789302</v>
      </c>
      <c r="BG86">
        <v>1220.6924844108871</v>
      </c>
      <c r="BH86">
        <v>123273.5313423039</v>
      </c>
      <c r="BI86" s="5">
        <v>123273.5313423039</v>
      </c>
      <c r="BJ86" s="5">
        <v>7512289</v>
      </c>
      <c r="BM86" s="5">
        <v>0</v>
      </c>
      <c r="BN86" s="5">
        <v>123273.5313423039</v>
      </c>
      <c r="BO86" s="5">
        <v>7512289</v>
      </c>
      <c r="BP86" s="5" t="s">
        <v>8</v>
      </c>
      <c r="BS86">
        <v>123273.5313423039</v>
      </c>
      <c r="BT86" s="5">
        <v>0</v>
      </c>
      <c r="BU86" s="5">
        <v>7512289</v>
      </c>
      <c r="BW86" s="5" t="s">
        <v>2</v>
      </c>
      <c r="BX86" s="5" t="s">
        <v>2</v>
      </c>
      <c r="BY86" s="5" t="s">
        <v>1821</v>
      </c>
      <c r="BZ86" t="s">
        <v>1787</v>
      </c>
      <c r="CA86" t="s">
        <v>1877</v>
      </c>
      <c r="CB86" t="s">
        <v>1857</v>
      </c>
      <c r="CC86" s="5" t="b">
        <v>1</v>
      </c>
      <c r="CD86" s="5">
        <v>7512289</v>
      </c>
      <c r="CE86">
        <v>7512289</v>
      </c>
      <c r="CF86">
        <v>0</v>
      </c>
      <c r="CG86">
        <v>0</v>
      </c>
      <c r="CH86" s="5">
        <v>0</v>
      </c>
    </row>
    <row r="87" spans="1:86" x14ac:dyDescent="0.25">
      <c r="A87" s="5">
        <v>86</v>
      </c>
      <c r="B87" s="5">
        <v>1</v>
      </c>
      <c r="C87" s="5">
        <v>13</v>
      </c>
      <c r="D87" s="5">
        <v>4</v>
      </c>
      <c r="E87" s="5">
        <v>1</v>
      </c>
      <c r="F87" s="5">
        <v>12.64</v>
      </c>
      <c r="G87" s="5"/>
      <c r="H87" s="5"/>
      <c r="I87" s="5">
        <v>12.64</v>
      </c>
      <c r="J87" s="5">
        <v>15.33</v>
      </c>
      <c r="K87" s="5">
        <v>4.32</v>
      </c>
      <c r="L87" s="5"/>
      <c r="M87">
        <v>4.03</v>
      </c>
      <c r="N87" s="5"/>
      <c r="O87" s="5"/>
      <c r="P87" s="5">
        <v>3.38</v>
      </c>
      <c r="Q87" s="5"/>
      <c r="R87" s="5">
        <v>3.38</v>
      </c>
      <c r="S87" s="5">
        <v>39.700000000000003</v>
      </c>
      <c r="T87" s="5">
        <v>36.32</v>
      </c>
      <c r="U87" s="5">
        <v>38.01</v>
      </c>
      <c r="V87" s="5">
        <v>119184.96000000001</v>
      </c>
      <c r="W87">
        <v>0.42565629226737656</v>
      </c>
      <c r="X87">
        <v>119185.38565629227</v>
      </c>
      <c r="Y87">
        <v>0</v>
      </c>
      <c r="Z87">
        <v>119185.38565629227</v>
      </c>
      <c r="AA87">
        <v>0</v>
      </c>
      <c r="AB87">
        <v>119185.38565629227</v>
      </c>
      <c r="AC87">
        <v>0</v>
      </c>
      <c r="AD87">
        <v>119185.38565629227</v>
      </c>
      <c r="AE87">
        <v>0</v>
      </c>
      <c r="AF87">
        <v>119185.38565629227</v>
      </c>
      <c r="AG87">
        <v>0</v>
      </c>
      <c r="AH87">
        <v>119185.38565629227</v>
      </c>
      <c r="AI87">
        <v>0</v>
      </c>
      <c r="AJ87">
        <v>119185.38565629227</v>
      </c>
      <c r="AK87">
        <v>0</v>
      </c>
      <c r="AL87">
        <v>119185.38565629227</v>
      </c>
      <c r="AM87">
        <v>0</v>
      </c>
      <c r="AN87">
        <v>119185.38565629227</v>
      </c>
      <c r="AO87">
        <v>0</v>
      </c>
      <c r="AP87">
        <v>119185.38565629227</v>
      </c>
      <c r="AQ87">
        <v>0</v>
      </c>
      <c r="AR87">
        <v>119185.38565629227</v>
      </c>
      <c r="AS87">
        <v>0</v>
      </c>
      <c r="AT87">
        <v>119185.38565629227</v>
      </c>
      <c r="AV87">
        <v>119185.38565629227</v>
      </c>
      <c r="AW87">
        <v>151.68353602554998</v>
      </c>
      <c r="AX87">
        <v>119337.06919231782</v>
      </c>
      <c r="AY87">
        <v>3425.3617469087039</v>
      </c>
      <c r="AZ87">
        <v>122762.43093922651</v>
      </c>
      <c r="BA87">
        <v>0</v>
      </c>
      <c r="BB87">
        <v>122762.43093922651</v>
      </c>
      <c r="BC87">
        <v>0</v>
      </c>
      <c r="BD87">
        <v>122762.43093922651</v>
      </c>
      <c r="BE87">
        <v>0</v>
      </c>
      <c r="BF87">
        <v>122762.43093922651</v>
      </c>
      <c r="BG87">
        <v>2454.8013680610311</v>
      </c>
      <c r="BH87">
        <v>125217.23230728756</v>
      </c>
      <c r="BI87" s="5">
        <v>125217.23230728756</v>
      </c>
      <c r="BJ87" s="5">
        <v>4759507</v>
      </c>
      <c r="BM87" s="5">
        <v>0</v>
      </c>
      <c r="BN87" s="5">
        <v>125217.23230728756</v>
      </c>
      <c r="BO87" s="5">
        <v>4759507</v>
      </c>
      <c r="BP87" s="5" t="s">
        <v>8</v>
      </c>
      <c r="BS87">
        <v>125217.23230728756</v>
      </c>
      <c r="BT87" s="5">
        <v>0</v>
      </c>
      <c r="BU87" s="5">
        <v>4759507</v>
      </c>
      <c r="BW87" s="5" t="s">
        <v>2</v>
      </c>
      <c r="BX87" s="5" t="s">
        <v>2</v>
      </c>
      <c r="BY87" s="5" t="s">
        <v>1821</v>
      </c>
      <c r="BZ87" t="s">
        <v>1787</v>
      </c>
      <c r="CA87" t="s">
        <v>1877</v>
      </c>
      <c r="CB87" t="s">
        <v>1856</v>
      </c>
      <c r="CC87" s="5" t="b">
        <v>1</v>
      </c>
      <c r="CD87" s="5">
        <v>4759507</v>
      </c>
      <c r="CE87">
        <v>4759507</v>
      </c>
      <c r="CF87">
        <v>0</v>
      </c>
      <c r="CG87">
        <v>0</v>
      </c>
      <c r="CH87" s="5">
        <v>0</v>
      </c>
    </row>
    <row r="88" spans="1:86" x14ac:dyDescent="0.25">
      <c r="A88" s="5">
        <v>87</v>
      </c>
      <c r="B88" s="5">
        <v>1</v>
      </c>
      <c r="C88" s="5">
        <v>13</v>
      </c>
      <c r="D88" s="5">
        <v>5</v>
      </c>
      <c r="E88" s="5">
        <v>2</v>
      </c>
      <c r="F88" s="5">
        <v>10.59</v>
      </c>
      <c r="G88" s="5">
        <v>14.05</v>
      </c>
      <c r="H88" s="5"/>
      <c r="I88" s="5">
        <v>24.64</v>
      </c>
      <c r="J88" s="5">
        <v>18.2</v>
      </c>
      <c r="K88" s="5">
        <v>4.54</v>
      </c>
      <c r="L88" s="5"/>
      <c r="M88">
        <v>3.1</v>
      </c>
      <c r="N88" s="5">
        <v>4.93</v>
      </c>
      <c r="O88" s="5">
        <v>3.83</v>
      </c>
      <c r="P88" s="5">
        <v>3.49</v>
      </c>
      <c r="Q88" s="5"/>
      <c r="R88" s="5">
        <v>3.49</v>
      </c>
      <c r="S88" s="5">
        <v>62.73</v>
      </c>
      <c r="T88" s="5">
        <v>59.24</v>
      </c>
      <c r="U88" s="5">
        <v>60.99</v>
      </c>
      <c r="V88" s="5">
        <v>116281.2</v>
      </c>
      <c r="W88">
        <v>0.12992327366373502</v>
      </c>
      <c r="X88">
        <v>116281.32992327366</v>
      </c>
      <c r="Y88">
        <v>0</v>
      </c>
      <c r="Z88">
        <v>116281.32992327366</v>
      </c>
      <c r="AA88">
        <v>0</v>
      </c>
      <c r="AB88">
        <v>116281.32992327366</v>
      </c>
      <c r="AC88">
        <v>0</v>
      </c>
      <c r="AD88">
        <v>116281.32992327366</v>
      </c>
      <c r="AE88">
        <v>0</v>
      </c>
      <c r="AF88">
        <v>116281.32992327366</v>
      </c>
      <c r="AG88">
        <v>0</v>
      </c>
      <c r="AH88">
        <v>116281.32992327366</v>
      </c>
      <c r="AI88">
        <v>0</v>
      </c>
      <c r="AJ88">
        <v>116281.32992327366</v>
      </c>
      <c r="AK88">
        <v>0</v>
      </c>
      <c r="AL88">
        <v>116281.32992327366</v>
      </c>
      <c r="AM88">
        <v>0</v>
      </c>
      <c r="AN88">
        <v>116281.32992327366</v>
      </c>
      <c r="AO88">
        <v>0</v>
      </c>
      <c r="AP88">
        <v>116281.32992327366</v>
      </c>
      <c r="AQ88">
        <v>0</v>
      </c>
      <c r="AR88">
        <v>116281.32992327366</v>
      </c>
      <c r="AS88">
        <v>0</v>
      </c>
      <c r="AT88">
        <v>116281.32992327366</v>
      </c>
      <c r="AV88">
        <v>116281.32992327366</v>
      </c>
      <c r="AW88">
        <v>-1107.0882443098965</v>
      </c>
      <c r="AX88">
        <v>115174.24167896376</v>
      </c>
      <c r="AY88">
        <v>4596.2124938514462</v>
      </c>
      <c r="AZ88">
        <v>119770.4541728152</v>
      </c>
      <c r="BA88">
        <v>0</v>
      </c>
      <c r="BB88">
        <v>119770.4541728152</v>
      </c>
      <c r="BC88">
        <v>0</v>
      </c>
      <c r="BD88">
        <v>119770.4541728152</v>
      </c>
      <c r="BE88">
        <v>0</v>
      </c>
      <c r="BF88">
        <v>119770.4541728152</v>
      </c>
      <c r="BG88">
        <v>1197.2454500737804</v>
      </c>
      <c r="BH88">
        <v>120967.69962288901</v>
      </c>
      <c r="BI88" s="5">
        <v>120967.69962288901</v>
      </c>
      <c r="BJ88" s="5">
        <v>7377820</v>
      </c>
      <c r="BM88" s="5">
        <v>0</v>
      </c>
      <c r="BN88" s="5">
        <v>120967.69962288901</v>
      </c>
      <c r="BO88" s="5">
        <v>7377820</v>
      </c>
      <c r="BP88" s="5" t="s">
        <v>8</v>
      </c>
      <c r="BS88">
        <v>120967.69962288901</v>
      </c>
      <c r="BT88" s="5">
        <v>0</v>
      </c>
      <c r="BU88" s="5">
        <v>7377820</v>
      </c>
      <c r="BW88" s="5" t="s">
        <v>2</v>
      </c>
      <c r="BX88" s="5" t="s">
        <v>2</v>
      </c>
      <c r="BY88" s="5" t="s">
        <v>1821</v>
      </c>
      <c r="BZ88" t="s">
        <v>1787</v>
      </c>
      <c r="CA88" t="s">
        <v>1877</v>
      </c>
      <c r="CB88" t="s">
        <v>1857</v>
      </c>
      <c r="CC88" s="5" t="b">
        <v>1</v>
      </c>
      <c r="CD88" s="5">
        <v>7377820</v>
      </c>
      <c r="CE88">
        <v>7377820</v>
      </c>
      <c r="CF88">
        <v>0</v>
      </c>
      <c r="CG88">
        <v>0</v>
      </c>
      <c r="CH88" s="5">
        <v>0</v>
      </c>
    </row>
    <row r="89" spans="1:86" x14ac:dyDescent="0.25">
      <c r="A89" s="5">
        <v>88</v>
      </c>
      <c r="B89" s="5">
        <v>1</v>
      </c>
      <c r="C89" s="5">
        <v>13</v>
      </c>
      <c r="D89" s="5">
        <v>6</v>
      </c>
      <c r="E89" s="5">
        <v>2</v>
      </c>
      <c r="F89" s="5">
        <v>14.2</v>
      </c>
      <c r="G89" s="5">
        <v>14.27</v>
      </c>
      <c r="H89" s="5"/>
      <c r="I89" s="5">
        <v>28.47</v>
      </c>
      <c r="J89" s="5">
        <v>17.420000000000002</v>
      </c>
      <c r="K89" s="5">
        <v>4.57</v>
      </c>
      <c r="L89" s="5">
        <v>4.05</v>
      </c>
      <c r="M89">
        <v>3.57</v>
      </c>
      <c r="N89" s="5">
        <v>4.75</v>
      </c>
      <c r="O89" s="5"/>
      <c r="P89" s="5">
        <v>2.87</v>
      </c>
      <c r="Q89" s="5"/>
      <c r="R89" s="5">
        <v>2.87</v>
      </c>
      <c r="S89" s="5">
        <v>65.7</v>
      </c>
      <c r="T89" s="5">
        <v>62.83</v>
      </c>
      <c r="U89" s="5">
        <v>64.27</v>
      </c>
      <c r="V89" s="5">
        <v>119603.52</v>
      </c>
      <c r="W89">
        <v>0.94570972885412641</v>
      </c>
      <c r="X89">
        <v>119604.46570972886</v>
      </c>
      <c r="Y89">
        <v>0</v>
      </c>
      <c r="Z89">
        <v>119604.46570972886</v>
      </c>
      <c r="AA89">
        <v>0</v>
      </c>
      <c r="AB89">
        <v>119604.46570972886</v>
      </c>
      <c r="AC89">
        <v>0</v>
      </c>
      <c r="AD89">
        <v>119604.46570972886</v>
      </c>
      <c r="AE89">
        <v>0</v>
      </c>
      <c r="AF89">
        <v>119604.46570972886</v>
      </c>
      <c r="AG89">
        <v>0</v>
      </c>
      <c r="AH89">
        <v>119604.46570972886</v>
      </c>
      <c r="AI89">
        <v>0</v>
      </c>
      <c r="AJ89">
        <v>119604.46570972886</v>
      </c>
      <c r="AK89">
        <v>0</v>
      </c>
      <c r="AL89">
        <v>119604.46570972886</v>
      </c>
      <c r="AM89">
        <v>0</v>
      </c>
      <c r="AN89">
        <v>119604.46570972886</v>
      </c>
      <c r="AO89">
        <v>0</v>
      </c>
      <c r="AP89">
        <v>119604.46570972886</v>
      </c>
      <c r="AQ89">
        <v>0</v>
      </c>
      <c r="AR89">
        <v>119604.46570972886</v>
      </c>
      <c r="AS89">
        <v>0</v>
      </c>
      <c r="AT89">
        <v>119604.46570972886</v>
      </c>
      <c r="AV89">
        <v>119604.46570972886</v>
      </c>
      <c r="AW89">
        <v>578.29452054966532</v>
      </c>
      <c r="AX89">
        <v>120182.76023027852</v>
      </c>
      <c r="AY89">
        <v>3010.0202271666349</v>
      </c>
      <c r="AZ89">
        <v>123192.78045744516</v>
      </c>
      <c r="BA89">
        <v>0</v>
      </c>
      <c r="BB89">
        <v>123192.78045744516</v>
      </c>
      <c r="BC89">
        <v>0</v>
      </c>
      <c r="BD89">
        <v>123192.78045744516</v>
      </c>
      <c r="BE89">
        <v>0</v>
      </c>
      <c r="BF89">
        <v>123192.78045744516</v>
      </c>
      <c r="BG89">
        <v>1232.1456355998089</v>
      </c>
      <c r="BH89">
        <v>124424.92609304497</v>
      </c>
      <c r="BI89" s="5">
        <v>124424.92609304497</v>
      </c>
      <c r="BJ89" s="5">
        <v>7996790</v>
      </c>
      <c r="BM89" s="5">
        <v>0</v>
      </c>
      <c r="BN89" s="5">
        <v>124424.92609304497</v>
      </c>
      <c r="BO89" s="5">
        <v>7996790</v>
      </c>
      <c r="BP89" s="5" t="s">
        <v>8</v>
      </c>
      <c r="BS89">
        <v>124424.92609304497</v>
      </c>
      <c r="BT89" s="5">
        <v>0</v>
      </c>
      <c r="BU89" s="5">
        <v>7996790</v>
      </c>
      <c r="BW89" s="5" t="s">
        <v>2</v>
      </c>
      <c r="BX89" s="5" t="s">
        <v>2</v>
      </c>
      <c r="BY89" s="5" t="s">
        <v>1821</v>
      </c>
      <c r="BZ89" t="s">
        <v>1787</v>
      </c>
      <c r="CA89" t="s">
        <v>1877</v>
      </c>
      <c r="CB89" t="s">
        <v>1857</v>
      </c>
      <c r="CC89" s="5" t="b">
        <v>1</v>
      </c>
      <c r="CD89" s="5">
        <v>7996790</v>
      </c>
      <c r="CE89">
        <v>7996790</v>
      </c>
      <c r="CF89">
        <v>0</v>
      </c>
      <c r="CG89">
        <v>0</v>
      </c>
      <c r="CH89" s="5">
        <v>0</v>
      </c>
    </row>
    <row r="90" spans="1:86" x14ac:dyDescent="0.25">
      <c r="A90" s="5">
        <v>89</v>
      </c>
      <c r="B90" s="5">
        <v>1</v>
      </c>
      <c r="C90" s="5">
        <v>13</v>
      </c>
      <c r="D90" s="5">
        <v>7</v>
      </c>
      <c r="E90" s="5">
        <v>1</v>
      </c>
      <c r="F90" s="5">
        <v>15.25</v>
      </c>
      <c r="G90" s="5"/>
      <c r="H90" s="5"/>
      <c r="I90" s="5">
        <v>15.25</v>
      </c>
      <c r="J90" s="5">
        <v>16.91</v>
      </c>
      <c r="K90" s="5">
        <v>4.4400000000000004</v>
      </c>
      <c r="L90" s="5"/>
      <c r="M90">
        <v>3.93</v>
      </c>
      <c r="N90" s="5"/>
      <c r="O90" s="5"/>
      <c r="P90" s="5">
        <v>3.36</v>
      </c>
      <c r="Q90" s="5"/>
      <c r="R90" s="5">
        <v>3.36</v>
      </c>
      <c r="S90" s="5">
        <v>43.89</v>
      </c>
      <c r="T90" s="5">
        <v>40.53</v>
      </c>
      <c r="U90" s="5">
        <v>42.21</v>
      </c>
      <c r="V90" s="5">
        <v>119184.96000000001</v>
      </c>
      <c r="W90">
        <v>4.6045949202380143E-2</v>
      </c>
      <c r="X90">
        <v>119185.00604594919</v>
      </c>
      <c r="Y90">
        <v>0</v>
      </c>
      <c r="Z90">
        <v>119185.00604594919</v>
      </c>
      <c r="AA90">
        <v>0</v>
      </c>
      <c r="AB90">
        <v>119185.00604594919</v>
      </c>
      <c r="AC90">
        <v>0</v>
      </c>
      <c r="AD90">
        <v>119185.00604594919</v>
      </c>
      <c r="AE90">
        <v>0</v>
      </c>
      <c r="AF90">
        <v>119185.00604594919</v>
      </c>
      <c r="AG90">
        <v>0</v>
      </c>
      <c r="AH90">
        <v>119185.00604594919</v>
      </c>
      <c r="AI90">
        <v>0</v>
      </c>
      <c r="AJ90">
        <v>119185.00604594919</v>
      </c>
      <c r="AK90">
        <v>0</v>
      </c>
      <c r="AL90">
        <v>119185.00604594919</v>
      </c>
      <c r="AM90">
        <v>0</v>
      </c>
      <c r="AN90">
        <v>119185.00604594919</v>
      </c>
      <c r="AO90">
        <v>0</v>
      </c>
      <c r="AP90">
        <v>119185.00604594919</v>
      </c>
      <c r="AQ90">
        <v>0</v>
      </c>
      <c r="AR90">
        <v>119185.00604594919</v>
      </c>
      <c r="AS90">
        <v>0</v>
      </c>
      <c r="AT90">
        <v>119185.00604594919</v>
      </c>
      <c r="AV90">
        <v>119185.00604594919</v>
      </c>
      <c r="AW90">
        <v>1074.387462698025</v>
      </c>
      <c r="AX90">
        <v>120259.39350864723</v>
      </c>
      <c r="AY90">
        <v>2502.9850746268639</v>
      </c>
      <c r="AZ90">
        <v>122762.3785832741</v>
      </c>
      <c r="BA90">
        <v>0</v>
      </c>
      <c r="BB90">
        <v>122762.3785832741</v>
      </c>
      <c r="BC90">
        <v>0</v>
      </c>
      <c r="BD90">
        <v>122762.3785832741</v>
      </c>
      <c r="BE90">
        <v>0</v>
      </c>
      <c r="BF90">
        <v>122762.3785832741</v>
      </c>
      <c r="BG90">
        <v>2454.8685145700147</v>
      </c>
      <c r="BH90">
        <v>125217.24709784413</v>
      </c>
      <c r="BI90" s="5">
        <v>125217.24709784413</v>
      </c>
      <c r="BJ90" s="5">
        <v>5285420</v>
      </c>
      <c r="BM90" s="5">
        <v>0</v>
      </c>
      <c r="BN90" s="5">
        <v>125217.24709784413</v>
      </c>
      <c r="BO90" s="5">
        <v>5285420</v>
      </c>
      <c r="BP90" s="5" t="s">
        <v>8</v>
      </c>
      <c r="BS90">
        <v>125217.24709784413</v>
      </c>
      <c r="BT90" s="5">
        <v>0</v>
      </c>
      <c r="BU90" s="5">
        <v>5285420</v>
      </c>
      <c r="BW90" s="5" t="s">
        <v>2</v>
      </c>
      <c r="BX90" s="5" t="s">
        <v>2</v>
      </c>
      <c r="BY90" s="5" t="s">
        <v>1821</v>
      </c>
      <c r="BZ90" t="s">
        <v>1787</v>
      </c>
      <c r="CA90" t="s">
        <v>1877</v>
      </c>
      <c r="CB90" t="s">
        <v>1856</v>
      </c>
      <c r="CC90" s="5" t="b">
        <v>1</v>
      </c>
      <c r="CD90" s="5">
        <v>5285420</v>
      </c>
      <c r="CE90">
        <v>5285420</v>
      </c>
      <c r="CF90">
        <v>0</v>
      </c>
      <c r="CG90">
        <v>0</v>
      </c>
      <c r="CH90" s="5">
        <v>0</v>
      </c>
    </row>
    <row r="91" spans="1:86" x14ac:dyDescent="0.25">
      <c r="A91" s="5">
        <v>90</v>
      </c>
      <c r="B91" s="5">
        <v>1</v>
      </c>
      <c r="C91" s="5">
        <v>14</v>
      </c>
      <c r="D91" s="5">
        <v>1</v>
      </c>
      <c r="E91" s="5">
        <v>0</v>
      </c>
      <c r="F91" s="5">
        <v>17.66</v>
      </c>
      <c r="G91" s="5"/>
      <c r="H91" s="5"/>
      <c r="I91" s="5">
        <v>17.66</v>
      </c>
      <c r="J91" s="5">
        <v>7</v>
      </c>
      <c r="K91" s="5">
        <v>4.1500000000000004</v>
      </c>
      <c r="L91" s="5"/>
      <c r="N91" s="5"/>
      <c r="O91" s="5"/>
      <c r="P91" s="5">
        <v>3.37</v>
      </c>
      <c r="Q91" s="5"/>
      <c r="R91" s="5">
        <v>3.37</v>
      </c>
      <c r="S91" s="5">
        <v>32.18</v>
      </c>
      <c r="T91" s="5">
        <v>28.81</v>
      </c>
      <c r="U91" s="5">
        <v>30.5</v>
      </c>
      <c r="V91" s="5">
        <v>138273.04</v>
      </c>
      <c r="W91">
        <v>1.6668676716799382</v>
      </c>
      <c r="X91">
        <v>138274.70686767169</v>
      </c>
      <c r="Y91">
        <v>0</v>
      </c>
      <c r="Z91">
        <v>138274.70686767169</v>
      </c>
      <c r="AA91">
        <v>0</v>
      </c>
      <c r="AB91">
        <v>138274.70686767169</v>
      </c>
      <c r="AC91">
        <v>0</v>
      </c>
      <c r="AD91">
        <v>138274.70686767169</v>
      </c>
      <c r="AE91">
        <v>0</v>
      </c>
      <c r="AF91">
        <v>138274.70686767169</v>
      </c>
      <c r="AG91">
        <v>0</v>
      </c>
      <c r="AH91">
        <v>138274.70686767169</v>
      </c>
      <c r="AI91">
        <v>0</v>
      </c>
      <c r="AJ91">
        <v>138274.70686767169</v>
      </c>
      <c r="AK91">
        <v>0</v>
      </c>
      <c r="AL91">
        <v>138274.70686767169</v>
      </c>
      <c r="AM91">
        <v>0</v>
      </c>
      <c r="AN91">
        <v>138274.70686767169</v>
      </c>
      <c r="AO91">
        <v>0</v>
      </c>
      <c r="AP91">
        <v>138274.70686767169</v>
      </c>
      <c r="AQ91">
        <v>0</v>
      </c>
      <c r="AR91">
        <v>138274.70686767169</v>
      </c>
      <c r="AS91">
        <v>0</v>
      </c>
      <c r="AT91">
        <v>138274.70686767169</v>
      </c>
      <c r="AV91">
        <v>138274.70686767169</v>
      </c>
      <c r="AW91">
        <v>1113.2931323283119</v>
      </c>
      <c r="AX91">
        <v>139388</v>
      </c>
      <c r="AY91">
        <v>3038.2295081967313</v>
      </c>
      <c r="AZ91">
        <v>142426.22950819673</v>
      </c>
      <c r="BA91">
        <v>0</v>
      </c>
      <c r="BB91">
        <v>142426.22950819673</v>
      </c>
      <c r="BC91">
        <v>0</v>
      </c>
      <c r="BD91">
        <v>142426.22950819673</v>
      </c>
      <c r="BE91">
        <v>0</v>
      </c>
      <c r="BF91">
        <v>142426.22950819673</v>
      </c>
      <c r="BG91">
        <v>0</v>
      </c>
      <c r="BH91">
        <v>142426.22950819673</v>
      </c>
      <c r="BI91" s="5">
        <v>142426.22950819673</v>
      </c>
      <c r="BJ91" s="5">
        <v>4344000</v>
      </c>
      <c r="BM91" s="5">
        <v>0</v>
      </c>
      <c r="BN91" s="5">
        <v>142426.22950819673</v>
      </c>
      <c r="BO91" s="5">
        <v>4344000</v>
      </c>
      <c r="BP91" s="5" t="s">
        <v>8</v>
      </c>
      <c r="BS91">
        <v>142426.22950819673</v>
      </c>
      <c r="BT91" s="5">
        <v>0</v>
      </c>
      <c r="BU91" s="5">
        <v>4344000</v>
      </c>
      <c r="BW91" s="5" t="s">
        <v>2</v>
      </c>
      <c r="BX91" s="5" t="s">
        <v>2</v>
      </c>
      <c r="BY91" s="5" t="s">
        <v>1821</v>
      </c>
      <c r="BZ91" t="s">
        <v>1787</v>
      </c>
      <c r="CA91" t="s">
        <v>1877</v>
      </c>
      <c r="CB91" t="s">
        <v>1862</v>
      </c>
      <c r="CC91" s="5" t="b">
        <v>1</v>
      </c>
      <c r="CD91" s="5">
        <v>4344000</v>
      </c>
      <c r="CE91">
        <v>4344000</v>
      </c>
      <c r="CF91">
        <v>0</v>
      </c>
      <c r="CG91">
        <v>0</v>
      </c>
      <c r="CH91" s="5">
        <v>0</v>
      </c>
    </row>
    <row r="92" spans="1:86" x14ac:dyDescent="0.25">
      <c r="A92" s="5">
        <v>91</v>
      </c>
      <c r="B92" s="5">
        <v>1</v>
      </c>
      <c r="C92" s="5">
        <v>14</v>
      </c>
      <c r="D92" s="5">
        <v>2</v>
      </c>
      <c r="E92" s="5">
        <v>2</v>
      </c>
      <c r="F92" s="5">
        <v>11.1</v>
      </c>
      <c r="G92" s="5">
        <v>10.86</v>
      </c>
      <c r="H92" s="5"/>
      <c r="I92" s="5">
        <v>21.96</v>
      </c>
      <c r="J92" s="5">
        <v>17.5</v>
      </c>
      <c r="K92" s="5">
        <v>3.94</v>
      </c>
      <c r="L92" s="5"/>
      <c r="M92">
        <v>4.08</v>
      </c>
      <c r="N92" s="5">
        <v>4.49</v>
      </c>
      <c r="O92" s="5"/>
      <c r="P92" s="5">
        <v>3.69</v>
      </c>
      <c r="Q92" s="5"/>
      <c r="R92" s="5">
        <v>3.69</v>
      </c>
      <c r="S92" s="5">
        <v>55.66</v>
      </c>
      <c r="T92" s="5">
        <v>51.97</v>
      </c>
      <c r="U92" s="5">
        <v>53.82</v>
      </c>
      <c r="V92" s="5">
        <v>115173.75999999999</v>
      </c>
      <c r="W92">
        <v>1.812519083978259</v>
      </c>
      <c r="X92">
        <v>115175.57251908396</v>
      </c>
      <c r="Y92">
        <v>500.41984732824494</v>
      </c>
      <c r="Z92">
        <v>115675.99236641222</v>
      </c>
      <c r="AA92">
        <v>0</v>
      </c>
      <c r="AB92">
        <v>115675.99236641222</v>
      </c>
      <c r="AC92">
        <v>0</v>
      </c>
      <c r="AD92">
        <v>115675.99236641222</v>
      </c>
      <c r="AE92">
        <v>0</v>
      </c>
      <c r="AF92">
        <v>115675.99236641222</v>
      </c>
      <c r="AG92">
        <v>0</v>
      </c>
      <c r="AH92">
        <v>115675.99236641222</v>
      </c>
      <c r="AI92">
        <v>0</v>
      </c>
      <c r="AJ92">
        <v>115675.99236641222</v>
      </c>
      <c r="AK92">
        <v>0</v>
      </c>
      <c r="AL92">
        <v>115675.99236641222</v>
      </c>
      <c r="AM92">
        <v>0</v>
      </c>
      <c r="AN92">
        <v>115675.99236641222</v>
      </c>
      <c r="AO92">
        <v>0</v>
      </c>
      <c r="AP92">
        <v>115675.99236641222</v>
      </c>
      <c r="AQ92">
        <v>0</v>
      </c>
      <c r="AR92">
        <v>115675.99236641222</v>
      </c>
      <c r="AS92">
        <v>0</v>
      </c>
      <c r="AT92">
        <v>115675.99236641222</v>
      </c>
      <c r="AV92">
        <v>115675.99236641222</v>
      </c>
      <c r="AX92">
        <v>112623.96878483836</v>
      </c>
      <c r="AY92">
        <v>0</v>
      </c>
      <c r="AZ92">
        <v>112623.96878483836</v>
      </c>
      <c r="BA92">
        <v>0</v>
      </c>
      <c r="BB92">
        <v>112623.96878483836</v>
      </c>
      <c r="BC92">
        <v>0</v>
      </c>
      <c r="BD92">
        <v>112623.96878483836</v>
      </c>
      <c r="BE92">
        <v>0</v>
      </c>
      <c r="BF92">
        <v>112623.96878483836</v>
      </c>
      <c r="BG92">
        <v>0</v>
      </c>
      <c r="BH92">
        <v>112623.96878483836</v>
      </c>
      <c r="BI92" s="5">
        <v>112623.96878483836</v>
      </c>
      <c r="BJ92" s="5">
        <v>6061422</v>
      </c>
      <c r="BL92">
        <v>0.02</v>
      </c>
      <c r="BM92" s="5">
        <v>121228</v>
      </c>
      <c r="BN92" s="5">
        <v>110371.49758454108</v>
      </c>
      <c r="BO92" s="5">
        <v>5940194</v>
      </c>
      <c r="BP92" s="5" t="s">
        <v>8</v>
      </c>
      <c r="BS92">
        <v>110371.49758454108</v>
      </c>
      <c r="BT92" s="5">
        <v>0</v>
      </c>
      <c r="BU92" s="5">
        <v>5940194</v>
      </c>
      <c r="BV92" t="s">
        <v>1878</v>
      </c>
      <c r="BW92" s="5" t="s">
        <v>1818</v>
      </c>
      <c r="BX92" s="5" t="s">
        <v>1818</v>
      </c>
      <c r="BY92" s="5" t="s">
        <v>1827</v>
      </c>
      <c r="BZ92" t="s">
        <v>1829</v>
      </c>
      <c r="CA92" t="s">
        <v>1877</v>
      </c>
      <c r="CB92" t="s">
        <v>1857</v>
      </c>
      <c r="CC92" s="5" t="b">
        <v>1</v>
      </c>
      <c r="CD92" s="5">
        <v>6061422</v>
      </c>
      <c r="CE92">
        <v>6287939</v>
      </c>
      <c r="CF92">
        <v>6061422</v>
      </c>
      <c r="CG92">
        <v>0</v>
      </c>
      <c r="CH92" s="5">
        <v>0</v>
      </c>
    </row>
    <row r="93" spans="1:86" x14ac:dyDescent="0.25">
      <c r="A93" s="5">
        <v>92</v>
      </c>
      <c r="B93" s="5">
        <v>1</v>
      </c>
      <c r="C93" s="5">
        <v>14</v>
      </c>
      <c r="D93" s="5">
        <v>3</v>
      </c>
      <c r="E93" s="5">
        <v>2</v>
      </c>
      <c r="F93" s="5">
        <v>11.04</v>
      </c>
      <c r="G93" s="5">
        <v>12.05</v>
      </c>
      <c r="H93" s="5"/>
      <c r="I93" s="5">
        <v>23.09</v>
      </c>
      <c r="J93" s="5">
        <v>20.09</v>
      </c>
      <c r="K93" s="5">
        <v>4.99</v>
      </c>
      <c r="L93" s="5"/>
      <c r="M93">
        <v>2.65</v>
      </c>
      <c r="N93" s="5">
        <v>4.57</v>
      </c>
      <c r="O93" s="5">
        <v>3.63</v>
      </c>
      <c r="P93" s="5">
        <v>3.84</v>
      </c>
      <c r="Q93" s="5"/>
      <c r="R93" s="5">
        <v>3.84</v>
      </c>
      <c r="S93" s="5">
        <v>62.86</v>
      </c>
      <c r="T93" s="5">
        <v>59.02</v>
      </c>
      <c r="U93" s="5">
        <v>60.94</v>
      </c>
      <c r="V93" s="5">
        <v>118496.08</v>
      </c>
      <c r="W93">
        <v>0.96142011834308516</v>
      </c>
      <c r="X93">
        <v>118497.04142011834</v>
      </c>
      <c r="Y93">
        <v>0</v>
      </c>
      <c r="Z93">
        <v>118497.04142011834</v>
      </c>
      <c r="AA93">
        <v>0</v>
      </c>
      <c r="AB93">
        <v>118497.04142011834</v>
      </c>
      <c r="AC93">
        <v>0</v>
      </c>
      <c r="AD93">
        <v>118497.04142011834</v>
      </c>
      <c r="AE93">
        <v>0</v>
      </c>
      <c r="AF93">
        <v>118497.04142011834</v>
      </c>
      <c r="AG93">
        <v>0</v>
      </c>
      <c r="AH93">
        <v>118497.04142011834</v>
      </c>
      <c r="AI93">
        <v>0</v>
      </c>
      <c r="AJ93">
        <v>118497.04142011834</v>
      </c>
      <c r="AK93">
        <v>0</v>
      </c>
      <c r="AL93">
        <v>118497.04142011834</v>
      </c>
      <c r="AM93">
        <v>0</v>
      </c>
      <c r="AN93">
        <v>118497.04142011834</v>
      </c>
      <c r="AO93">
        <v>0</v>
      </c>
      <c r="AP93">
        <v>118497.04142011834</v>
      </c>
      <c r="AQ93">
        <v>0</v>
      </c>
      <c r="AR93">
        <v>118497.04142011834</v>
      </c>
      <c r="AS93">
        <v>0</v>
      </c>
      <c r="AT93">
        <v>118497.04142011834</v>
      </c>
      <c r="AV93">
        <v>118497.04142011834</v>
      </c>
      <c r="AW93">
        <v>-30.188778175448533</v>
      </c>
      <c r="AX93">
        <v>118466.8526419429</v>
      </c>
      <c r="AY93">
        <v>3585.9862159501208</v>
      </c>
      <c r="AZ93">
        <v>122052.83885789302</v>
      </c>
      <c r="BA93">
        <v>0</v>
      </c>
      <c r="BB93">
        <v>122052.83885789302</v>
      </c>
      <c r="BC93">
        <v>0</v>
      </c>
      <c r="BD93">
        <v>122052.83885789302</v>
      </c>
      <c r="BE93">
        <v>0</v>
      </c>
      <c r="BF93">
        <v>122052.83885789302</v>
      </c>
      <c r="BG93">
        <v>1220.6924844108871</v>
      </c>
      <c r="BH93">
        <v>123273.5313423039</v>
      </c>
      <c r="BI93" s="5">
        <v>123273.5313423039</v>
      </c>
      <c r="BJ93" s="5">
        <v>7512289</v>
      </c>
      <c r="BM93" s="5">
        <v>0</v>
      </c>
      <c r="BN93" s="5">
        <v>123273.5313423039</v>
      </c>
      <c r="BO93" s="5">
        <v>7512289</v>
      </c>
      <c r="BP93" s="5" t="s">
        <v>8</v>
      </c>
      <c r="BS93">
        <v>123273.5313423039</v>
      </c>
      <c r="BT93" s="5">
        <v>0</v>
      </c>
      <c r="BU93" s="5">
        <v>7512289</v>
      </c>
      <c r="BW93" s="5" t="s">
        <v>2</v>
      </c>
      <c r="BX93" s="5" t="s">
        <v>2</v>
      </c>
      <c r="BY93" s="5" t="s">
        <v>1821</v>
      </c>
      <c r="BZ93" t="s">
        <v>1787</v>
      </c>
      <c r="CA93" t="s">
        <v>1877</v>
      </c>
      <c r="CB93" t="s">
        <v>1857</v>
      </c>
      <c r="CC93" s="5" t="b">
        <v>1</v>
      </c>
      <c r="CD93" s="5">
        <v>7512289</v>
      </c>
      <c r="CE93">
        <v>7512289</v>
      </c>
      <c r="CF93">
        <v>0</v>
      </c>
      <c r="CG93">
        <v>0</v>
      </c>
      <c r="CH93" s="5">
        <v>0</v>
      </c>
    </row>
    <row r="94" spans="1:86" x14ac:dyDescent="0.25">
      <c r="A94" s="5">
        <v>93</v>
      </c>
      <c r="B94" s="5">
        <v>1</v>
      </c>
      <c r="C94" s="5">
        <v>14</v>
      </c>
      <c r="D94" s="5">
        <v>4</v>
      </c>
      <c r="E94" s="5">
        <v>1</v>
      </c>
      <c r="F94" s="5">
        <v>12.64</v>
      </c>
      <c r="G94" s="5"/>
      <c r="H94" s="5"/>
      <c r="I94" s="5">
        <v>12.64</v>
      </c>
      <c r="J94" s="5">
        <v>15.33</v>
      </c>
      <c r="K94" s="5">
        <v>4.32</v>
      </c>
      <c r="L94" s="5"/>
      <c r="M94">
        <v>4.03</v>
      </c>
      <c r="N94" s="5"/>
      <c r="O94" s="5"/>
      <c r="P94" s="5">
        <v>3.38</v>
      </c>
      <c r="Q94" s="5"/>
      <c r="R94" s="5">
        <v>3.38</v>
      </c>
      <c r="S94" s="5">
        <v>39.700000000000003</v>
      </c>
      <c r="T94" s="5">
        <v>36.32</v>
      </c>
      <c r="U94" s="5">
        <v>38.01</v>
      </c>
      <c r="V94" s="5">
        <v>119184.96000000001</v>
      </c>
      <c r="W94">
        <v>0.42565629226737656</v>
      </c>
      <c r="X94">
        <v>119185.38565629227</v>
      </c>
      <c r="Y94">
        <v>0</v>
      </c>
      <c r="Z94">
        <v>119185.38565629227</v>
      </c>
      <c r="AA94">
        <v>0</v>
      </c>
      <c r="AB94">
        <v>119185.38565629227</v>
      </c>
      <c r="AC94">
        <v>0</v>
      </c>
      <c r="AD94">
        <v>119185.38565629227</v>
      </c>
      <c r="AE94">
        <v>0</v>
      </c>
      <c r="AF94">
        <v>119185.38565629227</v>
      </c>
      <c r="AG94">
        <v>0</v>
      </c>
      <c r="AH94">
        <v>119185.38565629227</v>
      </c>
      <c r="AI94">
        <v>0</v>
      </c>
      <c r="AJ94">
        <v>119185.38565629227</v>
      </c>
      <c r="AK94">
        <v>0</v>
      </c>
      <c r="AL94">
        <v>119185.38565629227</v>
      </c>
      <c r="AM94">
        <v>0</v>
      </c>
      <c r="AN94">
        <v>119185.38565629227</v>
      </c>
      <c r="AO94">
        <v>0</v>
      </c>
      <c r="AP94">
        <v>119185.38565629227</v>
      </c>
      <c r="AQ94">
        <v>0</v>
      </c>
      <c r="AR94">
        <v>119185.38565629227</v>
      </c>
      <c r="AS94">
        <v>0</v>
      </c>
      <c r="AT94">
        <v>119185.38565629227</v>
      </c>
      <c r="AV94">
        <v>119185.38565629227</v>
      </c>
      <c r="AW94">
        <v>151.68353602554998</v>
      </c>
      <c r="AX94">
        <v>119337.06919231782</v>
      </c>
      <c r="AY94">
        <v>3425.3617469087039</v>
      </c>
      <c r="AZ94">
        <v>122762.43093922651</v>
      </c>
      <c r="BA94">
        <v>0</v>
      </c>
      <c r="BB94">
        <v>122762.43093922651</v>
      </c>
      <c r="BC94">
        <v>0</v>
      </c>
      <c r="BD94">
        <v>122762.43093922651</v>
      </c>
      <c r="BE94">
        <v>0</v>
      </c>
      <c r="BF94">
        <v>122762.43093922651</v>
      </c>
      <c r="BG94">
        <v>2454.8013680610311</v>
      </c>
      <c r="BH94">
        <v>125217.23230728756</v>
      </c>
      <c r="BI94" s="5">
        <v>125217.23230728756</v>
      </c>
      <c r="BJ94" s="5">
        <v>4759507</v>
      </c>
      <c r="BM94" s="5">
        <v>0</v>
      </c>
      <c r="BN94" s="5">
        <v>125217.23230728756</v>
      </c>
      <c r="BO94" s="5">
        <v>4759507</v>
      </c>
      <c r="BP94" s="5" t="s">
        <v>8</v>
      </c>
      <c r="BS94">
        <v>125217.23230728756</v>
      </c>
      <c r="BT94" s="5">
        <v>0</v>
      </c>
      <c r="BU94" s="5">
        <v>4759507</v>
      </c>
      <c r="BW94" s="5" t="s">
        <v>2</v>
      </c>
      <c r="BX94" s="5" t="s">
        <v>2</v>
      </c>
      <c r="BY94" s="5" t="s">
        <v>1821</v>
      </c>
      <c r="BZ94" t="s">
        <v>1787</v>
      </c>
      <c r="CA94" t="s">
        <v>1877</v>
      </c>
      <c r="CB94" t="s">
        <v>1856</v>
      </c>
      <c r="CC94" s="5" t="b">
        <v>1</v>
      </c>
      <c r="CD94" s="5">
        <v>4759507</v>
      </c>
      <c r="CE94">
        <v>4759507</v>
      </c>
      <c r="CF94">
        <v>0</v>
      </c>
      <c r="CG94">
        <v>0</v>
      </c>
      <c r="CH94" s="5">
        <v>0</v>
      </c>
    </row>
    <row r="95" spans="1:86" x14ac:dyDescent="0.25">
      <c r="A95" s="5">
        <v>94</v>
      </c>
      <c r="B95" s="5">
        <v>1</v>
      </c>
      <c r="C95" s="5">
        <v>14</v>
      </c>
      <c r="D95" s="5">
        <v>5</v>
      </c>
      <c r="E95" s="5">
        <v>2</v>
      </c>
      <c r="F95" s="5">
        <v>10.59</v>
      </c>
      <c r="G95" s="5">
        <v>14.05</v>
      </c>
      <c r="H95" s="5"/>
      <c r="I95" s="5">
        <v>24.64</v>
      </c>
      <c r="J95" s="5">
        <v>18.2</v>
      </c>
      <c r="K95" s="5">
        <v>4.54</v>
      </c>
      <c r="L95" s="5"/>
      <c r="M95">
        <v>3.1</v>
      </c>
      <c r="N95" s="5">
        <v>4.93</v>
      </c>
      <c r="O95" s="5">
        <v>3.83</v>
      </c>
      <c r="P95" s="5">
        <v>3.49</v>
      </c>
      <c r="Q95" s="5"/>
      <c r="R95" s="5">
        <v>3.49</v>
      </c>
      <c r="S95" s="5">
        <v>62.73</v>
      </c>
      <c r="T95" s="5">
        <v>59.24</v>
      </c>
      <c r="U95" s="5">
        <v>60.99</v>
      </c>
      <c r="V95" s="5">
        <v>116281.2</v>
      </c>
      <c r="W95">
        <v>0.12992327366373502</v>
      </c>
      <c r="X95">
        <v>116281.32992327366</v>
      </c>
      <c r="Y95">
        <v>0</v>
      </c>
      <c r="Z95">
        <v>116281.32992327366</v>
      </c>
      <c r="AA95">
        <v>0</v>
      </c>
      <c r="AB95">
        <v>116281.32992327366</v>
      </c>
      <c r="AC95">
        <v>0</v>
      </c>
      <c r="AD95">
        <v>116281.32992327366</v>
      </c>
      <c r="AE95">
        <v>0</v>
      </c>
      <c r="AF95">
        <v>116281.32992327366</v>
      </c>
      <c r="AG95">
        <v>0</v>
      </c>
      <c r="AH95">
        <v>116281.32992327366</v>
      </c>
      <c r="AI95">
        <v>0</v>
      </c>
      <c r="AJ95">
        <v>116281.32992327366</v>
      </c>
      <c r="AK95">
        <v>0</v>
      </c>
      <c r="AL95">
        <v>116281.32992327366</v>
      </c>
      <c r="AM95">
        <v>0</v>
      </c>
      <c r="AN95">
        <v>116281.32992327366</v>
      </c>
      <c r="AO95">
        <v>0</v>
      </c>
      <c r="AP95">
        <v>116281.32992327366</v>
      </c>
      <c r="AQ95">
        <v>0</v>
      </c>
      <c r="AR95">
        <v>116281.32992327366</v>
      </c>
      <c r="AS95">
        <v>0</v>
      </c>
      <c r="AT95">
        <v>116281.32992327366</v>
      </c>
      <c r="AV95">
        <v>116281.32992327366</v>
      </c>
      <c r="AW95">
        <v>-1107.0882443098965</v>
      </c>
      <c r="AX95">
        <v>115174.24167896376</v>
      </c>
      <c r="AY95">
        <v>4596.2124938514462</v>
      </c>
      <c r="AZ95">
        <v>119770.4541728152</v>
      </c>
      <c r="BA95">
        <v>0</v>
      </c>
      <c r="BB95">
        <v>119770.4541728152</v>
      </c>
      <c r="BC95">
        <v>0</v>
      </c>
      <c r="BD95">
        <v>119770.4541728152</v>
      </c>
      <c r="BE95">
        <v>0</v>
      </c>
      <c r="BF95">
        <v>119770.4541728152</v>
      </c>
      <c r="BG95">
        <v>1197.2454500737804</v>
      </c>
      <c r="BH95">
        <v>120967.69962288901</v>
      </c>
      <c r="BI95" s="5">
        <v>120967.69962288901</v>
      </c>
      <c r="BJ95" s="5">
        <v>7377820</v>
      </c>
      <c r="BM95" s="5">
        <v>0</v>
      </c>
      <c r="BN95" s="5">
        <v>120967.69962288901</v>
      </c>
      <c r="BO95" s="5">
        <v>7377820</v>
      </c>
      <c r="BP95" s="5" t="s">
        <v>8</v>
      </c>
      <c r="BS95">
        <v>120967.69962288901</v>
      </c>
      <c r="BT95" s="5">
        <v>0</v>
      </c>
      <c r="BU95" s="5">
        <v>7377820</v>
      </c>
      <c r="BW95" s="5" t="s">
        <v>2</v>
      </c>
      <c r="BX95" s="5" t="s">
        <v>2</v>
      </c>
      <c r="BY95" s="5" t="s">
        <v>1821</v>
      </c>
      <c r="BZ95" t="s">
        <v>1787</v>
      </c>
      <c r="CA95" t="s">
        <v>1877</v>
      </c>
      <c r="CB95" t="s">
        <v>1857</v>
      </c>
      <c r="CC95" s="5" t="b">
        <v>1</v>
      </c>
      <c r="CD95" s="5">
        <v>7377820</v>
      </c>
      <c r="CE95">
        <v>7377820</v>
      </c>
      <c r="CF95">
        <v>0</v>
      </c>
      <c r="CG95">
        <v>0</v>
      </c>
      <c r="CH95" s="5">
        <v>0</v>
      </c>
    </row>
    <row r="96" spans="1:86" x14ac:dyDescent="0.25">
      <c r="A96" s="5">
        <v>95</v>
      </c>
      <c r="B96" s="5">
        <v>1</v>
      </c>
      <c r="C96" s="5">
        <v>14</v>
      </c>
      <c r="D96" s="5">
        <v>6</v>
      </c>
      <c r="E96" s="5">
        <v>2</v>
      </c>
      <c r="F96" s="5">
        <v>14.2</v>
      </c>
      <c r="G96" s="5">
        <v>14.27</v>
      </c>
      <c r="H96" s="5"/>
      <c r="I96" s="5">
        <v>28.47</v>
      </c>
      <c r="J96" s="5">
        <v>17.420000000000002</v>
      </c>
      <c r="K96" s="5">
        <v>4.57</v>
      </c>
      <c r="L96" s="5">
        <v>4.05</v>
      </c>
      <c r="M96">
        <v>3.57</v>
      </c>
      <c r="N96" s="5">
        <v>4.75</v>
      </c>
      <c r="O96" s="5"/>
      <c r="P96" s="5">
        <v>2.87</v>
      </c>
      <c r="Q96" s="5"/>
      <c r="R96" s="5">
        <v>2.87</v>
      </c>
      <c r="S96" s="5">
        <v>65.7</v>
      </c>
      <c r="T96" s="5">
        <v>62.83</v>
      </c>
      <c r="U96" s="5">
        <v>64.27</v>
      </c>
      <c r="V96" s="5">
        <v>119603.52</v>
      </c>
      <c r="W96">
        <v>0.94570972885412641</v>
      </c>
      <c r="X96">
        <v>119604.46570972886</v>
      </c>
      <c r="Y96">
        <v>0</v>
      </c>
      <c r="Z96">
        <v>119604.46570972886</v>
      </c>
      <c r="AA96">
        <v>0</v>
      </c>
      <c r="AB96">
        <v>119604.46570972886</v>
      </c>
      <c r="AC96">
        <v>0</v>
      </c>
      <c r="AD96">
        <v>119604.46570972886</v>
      </c>
      <c r="AE96">
        <v>0</v>
      </c>
      <c r="AF96">
        <v>119604.46570972886</v>
      </c>
      <c r="AG96">
        <v>0</v>
      </c>
      <c r="AH96">
        <v>119604.46570972886</v>
      </c>
      <c r="AI96">
        <v>0</v>
      </c>
      <c r="AJ96">
        <v>119604.46570972886</v>
      </c>
      <c r="AK96">
        <v>0</v>
      </c>
      <c r="AL96">
        <v>119604.46570972886</v>
      </c>
      <c r="AM96">
        <v>0</v>
      </c>
      <c r="AN96">
        <v>119604.46570972886</v>
      </c>
      <c r="AO96">
        <v>0</v>
      </c>
      <c r="AP96">
        <v>119604.46570972886</v>
      </c>
      <c r="AQ96">
        <v>0</v>
      </c>
      <c r="AR96">
        <v>119604.46570972886</v>
      </c>
      <c r="AS96">
        <v>0</v>
      </c>
      <c r="AT96">
        <v>119604.46570972886</v>
      </c>
      <c r="AV96">
        <v>119604.46570972886</v>
      </c>
      <c r="AW96">
        <v>578.29452054966532</v>
      </c>
      <c r="AX96">
        <v>120182.76023027852</v>
      </c>
      <c r="AY96">
        <v>3010.0202271666349</v>
      </c>
      <c r="AZ96">
        <v>123192.78045744516</v>
      </c>
      <c r="BA96">
        <v>0</v>
      </c>
      <c r="BB96">
        <v>123192.78045744516</v>
      </c>
      <c r="BC96">
        <v>0</v>
      </c>
      <c r="BD96">
        <v>123192.78045744516</v>
      </c>
      <c r="BE96">
        <v>0</v>
      </c>
      <c r="BF96">
        <v>123192.78045744516</v>
      </c>
      <c r="BG96">
        <v>1232.1456355998089</v>
      </c>
      <c r="BH96">
        <v>124424.92609304497</v>
      </c>
      <c r="BI96" s="5">
        <v>124424.92609304497</v>
      </c>
      <c r="BJ96" s="5">
        <v>7996790</v>
      </c>
      <c r="BM96" s="5">
        <v>0</v>
      </c>
      <c r="BN96" s="5">
        <v>124424.92609304497</v>
      </c>
      <c r="BO96" s="5">
        <v>7996790</v>
      </c>
      <c r="BP96" s="5" t="s">
        <v>8</v>
      </c>
      <c r="BS96">
        <v>124424.92609304497</v>
      </c>
      <c r="BT96" s="5">
        <v>0</v>
      </c>
      <c r="BU96" s="5">
        <v>7996790</v>
      </c>
      <c r="BW96" s="5" t="s">
        <v>2</v>
      </c>
      <c r="BX96" s="5" t="s">
        <v>2</v>
      </c>
      <c r="BY96" s="5" t="s">
        <v>1821</v>
      </c>
      <c r="BZ96" t="s">
        <v>1787</v>
      </c>
      <c r="CA96" t="s">
        <v>1877</v>
      </c>
      <c r="CB96" t="s">
        <v>1857</v>
      </c>
      <c r="CC96" s="5" t="b">
        <v>1</v>
      </c>
      <c r="CD96" s="5">
        <v>7996790</v>
      </c>
      <c r="CE96">
        <v>7996790</v>
      </c>
      <c r="CF96">
        <v>0</v>
      </c>
      <c r="CG96">
        <v>0</v>
      </c>
      <c r="CH96" s="5">
        <v>0</v>
      </c>
    </row>
    <row r="97" spans="1:86" x14ac:dyDescent="0.25">
      <c r="A97" s="5">
        <v>96</v>
      </c>
      <c r="B97" s="5">
        <v>1</v>
      </c>
      <c r="C97" s="5">
        <v>14</v>
      </c>
      <c r="D97" s="5">
        <v>7</v>
      </c>
      <c r="E97" s="5">
        <v>1</v>
      </c>
      <c r="F97" s="5">
        <v>15.25</v>
      </c>
      <c r="G97" s="5"/>
      <c r="H97" s="5"/>
      <c r="I97" s="5">
        <v>15.25</v>
      </c>
      <c r="J97" s="5">
        <v>16.91</v>
      </c>
      <c r="K97" s="5">
        <v>4.4400000000000004</v>
      </c>
      <c r="L97" s="5"/>
      <c r="M97">
        <v>3.93</v>
      </c>
      <c r="N97" s="5"/>
      <c r="O97" s="5"/>
      <c r="P97" s="5">
        <v>3.36</v>
      </c>
      <c r="Q97" s="5"/>
      <c r="R97" s="5">
        <v>3.36</v>
      </c>
      <c r="S97" s="5">
        <v>43.89</v>
      </c>
      <c r="T97" s="5">
        <v>40.53</v>
      </c>
      <c r="U97" s="5">
        <v>42.21</v>
      </c>
      <c r="V97" s="5">
        <v>119184.96000000001</v>
      </c>
      <c r="W97">
        <v>4.6045949202380143E-2</v>
      </c>
      <c r="X97">
        <v>119185.00604594919</v>
      </c>
      <c r="Y97">
        <v>0</v>
      </c>
      <c r="Z97">
        <v>119185.00604594919</v>
      </c>
      <c r="AA97">
        <v>0</v>
      </c>
      <c r="AB97">
        <v>119185.00604594919</v>
      </c>
      <c r="AC97">
        <v>0</v>
      </c>
      <c r="AD97">
        <v>119185.00604594919</v>
      </c>
      <c r="AE97">
        <v>0</v>
      </c>
      <c r="AF97">
        <v>119185.00604594919</v>
      </c>
      <c r="AG97">
        <v>0</v>
      </c>
      <c r="AH97">
        <v>119185.00604594919</v>
      </c>
      <c r="AI97">
        <v>0</v>
      </c>
      <c r="AJ97">
        <v>119185.00604594919</v>
      </c>
      <c r="AK97">
        <v>0</v>
      </c>
      <c r="AL97">
        <v>119185.00604594919</v>
      </c>
      <c r="AM97">
        <v>0</v>
      </c>
      <c r="AN97">
        <v>119185.00604594919</v>
      </c>
      <c r="AO97">
        <v>0</v>
      </c>
      <c r="AP97">
        <v>119185.00604594919</v>
      </c>
      <c r="AQ97">
        <v>0</v>
      </c>
      <c r="AR97">
        <v>119185.00604594919</v>
      </c>
      <c r="AS97">
        <v>0</v>
      </c>
      <c r="AT97">
        <v>119185.00604594919</v>
      </c>
      <c r="AV97">
        <v>119185.00604594919</v>
      </c>
      <c r="AW97">
        <v>1074.387462698025</v>
      </c>
      <c r="AX97">
        <v>120259.39350864723</v>
      </c>
      <c r="AY97">
        <v>2502.9850746268639</v>
      </c>
      <c r="AZ97">
        <v>122762.3785832741</v>
      </c>
      <c r="BA97">
        <v>0</v>
      </c>
      <c r="BB97">
        <v>122762.3785832741</v>
      </c>
      <c r="BC97">
        <v>0</v>
      </c>
      <c r="BD97">
        <v>122762.3785832741</v>
      </c>
      <c r="BE97">
        <v>0</v>
      </c>
      <c r="BF97">
        <v>122762.3785832741</v>
      </c>
      <c r="BG97">
        <v>2454.8685145700147</v>
      </c>
      <c r="BH97">
        <v>125217.24709784413</v>
      </c>
      <c r="BI97" s="5">
        <v>125217.24709784413</v>
      </c>
      <c r="BJ97" s="5">
        <v>5285420</v>
      </c>
      <c r="BM97" s="5">
        <v>0</v>
      </c>
      <c r="BN97" s="5">
        <v>125217.24709784413</v>
      </c>
      <c r="BO97" s="5">
        <v>5285420</v>
      </c>
      <c r="BP97" s="5" t="s">
        <v>8</v>
      </c>
      <c r="BS97">
        <v>125217.24709784413</v>
      </c>
      <c r="BT97" s="5">
        <v>0</v>
      </c>
      <c r="BU97" s="5">
        <v>5285420</v>
      </c>
      <c r="BW97" s="5" t="s">
        <v>2</v>
      </c>
      <c r="BX97" s="5" t="s">
        <v>2</v>
      </c>
      <c r="BY97" s="5" t="s">
        <v>1821</v>
      </c>
      <c r="BZ97" t="s">
        <v>1787</v>
      </c>
      <c r="CA97" t="s">
        <v>1877</v>
      </c>
      <c r="CB97" t="s">
        <v>1856</v>
      </c>
      <c r="CC97" s="5" t="b">
        <v>1</v>
      </c>
      <c r="CD97" s="5">
        <v>5285420</v>
      </c>
      <c r="CE97">
        <v>5285420</v>
      </c>
      <c r="CF97">
        <v>0</v>
      </c>
      <c r="CG97">
        <v>0</v>
      </c>
      <c r="CH97" s="5">
        <v>0</v>
      </c>
    </row>
    <row r="98" spans="1:86" x14ac:dyDescent="0.25">
      <c r="A98" s="5">
        <v>97</v>
      </c>
      <c r="B98" s="5">
        <v>1</v>
      </c>
      <c r="C98" s="5">
        <v>15</v>
      </c>
      <c r="D98" s="5">
        <v>1</v>
      </c>
      <c r="E98" s="5">
        <v>0</v>
      </c>
      <c r="F98" s="5">
        <v>17.66</v>
      </c>
      <c r="G98" s="5"/>
      <c r="H98" s="5"/>
      <c r="I98" s="5">
        <v>17.66</v>
      </c>
      <c r="J98" s="5">
        <v>7</v>
      </c>
      <c r="K98" s="5">
        <v>4.1500000000000004</v>
      </c>
      <c r="L98" s="5"/>
      <c r="N98" s="5"/>
      <c r="O98" s="5"/>
      <c r="P98" s="5">
        <v>3.37</v>
      </c>
      <c r="Q98" s="5"/>
      <c r="R98" s="5">
        <v>3.37</v>
      </c>
      <c r="S98" s="5">
        <v>32.18</v>
      </c>
      <c r="T98" s="5">
        <v>28.81</v>
      </c>
      <c r="U98" s="5">
        <v>30.5</v>
      </c>
      <c r="V98" s="5">
        <v>138273.04</v>
      </c>
      <c r="W98">
        <v>1.6668676716799382</v>
      </c>
      <c r="X98">
        <v>138274.70686767169</v>
      </c>
      <c r="Y98">
        <v>0</v>
      </c>
      <c r="Z98">
        <v>138274.70686767169</v>
      </c>
      <c r="AA98">
        <v>0</v>
      </c>
      <c r="AB98">
        <v>138274.70686767169</v>
      </c>
      <c r="AC98">
        <v>0</v>
      </c>
      <c r="AD98">
        <v>138274.70686767169</v>
      </c>
      <c r="AE98">
        <v>0</v>
      </c>
      <c r="AF98">
        <v>138274.70686767169</v>
      </c>
      <c r="AG98">
        <v>0</v>
      </c>
      <c r="AH98">
        <v>138274.70686767169</v>
      </c>
      <c r="AI98">
        <v>0</v>
      </c>
      <c r="AJ98">
        <v>138274.70686767169</v>
      </c>
      <c r="AK98">
        <v>0</v>
      </c>
      <c r="AL98">
        <v>138274.70686767169</v>
      </c>
      <c r="AM98">
        <v>0</v>
      </c>
      <c r="AN98">
        <v>138274.70686767169</v>
      </c>
      <c r="AO98">
        <v>0</v>
      </c>
      <c r="AP98">
        <v>138274.70686767169</v>
      </c>
      <c r="AQ98">
        <v>0</v>
      </c>
      <c r="AR98">
        <v>138274.70686767169</v>
      </c>
      <c r="AS98">
        <v>0</v>
      </c>
      <c r="AT98">
        <v>138274.70686767169</v>
      </c>
      <c r="AV98">
        <v>138274.70686767169</v>
      </c>
      <c r="AW98">
        <v>1113.2931323283119</v>
      </c>
      <c r="AX98">
        <v>139388</v>
      </c>
      <c r="AY98">
        <v>3038.2295081967313</v>
      </c>
      <c r="AZ98">
        <v>142426.22950819673</v>
      </c>
      <c r="BA98">
        <v>0</v>
      </c>
      <c r="BB98">
        <v>142426.22950819673</v>
      </c>
      <c r="BC98">
        <v>0</v>
      </c>
      <c r="BD98">
        <v>142426.22950819673</v>
      </c>
      <c r="BE98">
        <v>0</v>
      </c>
      <c r="BF98">
        <v>142426.22950819673</v>
      </c>
      <c r="BG98">
        <v>0</v>
      </c>
      <c r="BH98">
        <v>142426.22950819673</v>
      </c>
      <c r="BI98" s="5">
        <v>142426.22950819673</v>
      </c>
      <c r="BJ98" s="5">
        <v>4344000</v>
      </c>
      <c r="BM98" s="5">
        <v>0</v>
      </c>
      <c r="BN98" s="5">
        <v>142426.22950819673</v>
      </c>
      <c r="BO98" s="5">
        <v>4344000</v>
      </c>
      <c r="BP98" s="5" t="s">
        <v>8</v>
      </c>
      <c r="BS98">
        <v>142426.22950819673</v>
      </c>
      <c r="BT98" s="5">
        <v>0</v>
      </c>
      <c r="BU98" s="5">
        <v>4344000</v>
      </c>
      <c r="BW98" s="5" t="s">
        <v>2</v>
      </c>
      <c r="BX98" s="5" t="s">
        <v>2</v>
      </c>
      <c r="BY98" s="5" t="s">
        <v>1821</v>
      </c>
      <c r="BZ98" t="s">
        <v>1787</v>
      </c>
      <c r="CA98" t="s">
        <v>1877</v>
      </c>
      <c r="CB98" t="s">
        <v>1862</v>
      </c>
      <c r="CC98" s="5" t="b">
        <v>1</v>
      </c>
      <c r="CD98" s="5">
        <v>4344000</v>
      </c>
      <c r="CE98">
        <v>4344000</v>
      </c>
      <c r="CF98">
        <v>0</v>
      </c>
      <c r="CG98">
        <v>0</v>
      </c>
      <c r="CH98" s="5">
        <v>0</v>
      </c>
    </row>
    <row r="99" spans="1:86" x14ac:dyDescent="0.25">
      <c r="A99" s="5">
        <v>98</v>
      </c>
      <c r="B99" s="5">
        <v>1</v>
      </c>
      <c r="C99" s="5">
        <v>15</v>
      </c>
      <c r="D99" s="5">
        <v>2</v>
      </c>
      <c r="E99" s="5">
        <v>2</v>
      </c>
      <c r="F99" s="5">
        <v>11.1</v>
      </c>
      <c r="G99" s="5">
        <v>10.86</v>
      </c>
      <c r="H99" s="5"/>
      <c r="I99" s="5">
        <v>21.96</v>
      </c>
      <c r="J99" s="5">
        <v>17.5</v>
      </c>
      <c r="K99" s="5">
        <v>3.94</v>
      </c>
      <c r="L99" s="5"/>
      <c r="M99">
        <v>4.08</v>
      </c>
      <c r="N99" s="5">
        <v>4.49</v>
      </c>
      <c r="O99" s="5"/>
      <c r="P99" s="5">
        <v>3.69</v>
      </c>
      <c r="Q99" s="5"/>
      <c r="R99" s="5">
        <v>3.69</v>
      </c>
      <c r="S99" s="5">
        <v>55.66</v>
      </c>
      <c r="T99" s="5">
        <v>51.97</v>
      </c>
      <c r="U99" s="5">
        <v>53.82</v>
      </c>
      <c r="V99" s="5">
        <v>115173.75999999999</v>
      </c>
      <c r="W99">
        <v>1.812519083978259</v>
      </c>
      <c r="X99">
        <v>115175.57251908396</v>
      </c>
      <c r="Y99">
        <v>500.41984732824494</v>
      </c>
      <c r="Z99">
        <v>115675.99236641222</v>
      </c>
      <c r="AA99">
        <v>0</v>
      </c>
      <c r="AB99">
        <v>115675.99236641222</v>
      </c>
      <c r="AC99">
        <v>0</v>
      </c>
      <c r="AD99">
        <v>115675.99236641222</v>
      </c>
      <c r="AE99">
        <v>0</v>
      </c>
      <c r="AF99">
        <v>115675.99236641222</v>
      </c>
      <c r="AG99">
        <v>0</v>
      </c>
      <c r="AH99">
        <v>115675.99236641222</v>
      </c>
      <c r="AI99">
        <v>0</v>
      </c>
      <c r="AJ99">
        <v>115675.99236641222</v>
      </c>
      <c r="AK99">
        <v>0</v>
      </c>
      <c r="AL99">
        <v>115675.99236641222</v>
      </c>
      <c r="AM99">
        <v>0</v>
      </c>
      <c r="AN99">
        <v>115675.99236641222</v>
      </c>
      <c r="AO99">
        <v>0</v>
      </c>
      <c r="AP99">
        <v>115675.99236641222</v>
      </c>
      <c r="AQ99">
        <v>0</v>
      </c>
      <c r="AR99">
        <v>115675.99236641222</v>
      </c>
      <c r="AS99">
        <v>0</v>
      </c>
      <c r="AT99">
        <v>115675.99236641222</v>
      </c>
      <c r="AV99">
        <v>115675.99236641222</v>
      </c>
      <c r="AX99">
        <v>112623.96878483836</v>
      </c>
      <c r="AY99">
        <v>0</v>
      </c>
      <c r="AZ99">
        <v>112623.96878483836</v>
      </c>
      <c r="BA99">
        <v>0</v>
      </c>
      <c r="BB99">
        <v>112623.96878483836</v>
      </c>
      <c r="BC99">
        <v>0</v>
      </c>
      <c r="BD99">
        <v>112623.96878483836</v>
      </c>
      <c r="BE99">
        <v>0</v>
      </c>
      <c r="BF99">
        <v>112623.96878483836</v>
      </c>
      <c r="BG99">
        <v>0</v>
      </c>
      <c r="BH99">
        <v>112623.96878483836</v>
      </c>
      <c r="BI99" s="5">
        <v>112623.96878483836</v>
      </c>
      <c r="BJ99" s="5">
        <v>6061422</v>
      </c>
      <c r="BM99" s="5">
        <v>0</v>
      </c>
      <c r="BN99" s="5">
        <v>112623.96878483836</v>
      </c>
      <c r="BO99" s="5">
        <v>6061422</v>
      </c>
      <c r="BP99" s="5" t="s">
        <v>8</v>
      </c>
      <c r="BS99">
        <v>112623.96878483836</v>
      </c>
      <c r="BT99" s="5">
        <v>0</v>
      </c>
      <c r="BU99" s="5">
        <v>6061422</v>
      </c>
      <c r="BW99" s="5" t="s">
        <v>1818</v>
      </c>
      <c r="BX99" s="5" t="s">
        <v>1818</v>
      </c>
      <c r="BY99" s="5" t="s">
        <v>1827</v>
      </c>
      <c r="BZ99" t="s">
        <v>1829</v>
      </c>
      <c r="CA99" t="s">
        <v>1877</v>
      </c>
      <c r="CB99" t="s">
        <v>1857</v>
      </c>
      <c r="CC99" s="5" t="b">
        <v>1</v>
      </c>
      <c r="CD99" s="5">
        <v>6061422</v>
      </c>
      <c r="CE99">
        <v>6287939</v>
      </c>
      <c r="CF99">
        <v>6061422</v>
      </c>
      <c r="CG99">
        <v>0</v>
      </c>
      <c r="CH99" s="5">
        <v>0</v>
      </c>
    </row>
    <row r="100" spans="1:86" x14ac:dyDescent="0.25">
      <c r="A100" s="5">
        <v>99</v>
      </c>
      <c r="B100" s="5">
        <v>1</v>
      </c>
      <c r="C100" s="5">
        <v>15</v>
      </c>
      <c r="D100" s="5">
        <v>3</v>
      </c>
      <c r="E100" s="5">
        <v>2</v>
      </c>
      <c r="F100" s="5">
        <v>11.04</v>
      </c>
      <c r="G100" s="5">
        <v>12.05</v>
      </c>
      <c r="H100" s="5"/>
      <c r="I100" s="5">
        <v>23.09</v>
      </c>
      <c r="J100" s="5">
        <v>20.09</v>
      </c>
      <c r="K100" s="5">
        <v>4.99</v>
      </c>
      <c r="L100" s="5"/>
      <c r="M100">
        <v>2.65</v>
      </c>
      <c r="N100" s="5">
        <v>4.57</v>
      </c>
      <c r="O100" s="5">
        <v>3.63</v>
      </c>
      <c r="P100" s="5">
        <v>3.84</v>
      </c>
      <c r="Q100" s="5"/>
      <c r="R100" s="5">
        <v>3.84</v>
      </c>
      <c r="S100" s="5">
        <v>62.86</v>
      </c>
      <c r="T100" s="5">
        <v>59.02</v>
      </c>
      <c r="U100" s="5">
        <v>60.94</v>
      </c>
      <c r="V100" s="5">
        <v>118496.08</v>
      </c>
      <c r="W100">
        <v>0.96142011834308516</v>
      </c>
      <c r="X100">
        <v>118497.04142011834</v>
      </c>
      <c r="Y100">
        <v>0</v>
      </c>
      <c r="Z100">
        <v>118497.04142011834</v>
      </c>
      <c r="AA100">
        <v>0</v>
      </c>
      <c r="AB100">
        <v>118497.04142011834</v>
      </c>
      <c r="AC100">
        <v>0</v>
      </c>
      <c r="AD100">
        <v>118497.04142011834</v>
      </c>
      <c r="AE100">
        <v>0</v>
      </c>
      <c r="AF100">
        <v>118497.04142011834</v>
      </c>
      <c r="AG100">
        <v>0</v>
      </c>
      <c r="AH100">
        <v>118497.04142011834</v>
      </c>
      <c r="AI100">
        <v>0</v>
      </c>
      <c r="AJ100">
        <v>118497.04142011834</v>
      </c>
      <c r="AK100">
        <v>0</v>
      </c>
      <c r="AL100">
        <v>118497.04142011834</v>
      </c>
      <c r="AM100">
        <v>0</v>
      </c>
      <c r="AN100">
        <v>118497.04142011834</v>
      </c>
      <c r="AO100">
        <v>0</v>
      </c>
      <c r="AP100">
        <v>118497.04142011834</v>
      </c>
      <c r="AQ100">
        <v>0</v>
      </c>
      <c r="AR100">
        <v>118497.04142011834</v>
      </c>
      <c r="AS100">
        <v>0</v>
      </c>
      <c r="AT100">
        <v>118497.04142011834</v>
      </c>
      <c r="AV100">
        <v>118497.04142011834</v>
      </c>
      <c r="AW100">
        <v>-30.188778175448533</v>
      </c>
      <c r="AX100">
        <v>118466.8526419429</v>
      </c>
      <c r="AY100">
        <v>3585.9862159501208</v>
      </c>
      <c r="AZ100">
        <v>122052.83885789302</v>
      </c>
      <c r="BA100">
        <v>0</v>
      </c>
      <c r="BB100">
        <v>122052.83885789302</v>
      </c>
      <c r="BC100">
        <v>0</v>
      </c>
      <c r="BD100">
        <v>122052.83885789302</v>
      </c>
      <c r="BE100">
        <v>0</v>
      </c>
      <c r="BF100">
        <v>122052.83885789302</v>
      </c>
      <c r="BG100">
        <v>1220.6924844108871</v>
      </c>
      <c r="BH100">
        <v>123273.5313423039</v>
      </c>
      <c r="BI100" s="5">
        <v>123273.5313423039</v>
      </c>
      <c r="BJ100" s="5">
        <v>7512289</v>
      </c>
      <c r="BM100" s="5">
        <v>0</v>
      </c>
      <c r="BN100" s="5">
        <v>123273.5313423039</v>
      </c>
      <c r="BO100" s="5">
        <v>7512289</v>
      </c>
      <c r="BP100" s="5" t="s">
        <v>8</v>
      </c>
      <c r="BS100">
        <v>123273.5313423039</v>
      </c>
      <c r="BT100" s="5">
        <v>0</v>
      </c>
      <c r="BU100" s="5">
        <v>7512289</v>
      </c>
      <c r="BW100" s="5" t="s">
        <v>2</v>
      </c>
      <c r="BX100" s="5" t="s">
        <v>2</v>
      </c>
      <c r="BY100" s="5" t="s">
        <v>1821</v>
      </c>
      <c r="BZ100" t="s">
        <v>1787</v>
      </c>
      <c r="CA100" t="s">
        <v>1877</v>
      </c>
      <c r="CB100" t="s">
        <v>1857</v>
      </c>
      <c r="CC100" s="5" t="b">
        <v>1</v>
      </c>
      <c r="CD100" s="5">
        <v>7512289</v>
      </c>
      <c r="CE100">
        <v>7512289</v>
      </c>
      <c r="CF100">
        <v>0</v>
      </c>
      <c r="CG100">
        <v>0</v>
      </c>
      <c r="CH100" s="5">
        <v>0</v>
      </c>
    </row>
    <row r="101" spans="1:86" x14ac:dyDescent="0.25">
      <c r="A101" s="5">
        <v>100</v>
      </c>
      <c r="B101" s="5">
        <v>1</v>
      </c>
      <c r="C101" s="5">
        <v>15</v>
      </c>
      <c r="D101" s="5">
        <v>4</v>
      </c>
      <c r="E101" s="5">
        <v>1</v>
      </c>
      <c r="F101" s="5">
        <v>12.64</v>
      </c>
      <c r="G101" s="5"/>
      <c r="H101" s="5"/>
      <c r="I101" s="5">
        <v>12.64</v>
      </c>
      <c r="J101" s="5">
        <v>15.33</v>
      </c>
      <c r="K101" s="5">
        <v>4.32</v>
      </c>
      <c r="L101" s="5"/>
      <c r="M101">
        <v>4.03</v>
      </c>
      <c r="N101" s="5"/>
      <c r="O101" s="5"/>
      <c r="P101" s="5">
        <v>3.38</v>
      </c>
      <c r="Q101" s="5"/>
      <c r="R101" s="5">
        <v>3.38</v>
      </c>
      <c r="S101" s="5">
        <v>39.700000000000003</v>
      </c>
      <c r="T101" s="5">
        <v>36.32</v>
      </c>
      <c r="U101" s="5">
        <v>38.01</v>
      </c>
      <c r="V101" s="5">
        <v>119184.96000000001</v>
      </c>
      <c r="W101">
        <v>0.42565629226737656</v>
      </c>
      <c r="X101">
        <v>119185.38565629227</v>
      </c>
      <c r="Y101">
        <v>0</v>
      </c>
      <c r="Z101">
        <v>119185.38565629227</v>
      </c>
      <c r="AA101">
        <v>0</v>
      </c>
      <c r="AB101">
        <v>119185.38565629227</v>
      </c>
      <c r="AC101">
        <v>0</v>
      </c>
      <c r="AD101">
        <v>119185.38565629227</v>
      </c>
      <c r="AE101">
        <v>0</v>
      </c>
      <c r="AF101">
        <v>119185.38565629227</v>
      </c>
      <c r="AG101">
        <v>0</v>
      </c>
      <c r="AH101">
        <v>119185.38565629227</v>
      </c>
      <c r="AI101">
        <v>0</v>
      </c>
      <c r="AJ101">
        <v>119185.38565629227</v>
      </c>
      <c r="AK101">
        <v>0</v>
      </c>
      <c r="AL101">
        <v>119185.38565629227</v>
      </c>
      <c r="AM101">
        <v>0</v>
      </c>
      <c r="AN101">
        <v>119185.38565629227</v>
      </c>
      <c r="AO101">
        <v>0</v>
      </c>
      <c r="AP101">
        <v>119185.38565629227</v>
      </c>
      <c r="AQ101">
        <v>0</v>
      </c>
      <c r="AR101">
        <v>119185.38565629227</v>
      </c>
      <c r="AS101">
        <v>0</v>
      </c>
      <c r="AT101">
        <v>119185.38565629227</v>
      </c>
      <c r="AV101">
        <v>119185.38565629227</v>
      </c>
      <c r="AW101">
        <v>151.68353602554998</v>
      </c>
      <c r="AX101">
        <v>119337.06919231782</v>
      </c>
      <c r="AY101">
        <v>3425.3617469087039</v>
      </c>
      <c r="AZ101">
        <v>122762.43093922651</v>
      </c>
      <c r="BA101">
        <v>0</v>
      </c>
      <c r="BB101">
        <v>122762.43093922651</v>
      </c>
      <c r="BC101">
        <v>0</v>
      </c>
      <c r="BD101">
        <v>122762.43093922651</v>
      </c>
      <c r="BE101">
        <v>0</v>
      </c>
      <c r="BF101">
        <v>122762.43093922651</v>
      </c>
      <c r="BG101">
        <v>2454.8013680610311</v>
      </c>
      <c r="BH101">
        <v>125217.23230728756</v>
      </c>
      <c r="BI101" s="5">
        <v>125217.23230728756</v>
      </c>
      <c r="BJ101" s="5">
        <v>4759507</v>
      </c>
      <c r="BM101" s="5">
        <v>0</v>
      </c>
      <c r="BN101" s="5">
        <v>125217.23230728756</v>
      </c>
      <c r="BO101" s="5">
        <v>4759507</v>
      </c>
      <c r="BP101" s="5" t="s">
        <v>8</v>
      </c>
      <c r="BS101">
        <v>125217.23230728756</v>
      </c>
      <c r="BT101" s="5">
        <v>0</v>
      </c>
      <c r="BU101" s="5">
        <v>4759507</v>
      </c>
      <c r="BW101" s="5" t="s">
        <v>2</v>
      </c>
      <c r="BX101" s="5" t="s">
        <v>2</v>
      </c>
      <c r="BY101" s="5" t="s">
        <v>1821</v>
      </c>
      <c r="BZ101" t="s">
        <v>1787</v>
      </c>
      <c r="CA101" t="s">
        <v>1877</v>
      </c>
      <c r="CB101" t="s">
        <v>1856</v>
      </c>
      <c r="CC101" s="5" t="b">
        <v>1</v>
      </c>
      <c r="CD101" s="5">
        <v>4759507</v>
      </c>
      <c r="CE101">
        <v>4759507</v>
      </c>
      <c r="CF101">
        <v>0</v>
      </c>
      <c r="CG101">
        <v>0</v>
      </c>
      <c r="CH101" s="5">
        <v>0</v>
      </c>
    </row>
    <row r="102" spans="1:86" x14ac:dyDescent="0.25">
      <c r="A102" s="5">
        <v>101</v>
      </c>
      <c r="B102" s="5">
        <v>1</v>
      </c>
      <c r="C102" s="5">
        <v>15</v>
      </c>
      <c r="D102" s="5">
        <v>5</v>
      </c>
      <c r="E102" s="5">
        <v>2</v>
      </c>
      <c r="F102" s="5">
        <v>10.59</v>
      </c>
      <c r="G102" s="5">
        <v>14.05</v>
      </c>
      <c r="H102" s="5"/>
      <c r="I102" s="5">
        <v>24.64</v>
      </c>
      <c r="J102" s="5">
        <v>18.2</v>
      </c>
      <c r="K102" s="5">
        <v>4.54</v>
      </c>
      <c r="L102" s="5"/>
      <c r="M102">
        <v>3.1</v>
      </c>
      <c r="N102" s="5">
        <v>4.93</v>
      </c>
      <c r="O102" s="5">
        <v>3.83</v>
      </c>
      <c r="P102" s="5">
        <v>3.49</v>
      </c>
      <c r="Q102" s="5"/>
      <c r="R102" s="5">
        <v>3.49</v>
      </c>
      <c r="S102" s="5">
        <v>62.73</v>
      </c>
      <c r="T102" s="5">
        <v>59.24</v>
      </c>
      <c r="U102" s="5">
        <v>60.99</v>
      </c>
      <c r="V102" s="5">
        <v>116281.2</v>
      </c>
      <c r="W102">
        <v>0.12992327366373502</v>
      </c>
      <c r="X102">
        <v>116281.32992327366</v>
      </c>
      <c r="Y102">
        <v>0</v>
      </c>
      <c r="Z102">
        <v>116281.32992327366</v>
      </c>
      <c r="AA102">
        <v>0</v>
      </c>
      <c r="AB102">
        <v>116281.32992327366</v>
      </c>
      <c r="AC102">
        <v>0</v>
      </c>
      <c r="AD102">
        <v>116281.32992327366</v>
      </c>
      <c r="AE102">
        <v>0</v>
      </c>
      <c r="AF102">
        <v>116281.32992327366</v>
      </c>
      <c r="AG102">
        <v>0</v>
      </c>
      <c r="AH102">
        <v>116281.32992327366</v>
      </c>
      <c r="AI102">
        <v>0</v>
      </c>
      <c r="AJ102">
        <v>116281.32992327366</v>
      </c>
      <c r="AK102">
        <v>0</v>
      </c>
      <c r="AL102">
        <v>116281.32992327366</v>
      </c>
      <c r="AM102">
        <v>0</v>
      </c>
      <c r="AN102">
        <v>116281.32992327366</v>
      </c>
      <c r="AO102">
        <v>0</v>
      </c>
      <c r="AP102">
        <v>116281.32992327366</v>
      </c>
      <c r="AQ102">
        <v>0</v>
      </c>
      <c r="AR102">
        <v>116281.32992327366</v>
      </c>
      <c r="AS102">
        <v>0</v>
      </c>
      <c r="AT102">
        <v>116281.32992327366</v>
      </c>
      <c r="AV102">
        <v>116281.32992327366</v>
      </c>
      <c r="AX102">
        <v>111819.97048696507</v>
      </c>
      <c r="AY102">
        <v>0</v>
      </c>
      <c r="AZ102">
        <v>111819.97048696507</v>
      </c>
      <c r="BA102">
        <v>0</v>
      </c>
      <c r="BB102">
        <v>111819.97048696507</v>
      </c>
      <c r="BC102">
        <v>0</v>
      </c>
      <c r="BD102">
        <v>111819.97048696507</v>
      </c>
      <c r="BE102">
        <v>0</v>
      </c>
      <c r="BF102">
        <v>111819.97048696507</v>
      </c>
      <c r="BG102">
        <v>0</v>
      </c>
      <c r="BH102">
        <v>111819.97048696507</v>
      </c>
      <c r="BI102" s="5">
        <v>111819.97048696507</v>
      </c>
      <c r="BJ102" s="5">
        <v>6819900</v>
      </c>
      <c r="BM102" s="5">
        <v>0</v>
      </c>
      <c r="BN102" s="5">
        <v>111819.97048696507</v>
      </c>
      <c r="BO102" s="5">
        <v>6819900</v>
      </c>
      <c r="BP102" s="5" t="s">
        <v>8</v>
      </c>
      <c r="BS102">
        <v>111819.97048696507</v>
      </c>
      <c r="BT102" s="5">
        <v>0</v>
      </c>
      <c r="BU102" s="5">
        <v>6819900</v>
      </c>
      <c r="BW102" s="5" t="s">
        <v>1818</v>
      </c>
      <c r="BX102" s="5" t="s">
        <v>1818</v>
      </c>
      <c r="BY102" s="5" t="s">
        <v>1827</v>
      </c>
      <c r="BZ102" t="s">
        <v>1829</v>
      </c>
      <c r="CA102" t="s">
        <v>1877</v>
      </c>
      <c r="CB102" t="s">
        <v>1857</v>
      </c>
      <c r="CC102" s="5" t="b">
        <v>1</v>
      </c>
      <c r="CD102" s="5">
        <v>6819900</v>
      </c>
      <c r="CE102">
        <v>7162898</v>
      </c>
      <c r="CF102">
        <v>6819900</v>
      </c>
      <c r="CG102">
        <v>0</v>
      </c>
      <c r="CH102" s="5">
        <v>0</v>
      </c>
    </row>
    <row r="103" spans="1:86" x14ac:dyDescent="0.25">
      <c r="A103" s="5">
        <v>102</v>
      </c>
      <c r="B103" s="5">
        <v>1</v>
      </c>
      <c r="C103" s="5">
        <v>15</v>
      </c>
      <c r="D103" s="5">
        <v>6</v>
      </c>
      <c r="E103" s="5">
        <v>2</v>
      </c>
      <c r="F103" s="5">
        <v>14.2</v>
      </c>
      <c r="G103" s="5">
        <v>14.27</v>
      </c>
      <c r="H103" s="5"/>
      <c r="I103" s="5">
        <v>28.47</v>
      </c>
      <c r="J103" s="5">
        <v>17.420000000000002</v>
      </c>
      <c r="K103" s="5">
        <v>4.57</v>
      </c>
      <c r="L103" s="5">
        <v>4.05</v>
      </c>
      <c r="M103">
        <v>3.57</v>
      </c>
      <c r="N103" s="5">
        <v>4.75</v>
      </c>
      <c r="O103" s="5"/>
      <c r="P103" s="5">
        <v>2.87</v>
      </c>
      <c r="Q103" s="5"/>
      <c r="R103" s="5">
        <v>2.87</v>
      </c>
      <c r="S103" s="5">
        <v>65.7</v>
      </c>
      <c r="T103" s="5">
        <v>62.83</v>
      </c>
      <c r="U103" s="5">
        <v>64.27</v>
      </c>
      <c r="V103" s="5">
        <v>119603.52</v>
      </c>
      <c r="W103">
        <v>0.94570972885412641</v>
      </c>
      <c r="X103">
        <v>119604.46570972886</v>
      </c>
      <c r="Y103">
        <v>0</v>
      </c>
      <c r="Z103">
        <v>119604.46570972886</v>
      </c>
      <c r="AA103">
        <v>0</v>
      </c>
      <c r="AB103">
        <v>119604.46570972886</v>
      </c>
      <c r="AC103">
        <v>0</v>
      </c>
      <c r="AD103">
        <v>119604.46570972886</v>
      </c>
      <c r="AE103">
        <v>0</v>
      </c>
      <c r="AF103">
        <v>119604.46570972886</v>
      </c>
      <c r="AG103">
        <v>0</v>
      </c>
      <c r="AH103">
        <v>119604.46570972886</v>
      </c>
      <c r="AI103">
        <v>0</v>
      </c>
      <c r="AJ103">
        <v>119604.46570972886</v>
      </c>
      <c r="AK103">
        <v>0</v>
      </c>
      <c r="AL103">
        <v>119604.46570972886</v>
      </c>
      <c r="AM103">
        <v>0</v>
      </c>
      <c r="AN103">
        <v>119604.46570972886</v>
      </c>
      <c r="AO103">
        <v>0</v>
      </c>
      <c r="AP103">
        <v>119604.46570972886</v>
      </c>
      <c r="AQ103">
        <v>0</v>
      </c>
      <c r="AR103">
        <v>119604.46570972886</v>
      </c>
      <c r="AS103">
        <v>0</v>
      </c>
      <c r="AT103">
        <v>119604.46570972886</v>
      </c>
      <c r="AV103">
        <v>119604.46570972886</v>
      </c>
      <c r="AW103">
        <v>578.29452054966532</v>
      </c>
      <c r="AX103">
        <v>120182.76023027852</v>
      </c>
      <c r="AY103">
        <v>3010.0202271666349</v>
      </c>
      <c r="AZ103">
        <v>123192.78045744516</v>
      </c>
      <c r="BA103">
        <v>0</v>
      </c>
      <c r="BB103">
        <v>123192.78045744516</v>
      </c>
      <c r="BC103">
        <v>0</v>
      </c>
      <c r="BD103">
        <v>123192.78045744516</v>
      </c>
      <c r="BE103">
        <v>0</v>
      </c>
      <c r="BF103">
        <v>123192.78045744516</v>
      </c>
      <c r="BG103">
        <v>1232.1456355998089</v>
      </c>
      <c r="BH103">
        <v>124424.92609304497</v>
      </c>
      <c r="BI103" s="5">
        <v>124424.92609304497</v>
      </c>
      <c r="BJ103" s="5">
        <v>7996790</v>
      </c>
      <c r="BM103" s="5">
        <v>0</v>
      </c>
      <c r="BN103" s="5">
        <v>124424.92609304497</v>
      </c>
      <c r="BO103" s="5">
        <v>7996790</v>
      </c>
      <c r="BP103" s="5" t="s">
        <v>8</v>
      </c>
      <c r="BS103">
        <v>124424.92609304497</v>
      </c>
      <c r="BT103" s="5">
        <v>0</v>
      </c>
      <c r="BU103" s="5">
        <v>7996790</v>
      </c>
      <c r="BW103" s="5" t="s">
        <v>2</v>
      </c>
      <c r="BX103" s="5" t="s">
        <v>2</v>
      </c>
      <c r="BY103" s="5" t="s">
        <v>1821</v>
      </c>
      <c r="BZ103" t="s">
        <v>1787</v>
      </c>
      <c r="CA103" t="s">
        <v>1877</v>
      </c>
      <c r="CB103" t="s">
        <v>1857</v>
      </c>
      <c r="CC103" s="5" t="b">
        <v>1</v>
      </c>
      <c r="CD103" s="5">
        <v>7996790</v>
      </c>
      <c r="CE103">
        <v>7996790</v>
      </c>
      <c r="CF103">
        <v>0</v>
      </c>
      <c r="CG103">
        <v>0</v>
      </c>
      <c r="CH103" s="5">
        <v>0</v>
      </c>
    </row>
    <row r="104" spans="1:86" x14ac:dyDescent="0.25">
      <c r="A104" s="5">
        <v>103</v>
      </c>
      <c r="B104" s="5">
        <v>1</v>
      </c>
      <c r="C104" s="5">
        <v>15</v>
      </c>
      <c r="D104" s="5">
        <v>7</v>
      </c>
      <c r="E104" s="5">
        <v>1</v>
      </c>
      <c r="F104" s="5">
        <v>15.25</v>
      </c>
      <c r="G104" s="5"/>
      <c r="H104" s="5"/>
      <c r="I104" s="5">
        <v>15.25</v>
      </c>
      <c r="J104" s="5">
        <v>16.91</v>
      </c>
      <c r="K104" s="5">
        <v>4.4400000000000004</v>
      </c>
      <c r="L104" s="5"/>
      <c r="M104">
        <v>3.93</v>
      </c>
      <c r="N104" s="5"/>
      <c r="O104" s="5"/>
      <c r="P104" s="5">
        <v>3.36</v>
      </c>
      <c r="Q104" s="5"/>
      <c r="R104" s="5">
        <v>3.36</v>
      </c>
      <c r="S104" s="5">
        <v>43.89</v>
      </c>
      <c r="T104" s="5">
        <v>40.53</v>
      </c>
      <c r="U104" s="5">
        <v>42.21</v>
      </c>
      <c r="V104" s="5">
        <v>119184.96000000001</v>
      </c>
      <c r="W104">
        <v>4.6045949202380143E-2</v>
      </c>
      <c r="X104">
        <v>119185.00604594919</v>
      </c>
      <c r="Y104">
        <v>0</v>
      </c>
      <c r="Z104">
        <v>119185.00604594919</v>
      </c>
      <c r="AA104">
        <v>0</v>
      </c>
      <c r="AB104">
        <v>119185.00604594919</v>
      </c>
      <c r="AC104">
        <v>0</v>
      </c>
      <c r="AD104">
        <v>119185.00604594919</v>
      </c>
      <c r="AE104">
        <v>0</v>
      </c>
      <c r="AF104">
        <v>119185.00604594919</v>
      </c>
      <c r="AG104">
        <v>0</v>
      </c>
      <c r="AH104">
        <v>119185.00604594919</v>
      </c>
      <c r="AI104">
        <v>0</v>
      </c>
      <c r="AJ104">
        <v>119185.00604594919</v>
      </c>
      <c r="AK104">
        <v>0</v>
      </c>
      <c r="AL104">
        <v>119185.00604594919</v>
      </c>
      <c r="AM104">
        <v>0</v>
      </c>
      <c r="AN104">
        <v>119185.00604594919</v>
      </c>
      <c r="AO104">
        <v>0</v>
      </c>
      <c r="AP104">
        <v>119185.00604594919</v>
      </c>
      <c r="AQ104">
        <v>0</v>
      </c>
      <c r="AR104">
        <v>119185.00604594919</v>
      </c>
      <c r="AS104">
        <v>0</v>
      </c>
      <c r="AT104">
        <v>119185.00604594919</v>
      </c>
      <c r="AV104">
        <v>119185.00604594919</v>
      </c>
      <c r="AW104">
        <v>1074.387462698025</v>
      </c>
      <c r="AX104">
        <v>120259.39350864723</v>
      </c>
      <c r="AY104">
        <v>2502.9850746268639</v>
      </c>
      <c r="AZ104">
        <v>122762.3785832741</v>
      </c>
      <c r="BA104">
        <v>0</v>
      </c>
      <c r="BB104">
        <v>122762.3785832741</v>
      </c>
      <c r="BC104">
        <v>0</v>
      </c>
      <c r="BD104">
        <v>122762.3785832741</v>
      </c>
      <c r="BE104">
        <v>0</v>
      </c>
      <c r="BF104">
        <v>122762.3785832741</v>
      </c>
      <c r="BG104">
        <v>2454.8685145700147</v>
      </c>
      <c r="BH104">
        <v>125217.24709784413</v>
      </c>
      <c r="BI104" s="5">
        <v>125217.24709784413</v>
      </c>
      <c r="BJ104" s="5">
        <v>5285420</v>
      </c>
      <c r="BM104" s="5">
        <v>0</v>
      </c>
      <c r="BN104" s="5">
        <v>125217.24709784413</v>
      </c>
      <c r="BO104" s="5">
        <v>5285420</v>
      </c>
      <c r="BP104" s="5" t="s">
        <v>8</v>
      </c>
      <c r="BS104">
        <v>125217.24709784413</v>
      </c>
      <c r="BT104" s="5">
        <v>0</v>
      </c>
      <c r="BU104" s="5">
        <v>5285420</v>
      </c>
      <c r="BW104" s="5" t="s">
        <v>2</v>
      </c>
      <c r="BX104" s="5" t="s">
        <v>2</v>
      </c>
      <c r="BY104" s="5" t="s">
        <v>1821</v>
      </c>
      <c r="BZ104" t="s">
        <v>1787</v>
      </c>
      <c r="CA104" t="s">
        <v>1877</v>
      </c>
      <c r="CB104" t="s">
        <v>1856</v>
      </c>
      <c r="CC104" s="5" t="b">
        <v>1</v>
      </c>
      <c r="CD104" s="5">
        <v>5285420</v>
      </c>
      <c r="CE104">
        <v>5285420</v>
      </c>
      <c r="CF104">
        <v>0</v>
      </c>
      <c r="CG104">
        <v>0</v>
      </c>
      <c r="CH104" s="5">
        <v>0</v>
      </c>
    </row>
    <row r="105" spans="1:86" x14ac:dyDescent="0.25">
      <c r="A105" s="5">
        <v>104</v>
      </c>
      <c r="B105" s="5">
        <v>1</v>
      </c>
      <c r="C105" s="5">
        <v>16</v>
      </c>
      <c r="D105" s="5">
        <v>1</v>
      </c>
      <c r="E105" s="5">
        <v>0</v>
      </c>
      <c r="F105" s="5">
        <v>17.66</v>
      </c>
      <c r="G105" s="5"/>
      <c r="H105" s="5"/>
      <c r="I105" s="5">
        <v>17.66</v>
      </c>
      <c r="J105" s="5">
        <v>7</v>
      </c>
      <c r="K105" s="5">
        <v>4.1500000000000004</v>
      </c>
      <c r="L105" s="5"/>
      <c r="N105" s="5"/>
      <c r="O105" s="5"/>
      <c r="P105" s="5">
        <v>3.37</v>
      </c>
      <c r="Q105" s="5"/>
      <c r="R105" s="5">
        <v>3.37</v>
      </c>
      <c r="S105" s="5">
        <v>32.18</v>
      </c>
      <c r="T105" s="5">
        <v>28.81</v>
      </c>
      <c r="U105" s="5">
        <v>30.5</v>
      </c>
      <c r="V105" s="5">
        <v>138273.04</v>
      </c>
      <c r="W105">
        <v>1.6668676716799382</v>
      </c>
      <c r="X105">
        <v>138274.70686767169</v>
      </c>
      <c r="Y105">
        <v>0</v>
      </c>
      <c r="Z105">
        <v>138274.70686767169</v>
      </c>
      <c r="AA105">
        <v>0</v>
      </c>
      <c r="AB105">
        <v>138274.70686767169</v>
      </c>
      <c r="AC105">
        <v>0</v>
      </c>
      <c r="AD105">
        <v>138274.70686767169</v>
      </c>
      <c r="AE105">
        <v>0</v>
      </c>
      <c r="AF105">
        <v>138274.70686767169</v>
      </c>
      <c r="AG105">
        <v>0</v>
      </c>
      <c r="AH105">
        <v>138274.70686767169</v>
      </c>
      <c r="AI105">
        <v>0</v>
      </c>
      <c r="AJ105">
        <v>138274.70686767169</v>
      </c>
      <c r="AK105">
        <v>0</v>
      </c>
      <c r="AL105">
        <v>138274.70686767169</v>
      </c>
      <c r="AM105">
        <v>0</v>
      </c>
      <c r="AN105">
        <v>138274.70686767169</v>
      </c>
      <c r="AO105">
        <v>0</v>
      </c>
      <c r="AP105">
        <v>138274.70686767169</v>
      </c>
      <c r="AQ105">
        <v>0</v>
      </c>
      <c r="AR105">
        <v>138274.70686767169</v>
      </c>
      <c r="AS105">
        <v>0</v>
      </c>
      <c r="AT105">
        <v>138274.70686767169</v>
      </c>
      <c r="AV105">
        <v>138274.70686767169</v>
      </c>
      <c r="AW105">
        <v>1113.2931323283119</v>
      </c>
      <c r="AX105">
        <v>139388</v>
      </c>
      <c r="AY105">
        <v>3038.2295081967313</v>
      </c>
      <c r="AZ105">
        <v>142426.22950819673</v>
      </c>
      <c r="BA105">
        <v>0</v>
      </c>
      <c r="BB105">
        <v>142426.22950819673</v>
      </c>
      <c r="BC105">
        <v>0</v>
      </c>
      <c r="BD105">
        <v>142426.22950819673</v>
      </c>
      <c r="BE105">
        <v>0</v>
      </c>
      <c r="BF105">
        <v>142426.22950819673</v>
      </c>
      <c r="BG105">
        <v>0</v>
      </c>
      <c r="BH105">
        <v>142426.22950819673</v>
      </c>
      <c r="BI105" s="5">
        <v>142426.22950819673</v>
      </c>
      <c r="BJ105" s="5">
        <v>4344000</v>
      </c>
      <c r="BM105" s="5">
        <v>0</v>
      </c>
      <c r="BN105" s="5">
        <v>142426.22950819673</v>
      </c>
      <c r="BO105" s="5">
        <v>4344000</v>
      </c>
      <c r="BP105" s="5" t="s">
        <v>8</v>
      </c>
      <c r="BS105">
        <v>142426.22950819673</v>
      </c>
      <c r="BT105" s="5">
        <v>0</v>
      </c>
      <c r="BU105" s="5">
        <v>4344000</v>
      </c>
      <c r="BW105" s="5" t="s">
        <v>2</v>
      </c>
      <c r="BX105" s="5" t="s">
        <v>2</v>
      </c>
      <c r="BY105" s="5" t="s">
        <v>1821</v>
      </c>
      <c r="BZ105" t="s">
        <v>1787</v>
      </c>
      <c r="CA105" t="s">
        <v>1877</v>
      </c>
      <c r="CB105" t="s">
        <v>1862</v>
      </c>
      <c r="CC105" s="5" t="b">
        <v>1</v>
      </c>
      <c r="CD105" s="5">
        <v>4344000</v>
      </c>
      <c r="CE105">
        <v>4344000</v>
      </c>
      <c r="CF105">
        <v>0</v>
      </c>
      <c r="CG105">
        <v>0</v>
      </c>
      <c r="CH105" s="5">
        <v>0</v>
      </c>
    </row>
    <row r="106" spans="1:86" x14ac:dyDescent="0.25">
      <c r="A106" s="5">
        <v>105</v>
      </c>
      <c r="B106" s="5">
        <v>1</v>
      </c>
      <c r="C106" s="5">
        <v>16</v>
      </c>
      <c r="D106" s="5">
        <v>2</v>
      </c>
      <c r="E106" s="5">
        <v>2</v>
      </c>
      <c r="F106" s="5">
        <v>11.1</v>
      </c>
      <c r="G106" s="5">
        <v>10.86</v>
      </c>
      <c r="H106" s="5"/>
      <c r="I106" s="5">
        <v>21.96</v>
      </c>
      <c r="J106" s="5">
        <v>17.5</v>
      </c>
      <c r="K106" s="5">
        <v>3.94</v>
      </c>
      <c r="L106" s="5"/>
      <c r="M106">
        <v>4.08</v>
      </c>
      <c r="N106" s="5">
        <v>4.49</v>
      </c>
      <c r="O106" s="5"/>
      <c r="P106" s="5">
        <v>3.69</v>
      </c>
      <c r="Q106" s="5"/>
      <c r="R106" s="5">
        <v>3.69</v>
      </c>
      <c r="S106" s="5">
        <v>55.66</v>
      </c>
      <c r="T106" s="5">
        <v>51.97</v>
      </c>
      <c r="U106" s="5">
        <v>53.82</v>
      </c>
      <c r="V106" s="5">
        <v>115173.75999999999</v>
      </c>
      <c r="W106">
        <v>1.812519083978259</v>
      </c>
      <c r="X106">
        <v>115175.57251908396</v>
      </c>
      <c r="Y106">
        <v>500.41984732824494</v>
      </c>
      <c r="Z106">
        <v>115675.99236641222</v>
      </c>
      <c r="AA106">
        <v>0</v>
      </c>
      <c r="AB106">
        <v>115675.99236641222</v>
      </c>
      <c r="AC106">
        <v>0</v>
      </c>
      <c r="AD106">
        <v>115675.99236641222</v>
      </c>
      <c r="AE106">
        <v>0</v>
      </c>
      <c r="AF106">
        <v>115675.99236641222</v>
      </c>
      <c r="AG106">
        <v>0</v>
      </c>
      <c r="AH106">
        <v>115675.99236641222</v>
      </c>
      <c r="AI106">
        <v>0</v>
      </c>
      <c r="AJ106">
        <v>115675.99236641222</v>
      </c>
      <c r="AK106">
        <v>0</v>
      </c>
      <c r="AL106">
        <v>115675.99236641222</v>
      </c>
      <c r="AM106">
        <v>0</v>
      </c>
      <c r="AN106">
        <v>115675.99236641222</v>
      </c>
      <c r="AO106">
        <v>0</v>
      </c>
      <c r="AP106">
        <v>115675.99236641222</v>
      </c>
      <c r="AQ106">
        <v>0</v>
      </c>
      <c r="AR106">
        <v>115675.99236641222</v>
      </c>
      <c r="AS106">
        <v>0</v>
      </c>
      <c r="AT106">
        <v>115675.99236641222</v>
      </c>
      <c r="AV106">
        <v>115675.99236641222</v>
      </c>
      <c r="AW106">
        <v>828.11391378102417</v>
      </c>
      <c r="AX106">
        <v>116504.10628019324</v>
      </c>
      <c r="AY106">
        <v>3157.7294685990346</v>
      </c>
      <c r="AZ106">
        <v>119661.83574879228</v>
      </c>
      <c r="BA106">
        <v>0</v>
      </c>
      <c r="BB106">
        <v>119661.83574879228</v>
      </c>
      <c r="BC106">
        <v>0</v>
      </c>
      <c r="BD106">
        <v>119661.83574879228</v>
      </c>
      <c r="BE106">
        <v>0</v>
      </c>
      <c r="BF106">
        <v>119661.83574879228</v>
      </c>
      <c r="BG106">
        <v>1196.7855815681833</v>
      </c>
      <c r="BH106">
        <v>120858.62133036046</v>
      </c>
      <c r="BI106" s="5">
        <v>120858.62133036046</v>
      </c>
      <c r="BJ106" s="5">
        <v>6504611</v>
      </c>
      <c r="BM106" s="5">
        <v>0</v>
      </c>
      <c r="BN106" s="5">
        <v>120858.62133036046</v>
      </c>
      <c r="BO106" s="5">
        <v>6504611</v>
      </c>
      <c r="BP106" s="5" t="s">
        <v>8</v>
      </c>
      <c r="BS106">
        <v>120858.62133036046</v>
      </c>
      <c r="BT106" s="5">
        <v>0</v>
      </c>
      <c r="BU106" s="5">
        <v>6504611</v>
      </c>
      <c r="BW106" s="5" t="s">
        <v>2</v>
      </c>
      <c r="BX106" s="5" t="s">
        <v>2</v>
      </c>
      <c r="BY106" s="5" t="s">
        <v>1821</v>
      </c>
      <c r="BZ106" t="s">
        <v>1787</v>
      </c>
      <c r="CA106" t="s">
        <v>1877</v>
      </c>
      <c r="CB106" t="s">
        <v>1857</v>
      </c>
      <c r="CC106" s="5" t="b">
        <v>1</v>
      </c>
      <c r="CD106" s="5">
        <v>6504611</v>
      </c>
      <c r="CE106">
        <v>6504611</v>
      </c>
      <c r="CF106">
        <v>0</v>
      </c>
      <c r="CG106">
        <v>0</v>
      </c>
      <c r="CH106" s="5">
        <v>0</v>
      </c>
    </row>
    <row r="107" spans="1:86" x14ac:dyDescent="0.25">
      <c r="A107" s="5">
        <v>106</v>
      </c>
      <c r="B107" s="5">
        <v>1</v>
      </c>
      <c r="C107" s="5">
        <v>16</v>
      </c>
      <c r="D107" s="5">
        <v>3</v>
      </c>
      <c r="E107" s="5">
        <v>2</v>
      </c>
      <c r="F107" s="5">
        <v>11.04</v>
      </c>
      <c r="G107" s="5">
        <v>12.05</v>
      </c>
      <c r="H107" s="5"/>
      <c r="I107" s="5">
        <v>23.09</v>
      </c>
      <c r="J107" s="5">
        <v>20.09</v>
      </c>
      <c r="K107" s="5">
        <v>4.99</v>
      </c>
      <c r="L107" s="5"/>
      <c r="M107">
        <v>2.65</v>
      </c>
      <c r="N107" s="5">
        <v>4.57</v>
      </c>
      <c r="O107" s="5">
        <v>3.63</v>
      </c>
      <c r="P107" s="5">
        <v>3.84</v>
      </c>
      <c r="Q107" s="5"/>
      <c r="R107" s="5">
        <v>3.84</v>
      </c>
      <c r="S107" s="5">
        <v>62.86</v>
      </c>
      <c r="T107" s="5">
        <v>59.02</v>
      </c>
      <c r="U107" s="5">
        <v>60.94</v>
      </c>
      <c r="V107" s="5">
        <v>118496.08</v>
      </c>
      <c r="W107">
        <v>0.96142011834308516</v>
      </c>
      <c r="X107">
        <v>118497.04142011834</v>
      </c>
      <c r="Y107">
        <v>0</v>
      </c>
      <c r="Z107">
        <v>118497.04142011834</v>
      </c>
      <c r="AA107">
        <v>0</v>
      </c>
      <c r="AB107">
        <v>118497.04142011834</v>
      </c>
      <c r="AC107">
        <v>0</v>
      </c>
      <c r="AD107">
        <v>118497.04142011834</v>
      </c>
      <c r="AE107">
        <v>0</v>
      </c>
      <c r="AF107">
        <v>118497.04142011834</v>
      </c>
      <c r="AG107">
        <v>0</v>
      </c>
      <c r="AH107">
        <v>118497.04142011834</v>
      </c>
      <c r="AI107">
        <v>0</v>
      </c>
      <c r="AJ107">
        <v>118497.04142011834</v>
      </c>
      <c r="AK107">
        <v>0</v>
      </c>
      <c r="AL107">
        <v>118497.04142011834</v>
      </c>
      <c r="AM107">
        <v>0</v>
      </c>
      <c r="AN107">
        <v>118497.04142011834</v>
      </c>
      <c r="AO107">
        <v>0</v>
      </c>
      <c r="AP107">
        <v>118497.04142011834</v>
      </c>
      <c r="AQ107">
        <v>0</v>
      </c>
      <c r="AR107">
        <v>118497.04142011834</v>
      </c>
      <c r="AS107">
        <v>0</v>
      </c>
      <c r="AT107">
        <v>118497.04142011834</v>
      </c>
      <c r="AV107">
        <v>118497.04142011834</v>
      </c>
      <c r="AW107">
        <v>-30.188778175448533</v>
      </c>
      <c r="AX107">
        <v>118466.8526419429</v>
      </c>
      <c r="AY107">
        <v>3585.9862159501208</v>
      </c>
      <c r="AZ107">
        <v>122052.83885789302</v>
      </c>
      <c r="BA107">
        <v>0</v>
      </c>
      <c r="BB107">
        <v>122052.83885789302</v>
      </c>
      <c r="BC107">
        <v>0</v>
      </c>
      <c r="BD107">
        <v>122052.83885789302</v>
      </c>
      <c r="BE107">
        <v>0</v>
      </c>
      <c r="BF107">
        <v>122052.83885789302</v>
      </c>
      <c r="BG107">
        <v>1220.6924844108871</v>
      </c>
      <c r="BH107">
        <v>123273.5313423039</v>
      </c>
      <c r="BI107" s="5">
        <v>123273.5313423039</v>
      </c>
      <c r="BJ107" s="5">
        <v>7512289</v>
      </c>
      <c r="BM107" s="5">
        <v>0</v>
      </c>
      <c r="BN107" s="5">
        <v>123273.5313423039</v>
      </c>
      <c r="BO107" s="5">
        <v>7512289</v>
      </c>
      <c r="BP107" s="5" t="s">
        <v>8</v>
      </c>
      <c r="BS107">
        <v>123273.5313423039</v>
      </c>
      <c r="BT107" s="5">
        <v>0</v>
      </c>
      <c r="BU107" s="5">
        <v>7512289</v>
      </c>
      <c r="BW107" s="5" t="s">
        <v>2</v>
      </c>
      <c r="BX107" s="5" t="s">
        <v>2</v>
      </c>
      <c r="BY107" s="5" t="s">
        <v>1821</v>
      </c>
      <c r="BZ107" t="s">
        <v>1787</v>
      </c>
      <c r="CA107" t="s">
        <v>1877</v>
      </c>
      <c r="CB107" t="s">
        <v>1857</v>
      </c>
      <c r="CC107" s="5" t="b">
        <v>1</v>
      </c>
      <c r="CD107" s="5">
        <v>7512289</v>
      </c>
      <c r="CE107">
        <v>7512289</v>
      </c>
      <c r="CF107">
        <v>0</v>
      </c>
      <c r="CG107">
        <v>0</v>
      </c>
      <c r="CH107" s="5">
        <v>0</v>
      </c>
    </row>
    <row r="108" spans="1:86" x14ac:dyDescent="0.25">
      <c r="A108" s="5">
        <v>107</v>
      </c>
      <c r="B108" s="5">
        <v>1</v>
      </c>
      <c r="C108" s="5">
        <v>16</v>
      </c>
      <c r="D108" s="5">
        <v>4</v>
      </c>
      <c r="E108" s="5">
        <v>1</v>
      </c>
      <c r="F108" s="5">
        <v>12.64</v>
      </c>
      <c r="G108" s="5"/>
      <c r="H108" s="5"/>
      <c r="I108" s="5">
        <v>12.64</v>
      </c>
      <c r="J108" s="5">
        <v>15.33</v>
      </c>
      <c r="K108" s="5">
        <v>4.32</v>
      </c>
      <c r="L108" s="5"/>
      <c r="M108">
        <v>4.03</v>
      </c>
      <c r="N108" s="5"/>
      <c r="O108" s="5"/>
      <c r="P108" s="5">
        <v>3.38</v>
      </c>
      <c r="Q108" s="5"/>
      <c r="R108" s="5">
        <v>3.38</v>
      </c>
      <c r="S108" s="5">
        <v>39.700000000000003</v>
      </c>
      <c r="T108" s="5">
        <v>36.32</v>
      </c>
      <c r="U108" s="5">
        <v>38.01</v>
      </c>
      <c r="V108" s="5">
        <v>119184.96000000001</v>
      </c>
      <c r="W108">
        <v>0.42565629226737656</v>
      </c>
      <c r="X108">
        <v>119185.38565629227</v>
      </c>
      <c r="Y108">
        <v>0</v>
      </c>
      <c r="Z108">
        <v>119185.38565629227</v>
      </c>
      <c r="AA108">
        <v>0</v>
      </c>
      <c r="AB108">
        <v>119185.38565629227</v>
      </c>
      <c r="AC108">
        <v>0</v>
      </c>
      <c r="AD108">
        <v>119185.38565629227</v>
      </c>
      <c r="AE108">
        <v>0</v>
      </c>
      <c r="AF108">
        <v>119185.38565629227</v>
      </c>
      <c r="AG108">
        <v>0</v>
      </c>
      <c r="AH108">
        <v>119185.38565629227</v>
      </c>
      <c r="AI108">
        <v>0</v>
      </c>
      <c r="AJ108">
        <v>119185.38565629227</v>
      </c>
      <c r="AK108">
        <v>0</v>
      </c>
      <c r="AL108">
        <v>119185.38565629227</v>
      </c>
      <c r="AM108">
        <v>0</v>
      </c>
      <c r="AN108">
        <v>119185.38565629227</v>
      </c>
      <c r="AO108">
        <v>0</v>
      </c>
      <c r="AP108">
        <v>119185.38565629227</v>
      </c>
      <c r="AQ108">
        <v>0</v>
      </c>
      <c r="AR108">
        <v>119185.38565629227</v>
      </c>
      <c r="AS108">
        <v>0</v>
      </c>
      <c r="AT108">
        <v>119185.38565629227</v>
      </c>
      <c r="AV108">
        <v>119185.38565629227</v>
      </c>
      <c r="AW108">
        <v>151.68353602554998</v>
      </c>
      <c r="AX108">
        <v>119337.06919231782</v>
      </c>
      <c r="AY108">
        <v>3425.3617469087039</v>
      </c>
      <c r="AZ108">
        <v>122762.43093922651</v>
      </c>
      <c r="BA108">
        <v>0</v>
      </c>
      <c r="BB108">
        <v>122762.43093922651</v>
      </c>
      <c r="BC108">
        <v>0</v>
      </c>
      <c r="BD108">
        <v>122762.43093922651</v>
      </c>
      <c r="BE108">
        <v>0</v>
      </c>
      <c r="BF108">
        <v>122762.43093922651</v>
      </c>
      <c r="BG108">
        <v>2454.8013680610311</v>
      </c>
      <c r="BH108">
        <v>125217.23230728756</v>
      </c>
      <c r="BI108" s="5">
        <v>125217.23230728756</v>
      </c>
      <c r="BJ108" s="5">
        <v>4759507</v>
      </c>
      <c r="BM108" s="5">
        <v>0</v>
      </c>
      <c r="BN108" s="5">
        <v>125217.23230728756</v>
      </c>
      <c r="BO108" s="5">
        <v>4759507</v>
      </c>
      <c r="BP108" s="5" t="s">
        <v>8</v>
      </c>
      <c r="BS108">
        <v>125217.23230728756</v>
      </c>
      <c r="BT108" s="5">
        <v>0</v>
      </c>
      <c r="BU108" s="5">
        <v>4759507</v>
      </c>
      <c r="BW108" s="5" t="s">
        <v>2</v>
      </c>
      <c r="BX108" s="5" t="s">
        <v>2</v>
      </c>
      <c r="BY108" s="5" t="s">
        <v>1821</v>
      </c>
      <c r="BZ108" t="s">
        <v>1787</v>
      </c>
      <c r="CA108" t="s">
        <v>1877</v>
      </c>
      <c r="CB108" t="s">
        <v>1856</v>
      </c>
      <c r="CC108" s="5" t="b">
        <v>1</v>
      </c>
      <c r="CD108" s="5">
        <v>4759507</v>
      </c>
      <c r="CE108">
        <v>4759507</v>
      </c>
      <c r="CF108">
        <v>0</v>
      </c>
      <c r="CG108">
        <v>0</v>
      </c>
      <c r="CH108" s="5">
        <v>0</v>
      </c>
    </row>
    <row r="109" spans="1:86" x14ac:dyDescent="0.25">
      <c r="A109" s="5">
        <v>108</v>
      </c>
      <c r="B109" s="5">
        <v>1</v>
      </c>
      <c r="C109" s="5">
        <v>16</v>
      </c>
      <c r="D109" s="5">
        <v>5</v>
      </c>
      <c r="E109" s="5">
        <v>2</v>
      </c>
      <c r="F109" s="5">
        <v>10.59</v>
      </c>
      <c r="G109" s="5">
        <v>14.05</v>
      </c>
      <c r="H109" s="5"/>
      <c r="I109" s="5">
        <v>24.64</v>
      </c>
      <c r="J109" s="5">
        <v>18.2</v>
      </c>
      <c r="K109" s="5">
        <v>4.54</v>
      </c>
      <c r="L109" s="5"/>
      <c r="M109">
        <v>3.1</v>
      </c>
      <c r="N109" s="5">
        <v>4.93</v>
      </c>
      <c r="O109" s="5">
        <v>3.83</v>
      </c>
      <c r="P109" s="5">
        <v>3.49</v>
      </c>
      <c r="Q109" s="5"/>
      <c r="R109" s="5">
        <v>3.49</v>
      </c>
      <c r="S109" s="5">
        <v>62.73</v>
      </c>
      <c r="T109" s="5">
        <v>59.24</v>
      </c>
      <c r="U109" s="5">
        <v>60.99</v>
      </c>
      <c r="V109" s="5">
        <v>116281.2</v>
      </c>
      <c r="W109">
        <v>0.12992327366373502</v>
      </c>
      <c r="X109">
        <v>116281.32992327366</v>
      </c>
      <c r="Y109">
        <v>0</v>
      </c>
      <c r="Z109">
        <v>116281.32992327366</v>
      </c>
      <c r="AA109">
        <v>0</v>
      </c>
      <c r="AB109">
        <v>116281.32992327366</v>
      </c>
      <c r="AC109">
        <v>0</v>
      </c>
      <c r="AD109">
        <v>116281.32992327366</v>
      </c>
      <c r="AE109">
        <v>0</v>
      </c>
      <c r="AF109">
        <v>116281.32992327366</v>
      </c>
      <c r="AG109">
        <v>0</v>
      </c>
      <c r="AH109">
        <v>116281.32992327366</v>
      </c>
      <c r="AI109">
        <v>0</v>
      </c>
      <c r="AJ109">
        <v>116281.32992327366</v>
      </c>
      <c r="AK109">
        <v>0</v>
      </c>
      <c r="AL109">
        <v>116281.32992327366</v>
      </c>
      <c r="AM109">
        <v>0</v>
      </c>
      <c r="AN109">
        <v>116281.32992327366</v>
      </c>
      <c r="AO109">
        <v>0</v>
      </c>
      <c r="AP109">
        <v>116281.32992327366</v>
      </c>
      <c r="AQ109">
        <v>0</v>
      </c>
      <c r="AR109">
        <v>116281.32992327366</v>
      </c>
      <c r="AS109">
        <v>0</v>
      </c>
      <c r="AT109">
        <v>116281.32992327366</v>
      </c>
      <c r="AV109">
        <v>116281.32992327366</v>
      </c>
      <c r="AW109">
        <v>-1107.0882443098965</v>
      </c>
      <c r="AX109">
        <v>115174.24167896376</v>
      </c>
      <c r="AY109">
        <v>4596.2124938514462</v>
      </c>
      <c r="AZ109">
        <v>119770.4541728152</v>
      </c>
      <c r="BA109">
        <v>0</v>
      </c>
      <c r="BB109">
        <v>119770.4541728152</v>
      </c>
      <c r="BC109">
        <v>0</v>
      </c>
      <c r="BD109">
        <v>119770.4541728152</v>
      </c>
      <c r="BE109">
        <v>0</v>
      </c>
      <c r="BF109">
        <v>119770.4541728152</v>
      </c>
      <c r="BG109">
        <v>1197.2454500737804</v>
      </c>
      <c r="BH109">
        <v>120967.69962288901</v>
      </c>
      <c r="BI109" s="5">
        <v>120967.69962288901</v>
      </c>
      <c r="BJ109" s="5">
        <v>7377820</v>
      </c>
      <c r="BM109" s="5">
        <v>0</v>
      </c>
      <c r="BN109" s="5">
        <v>120967.69962288901</v>
      </c>
      <c r="BO109" s="5">
        <v>7377820</v>
      </c>
      <c r="BP109" s="5" t="s">
        <v>8</v>
      </c>
      <c r="BS109">
        <v>120967.69962288901</v>
      </c>
      <c r="BT109" s="5">
        <v>0</v>
      </c>
      <c r="BU109" s="5">
        <v>7377820</v>
      </c>
      <c r="BW109" s="5" t="s">
        <v>2</v>
      </c>
      <c r="BX109" s="5" t="s">
        <v>2</v>
      </c>
      <c r="BY109" s="5" t="s">
        <v>1821</v>
      </c>
      <c r="BZ109" t="s">
        <v>1787</v>
      </c>
      <c r="CA109" t="s">
        <v>1877</v>
      </c>
      <c r="CB109" t="s">
        <v>1857</v>
      </c>
      <c r="CC109" s="5" t="b">
        <v>1</v>
      </c>
      <c r="CD109" s="5">
        <v>7377820</v>
      </c>
      <c r="CE109">
        <v>7377820</v>
      </c>
      <c r="CF109">
        <v>0</v>
      </c>
      <c r="CG109">
        <v>0</v>
      </c>
      <c r="CH109" s="5">
        <v>0</v>
      </c>
    </row>
    <row r="110" spans="1:86" x14ac:dyDescent="0.25">
      <c r="A110" s="5">
        <v>109</v>
      </c>
      <c r="B110" s="5">
        <v>1</v>
      </c>
      <c r="C110" s="5">
        <v>16</v>
      </c>
      <c r="D110" s="5">
        <v>6</v>
      </c>
      <c r="E110" s="5">
        <v>2</v>
      </c>
      <c r="F110" s="5">
        <v>14.2</v>
      </c>
      <c r="G110" s="5">
        <v>14.27</v>
      </c>
      <c r="H110" s="5"/>
      <c r="I110" s="5">
        <v>28.47</v>
      </c>
      <c r="J110" s="5">
        <v>17.420000000000002</v>
      </c>
      <c r="K110" s="5">
        <v>4.57</v>
      </c>
      <c r="L110" s="5">
        <v>4.05</v>
      </c>
      <c r="M110">
        <v>3.57</v>
      </c>
      <c r="N110" s="5">
        <v>4.75</v>
      </c>
      <c r="O110" s="5"/>
      <c r="P110" s="5">
        <v>2.87</v>
      </c>
      <c r="Q110" s="5"/>
      <c r="R110" s="5">
        <v>2.87</v>
      </c>
      <c r="S110" s="5">
        <v>65.7</v>
      </c>
      <c r="T110" s="5">
        <v>62.83</v>
      </c>
      <c r="U110" s="5">
        <v>64.27</v>
      </c>
      <c r="V110" s="5">
        <v>119603.52</v>
      </c>
      <c r="W110">
        <v>0.94570972885412641</v>
      </c>
      <c r="X110">
        <v>119604.46570972886</v>
      </c>
      <c r="Y110">
        <v>0</v>
      </c>
      <c r="Z110">
        <v>119604.46570972886</v>
      </c>
      <c r="AA110">
        <v>0</v>
      </c>
      <c r="AB110">
        <v>119604.46570972886</v>
      </c>
      <c r="AC110">
        <v>0</v>
      </c>
      <c r="AD110">
        <v>119604.46570972886</v>
      </c>
      <c r="AE110">
        <v>0</v>
      </c>
      <c r="AF110">
        <v>119604.46570972886</v>
      </c>
      <c r="AG110">
        <v>0</v>
      </c>
      <c r="AH110">
        <v>119604.46570972886</v>
      </c>
      <c r="AI110">
        <v>0</v>
      </c>
      <c r="AJ110">
        <v>119604.46570972886</v>
      </c>
      <c r="AK110">
        <v>0</v>
      </c>
      <c r="AL110">
        <v>119604.46570972886</v>
      </c>
      <c r="AM110">
        <v>0</v>
      </c>
      <c r="AN110">
        <v>119604.46570972886</v>
      </c>
      <c r="AO110">
        <v>0</v>
      </c>
      <c r="AP110">
        <v>119604.46570972886</v>
      </c>
      <c r="AQ110">
        <v>0</v>
      </c>
      <c r="AR110">
        <v>119604.46570972886</v>
      </c>
      <c r="AS110">
        <v>0</v>
      </c>
      <c r="AT110">
        <v>119604.46570972886</v>
      </c>
      <c r="AV110">
        <v>119604.46570972886</v>
      </c>
      <c r="AW110">
        <v>578.29452054966532</v>
      </c>
      <c r="AX110">
        <v>120182.76023027852</v>
      </c>
      <c r="AY110">
        <v>3010.0202271666349</v>
      </c>
      <c r="AZ110">
        <v>123192.78045744516</v>
      </c>
      <c r="BA110">
        <v>0</v>
      </c>
      <c r="BB110">
        <v>123192.78045744516</v>
      </c>
      <c r="BC110">
        <v>0</v>
      </c>
      <c r="BD110">
        <v>123192.78045744516</v>
      </c>
      <c r="BE110">
        <v>0</v>
      </c>
      <c r="BF110">
        <v>123192.78045744516</v>
      </c>
      <c r="BG110">
        <v>1232.1456355998089</v>
      </c>
      <c r="BH110">
        <v>124424.92609304497</v>
      </c>
      <c r="BI110" s="5">
        <v>124424.92609304497</v>
      </c>
      <c r="BJ110" s="5">
        <v>7996790</v>
      </c>
      <c r="BM110" s="5">
        <v>0</v>
      </c>
      <c r="BN110" s="5">
        <v>124424.92609304497</v>
      </c>
      <c r="BO110" s="5">
        <v>7996790</v>
      </c>
      <c r="BP110" s="5" t="s">
        <v>8</v>
      </c>
      <c r="BS110">
        <v>124424.92609304497</v>
      </c>
      <c r="BT110" s="5">
        <v>0</v>
      </c>
      <c r="BU110" s="5">
        <v>7996790</v>
      </c>
      <c r="BW110" s="5" t="s">
        <v>2</v>
      </c>
      <c r="BX110" s="5" t="s">
        <v>2</v>
      </c>
      <c r="BY110" s="5" t="s">
        <v>1821</v>
      </c>
      <c r="BZ110" t="s">
        <v>1787</v>
      </c>
      <c r="CA110" t="s">
        <v>1877</v>
      </c>
      <c r="CB110" t="s">
        <v>1857</v>
      </c>
      <c r="CC110" s="5" t="b">
        <v>1</v>
      </c>
      <c r="CD110" s="5">
        <v>7996790</v>
      </c>
      <c r="CE110">
        <v>7996790</v>
      </c>
      <c r="CF110">
        <v>0</v>
      </c>
      <c r="CG110">
        <v>0</v>
      </c>
      <c r="CH110" s="5">
        <v>0</v>
      </c>
    </row>
    <row r="111" spans="1:86" x14ac:dyDescent="0.25">
      <c r="A111" s="5">
        <v>110</v>
      </c>
      <c r="B111" s="5">
        <v>1</v>
      </c>
      <c r="C111" s="5">
        <v>16</v>
      </c>
      <c r="D111" s="5">
        <v>7</v>
      </c>
      <c r="E111" s="5">
        <v>1</v>
      </c>
      <c r="F111" s="5">
        <v>15.25</v>
      </c>
      <c r="G111" s="5"/>
      <c r="H111" s="5"/>
      <c r="I111" s="5">
        <v>15.25</v>
      </c>
      <c r="J111" s="5">
        <v>16.91</v>
      </c>
      <c r="K111" s="5">
        <v>4.4400000000000004</v>
      </c>
      <c r="L111" s="5"/>
      <c r="M111">
        <v>3.93</v>
      </c>
      <c r="N111" s="5"/>
      <c r="O111" s="5"/>
      <c r="P111" s="5">
        <v>3.36</v>
      </c>
      <c r="Q111" s="5"/>
      <c r="R111" s="5">
        <v>3.36</v>
      </c>
      <c r="S111" s="5">
        <v>43.89</v>
      </c>
      <c r="T111" s="5">
        <v>40.53</v>
      </c>
      <c r="U111" s="5">
        <v>42.21</v>
      </c>
      <c r="V111" s="5">
        <v>119184.96000000001</v>
      </c>
      <c r="W111">
        <v>4.6045949202380143E-2</v>
      </c>
      <c r="X111">
        <v>119185.00604594919</v>
      </c>
      <c r="Y111">
        <v>0</v>
      </c>
      <c r="Z111">
        <v>119185.00604594919</v>
      </c>
      <c r="AA111">
        <v>0</v>
      </c>
      <c r="AB111">
        <v>119185.00604594919</v>
      </c>
      <c r="AC111">
        <v>0</v>
      </c>
      <c r="AD111">
        <v>119185.00604594919</v>
      </c>
      <c r="AE111">
        <v>0</v>
      </c>
      <c r="AF111">
        <v>119185.00604594919</v>
      </c>
      <c r="AG111">
        <v>0</v>
      </c>
      <c r="AH111">
        <v>119185.00604594919</v>
      </c>
      <c r="AI111">
        <v>0</v>
      </c>
      <c r="AJ111">
        <v>119185.00604594919</v>
      </c>
      <c r="AK111">
        <v>0</v>
      </c>
      <c r="AL111">
        <v>119185.00604594919</v>
      </c>
      <c r="AM111">
        <v>0</v>
      </c>
      <c r="AN111">
        <v>119185.00604594919</v>
      </c>
      <c r="AO111">
        <v>0</v>
      </c>
      <c r="AP111">
        <v>119185.00604594919</v>
      </c>
      <c r="AQ111">
        <v>0</v>
      </c>
      <c r="AR111">
        <v>119185.00604594919</v>
      </c>
      <c r="AS111">
        <v>0</v>
      </c>
      <c r="AT111">
        <v>119185.00604594919</v>
      </c>
      <c r="AV111">
        <v>119185.00604594919</v>
      </c>
      <c r="AW111">
        <v>1074.387462698025</v>
      </c>
      <c r="AX111">
        <v>120259.39350864723</v>
      </c>
      <c r="AY111">
        <v>2502.9850746268639</v>
      </c>
      <c r="AZ111">
        <v>122762.3785832741</v>
      </c>
      <c r="BA111">
        <v>0</v>
      </c>
      <c r="BB111">
        <v>122762.3785832741</v>
      </c>
      <c r="BC111">
        <v>0</v>
      </c>
      <c r="BD111">
        <v>122762.3785832741</v>
      </c>
      <c r="BE111">
        <v>0</v>
      </c>
      <c r="BF111">
        <v>122762.3785832741</v>
      </c>
      <c r="BG111">
        <v>2454.8685145700147</v>
      </c>
      <c r="BH111">
        <v>125217.24709784413</v>
      </c>
      <c r="BI111" s="5">
        <v>125217.24709784413</v>
      </c>
      <c r="BJ111" s="5">
        <v>5285420</v>
      </c>
      <c r="BM111" s="5">
        <v>0</v>
      </c>
      <c r="BN111" s="5">
        <v>125217.24709784413</v>
      </c>
      <c r="BO111" s="5">
        <v>5285420</v>
      </c>
      <c r="BP111" s="5" t="s">
        <v>8</v>
      </c>
      <c r="BS111">
        <v>125217.24709784413</v>
      </c>
      <c r="BT111" s="5">
        <v>0</v>
      </c>
      <c r="BU111" s="5">
        <v>5285420</v>
      </c>
      <c r="BW111" s="5" t="s">
        <v>2</v>
      </c>
      <c r="BX111" s="5" t="s">
        <v>2</v>
      </c>
      <c r="BY111" s="5" t="s">
        <v>1821</v>
      </c>
      <c r="BZ111" t="s">
        <v>1787</v>
      </c>
      <c r="CA111" t="s">
        <v>1877</v>
      </c>
      <c r="CB111" t="s">
        <v>1856</v>
      </c>
      <c r="CC111" s="5" t="b">
        <v>1</v>
      </c>
      <c r="CD111" s="5">
        <v>5285420</v>
      </c>
      <c r="CE111">
        <v>5285420</v>
      </c>
      <c r="CF111">
        <v>0</v>
      </c>
      <c r="CG111">
        <v>0</v>
      </c>
      <c r="CH111" s="5">
        <v>0</v>
      </c>
    </row>
    <row r="112" spans="1:86" x14ac:dyDescent="0.25">
      <c r="A112" s="5">
        <v>111</v>
      </c>
      <c r="B112" s="5">
        <v>1</v>
      </c>
      <c r="C112" s="5">
        <v>17</v>
      </c>
      <c r="D112" s="5">
        <v>1</v>
      </c>
      <c r="E112" s="5">
        <v>0</v>
      </c>
      <c r="F112" s="5">
        <v>17.66</v>
      </c>
      <c r="G112" s="5"/>
      <c r="H112" s="5"/>
      <c r="I112" s="5">
        <v>17.66</v>
      </c>
      <c r="J112" s="5">
        <v>7</v>
      </c>
      <c r="K112" s="5">
        <v>4.1500000000000004</v>
      </c>
      <c r="L112" s="5"/>
      <c r="N112" s="5"/>
      <c r="O112" s="5"/>
      <c r="P112" s="5">
        <v>3.37</v>
      </c>
      <c r="Q112" s="5"/>
      <c r="R112" s="5">
        <v>3.37</v>
      </c>
      <c r="S112" s="5">
        <v>32.18</v>
      </c>
      <c r="T112" s="5">
        <v>28.81</v>
      </c>
      <c r="U112" s="5">
        <v>30.5</v>
      </c>
      <c r="V112" s="5">
        <v>138273.04</v>
      </c>
      <c r="W112">
        <v>1.6668676716799382</v>
      </c>
      <c r="X112">
        <v>138274.70686767169</v>
      </c>
      <c r="Y112">
        <v>0</v>
      </c>
      <c r="Z112">
        <v>138274.70686767169</v>
      </c>
      <c r="AA112">
        <v>0</v>
      </c>
      <c r="AB112">
        <v>138274.70686767169</v>
      </c>
      <c r="AC112">
        <v>0</v>
      </c>
      <c r="AD112">
        <v>138274.70686767169</v>
      </c>
      <c r="AE112">
        <v>0</v>
      </c>
      <c r="AF112">
        <v>138274.70686767169</v>
      </c>
      <c r="AG112">
        <v>0</v>
      </c>
      <c r="AH112">
        <v>138274.70686767169</v>
      </c>
      <c r="AI112">
        <v>0</v>
      </c>
      <c r="AJ112">
        <v>138274.70686767169</v>
      </c>
      <c r="AK112">
        <v>0</v>
      </c>
      <c r="AL112">
        <v>138274.70686767169</v>
      </c>
      <c r="AM112">
        <v>0</v>
      </c>
      <c r="AN112">
        <v>138274.70686767169</v>
      </c>
      <c r="AO112">
        <v>0</v>
      </c>
      <c r="AP112">
        <v>138274.70686767169</v>
      </c>
      <c r="AQ112">
        <v>0</v>
      </c>
      <c r="AR112">
        <v>138274.70686767169</v>
      </c>
      <c r="AS112">
        <v>0</v>
      </c>
      <c r="AT112">
        <v>138274.70686767169</v>
      </c>
      <c r="AV112">
        <v>138274.70686767169</v>
      </c>
      <c r="AW112">
        <v>1113.2931323283119</v>
      </c>
      <c r="AX112">
        <v>139388</v>
      </c>
      <c r="AY112">
        <v>3038.2295081967313</v>
      </c>
      <c r="AZ112">
        <v>142426.22950819673</v>
      </c>
      <c r="BA112">
        <v>0</v>
      </c>
      <c r="BB112">
        <v>142426.22950819673</v>
      </c>
      <c r="BC112">
        <v>0</v>
      </c>
      <c r="BD112">
        <v>142426.22950819673</v>
      </c>
      <c r="BE112">
        <v>0</v>
      </c>
      <c r="BF112">
        <v>142426.22950819673</v>
      </c>
      <c r="BG112">
        <v>0</v>
      </c>
      <c r="BH112">
        <v>142426.22950819673</v>
      </c>
      <c r="BI112" s="5">
        <v>142426.22950819673</v>
      </c>
      <c r="BJ112" s="5">
        <v>4344000</v>
      </c>
      <c r="BM112" s="5">
        <v>0</v>
      </c>
      <c r="BN112" s="5">
        <v>142426.22950819673</v>
      </c>
      <c r="BO112" s="5">
        <v>4344000</v>
      </c>
      <c r="BP112" s="5" t="s">
        <v>8</v>
      </c>
      <c r="BS112">
        <v>142426.22950819673</v>
      </c>
      <c r="BT112" s="5">
        <v>0</v>
      </c>
      <c r="BU112" s="5">
        <v>4344000</v>
      </c>
      <c r="BW112" s="5" t="s">
        <v>2</v>
      </c>
      <c r="BX112" s="5" t="s">
        <v>2</v>
      </c>
      <c r="BY112" s="5" t="s">
        <v>1821</v>
      </c>
      <c r="BZ112" t="s">
        <v>1787</v>
      </c>
      <c r="CA112" t="s">
        <v>1877</v>
      </c>
      <c r="CB112" t="s">
        <v>1862</v>
      </c>
      <c r="CC112" s="5" t="b">
        <v>1</v>
      </c>
      <c r="CD112" s="5">
        <v>4344000</v>
      </c>
      <c r="CE112">
        <v>4344000</v>
      </c>
      <c r="CF112">
        <v>0</v>
      </c>
      <c r="CG112">
        <v>0</v>
      </c>
      <c r="CH112" s="5">
        <v>0</v>
      </c>
    </row>
    <row r="113" spans="1:86" x14ac:dyDescent="0.25">
      <c r="A113" s="5">
        <v>112</v>
      </c>
      <c r="B113" s="5">
        <v>1</v>
      </c>
      <c r="C113" s="5">
        <v>17</v>
      </c>
      <c r="D113" s="5">
        <v>2</v>
      </c>
      <c r="E113" s="5">
        <v>2</v>
      </c>
      <c r="F113" s="5">
        <v>11.1</v>
      </c>
      <c r="G113" s="5">
        <v>10.86</v>
      </c>
      <c r="H113" s="5"/>
      <c r="I113" s="5">
        <v>21.96</v>
      </c>
      <c r="J113" s="5">
        <v>17.5</v>
      </c>
      <c r="K113" s="5">
        <v>3.94</v>
      </c>
      <c r="L113" s="5"/>
      <c r="M113">
        <v>4.08</v>
      </c>
      <c r="N113" s="5">
        <v>4.49</v>
      </c>
      <c r="O113" s="5"/>
      <c r="P113" s="5">
        <v>3.69</v>
      </c>
      <c r="Q113" s="5"/>
      <c r="R113" s="5">
        <v>3.69</v>
      </c>
      <c r="S113" s="5">
        <v>55.66</v>
      </c>
      <c r="T113" s="5">
        <v>51.97</v>
      </c>
      <c r="U113" s="5">
        <v>53.82</v>
      </c>
      <c r="V113" s="5">
        <v>115173.75999999999</v>
      </c>
      <c r="W113">
        <v>1.812519083978259</v>
      </c>
      <c r="X113">
        <v>115175.57251908396</v>
      </c>
      <c r="Y113">
        <v>500.41984732824494</v>
      </c>
      <c r="Z113">
        <v>115675.99236641222</v>
      </c>
      <c r="AA113">
        <v>0</v>
      </c>
      <c r="AB113">
        <v>115675.99236641222</v>
      </c>
      <c r="AC113">
        <v>0</v>
      </c>
      <c r="AD113">
        <v>115675.99236641222</v>
      </c>
      <c r="AE113">
        <v>0</v>
      </c>
      <c r="AF113">
        <v>115675.99236641222</v>
      </c>
      <c r="AG113">
        <v>0</v>
      </c>
      <c r="AH113">
        <v>115675.99236641222</v>
      </c>
      <c r="AI113">
        <v>0</v>
      </c>
      <c r="AJ113">
        <v>115675.99236641222</v>
      </c>
      <c r="AK113">
        <v>0</v>
      </c>
      <c r="AL113">
        <v>115675.99236641222</v>
      </c>
      <c r="AM113">
        <v>0</v>
      </c>
      <c r="AN113">
        <v>115675.99236641222</v>
      </c>
      <c r="AO113">
        <v>0</v>
      </c>
      <c r="AP113">
        <v>115675.99236641222</v>
      </c>
      <c r="AQ113">
        <v>0</v>
      </c>
      <c r="AR113">
        <v>115675.99236641222</v>
      </c>
      <c r="AS113">
        <v>0</v>
      </c>
      <c r="AT113">
        <v>115675.99236641222</v>
      </c>
      <c r="AV113">
        <v>115675.99236641222</v>
      </c>
      <c r="AW113">
        <v>828.11391378102417</v>
      </c>
      <c r="AX113">
        <v>116504.10628019324</v>
      </c>
      <c r="AY113">
        <v>3157.7294685990346</v>
      </c>
      <c r="AZ113">
        <v>119661.83574879228</v>
      </c>
      <c r="BA113">
        <v>0</v>
      </c>
      <c r="BB113">
        <v>119661.83574879228</v>
      </c>
      <c r="BC113">
        <v>0</v>
      </c>
      <c r="BD113">
        <v>119661.83574879228</v>
      </c>
      <c r="BE113">
        <v>0</v>
      </c>
      <c r="BF113">
        <v>119661.83574879228</v>
      </c>
      <c r="BG113">
        <v>1196.7855815681833</v>
      </c>
      <c r="BH113">
        <v>120858.62133036046</v>
      </c>
      <c r="BI113" s="5">
        <v>120858.62133036046</v>
      </c>
      <c r="BJ113" s="5">
        <v>6504611</v>
      </c>
      <c r="BM113" s="5">
        <v>0</v>
      </c>
      <c r="BN113" s="5">
        <v>120858.62133036046</v>
      </c>
      <c r="BO113" s="5">
        <v>6504611</v>
      </c>
      <c r="BP113" s="5" t="s">
        <v>8</v>
      </c>
      <c r="BS113">
        <v>120858.62133036046</v>
      </c>
      <c r="BT113" s="5">
        <v>0</v>
      </c>
      <c r="BU113" s="5">
        <v>6504611</v>
      </c>
      <c r="BW113" s="5" t="s">
        <v>2</v>
      </c>
      <c r="BX113" s="5" t="s">
        <v>2</v>
      </c>
      <c r="BY113" s="5" t="s">
        <v>1821</v>
      </c>
      <c r="BZ113" t="s">
        <v>1787</v>
      </c>
      <c r="CA113" t="s">
        <v>1877</v>
      </c>
      <c r="CB113" t="s">
        <v>1857</v>
      </c>
      <c r="CC113" s="5" t="b">
        <v>1</v>
      </c>
      <c r="CD113" s="5">
        <v>6504611</v>
      </c>
      <c r="CE113">
        <v>6504611</v>
      </c>
      <c r="CF113">
        <v>0</v>
      </c>
      <c r="CG113">
        <v>0</v>
      </c>
      <c r="CH113" s="5">
        <v>0</v>
      </c>
    </row>
    <row r="114" spans="1:86" x14ac:dyDescent="0.25">
      <c r="A114" s="5">
        <v>113</v>
      </c>
      <c r="B114" s="5">
        <v>1</v>
      </c>
      <c r="C114" s="5">
        <v>17</v>
      </c>
      <c r="D114" s="5">
        <v>3</v>
      </c>
      <c r="E114" s="5">
        <v>2</v>
      </c>
      <c r="F114" s="5">
        <v>11.04</v>
      </c>
      <c r="G114" s="5">
        <v>12.05</v>
      </c>
      <c r="H114" s="5"/>
      <c r="I114" s="5">
        <v>23.09</v>
      </c>
      <c r="J114" s="5">
        <v>20.09</v>
      </c>
      <c r="K114" s="5">
        <v>4.99</v>
      </c>
      <c r="L114" s="5"/>
      <c r="M114">
        <v>2.65</v>
      </c>
      <c r="N114" s="5">
        <v>4.57</v>
      </c>
      <c r="O114" s="5">
        <v>3.63</v>
      </c>
      <c r="P114" s="5">
        <v>3.84</v>
      </c>
      <c r="Q114" s="5"/>
      <c r="R114" s="5">
        <v>3.84</v>
      </c>
      <c r="S114" s="5">
        <v>62.86</v>
      </c>
      <c r="T114" s="5">
        <v>59.02</v>
      </c>
      <c r="U114" s="5">
        <v>60.94</v>
      </c>
      <c r="V114" s="5">
        <v>118496.08</v>
      </c>
      <c r="W114">
        <v>0.96142011834308516</v>
      </c>
      <c r="X114">
        <v>118497.04142011834</v>
      </c>
      <c r="Y114">
        <v>0</v>
      </c>
      <c r="Z114">
        <v>118497.04142011834</v>
      </c>
      <c r="AA114">
        <v>0</v>
      </c>
      <c r="AB114">
        <v>118497.04142011834</v>
      </c>
      <c r="AC114">
        <v>0</v>
      </c>
      <c r="AD114">
        <v>118497.04142011834</v>
      </c>
      <c r="AE114">
        <v>0</v>
      </c>
      <c r="AF114">
        <v>118497.04142011834</v>
      </c>
      <c r="AG114">
        <v>0</v>
      </c>
      <c r="AH114">
        <v>118497.04142011834</v>
      </c>
      <c r="AI114">
        <v>0</v>
      </c>
      <c r="AJ114">
        <v>118497.04142011834</v>
      </c>
      <c r="AK114">
        <v>0</v>
      </c>
      <c r="AL114">
        <v>118497.04142011834</v>
      </c>
      <c r="AM114">
        <v>0</v>
      </c>
      <c r="AN114">
        <v>118497.04142011834</v>
      </c>
      <c r="AO114">
        <v>0</v>
      </c>
      <c r="AP114">
        <v>118497.04142011834</v>
      </c>
      <c r="AQ114">
        <v>0</v>
      </c>
      <c r="AR114">
        <v>118497.04142011834</v>
      </c>
      <c r="AS114">
        <v>0</v>
      </c>
      <c r="AT114">
        <v>118497.04142011834</v>
      </c>
      <c r="AV114">
        <v>118497.04142011834</v>
      </c>
      <c r="AW114">
        <v>-30.188778175448533</v>
      </c>
      <c r="AX114">
        <v>118466.8526419429</v>
      </c>
      <c r="AY114">
        <v>3585.9862159501208</v>
      </c>
      <c r="AZ114">
        <v>122052.83885789302</v>
      </c>
      <c r="BA114">
        <v>0</v>
      </c>
      <c r="BB114">
        <v>122052.83885789302</v>
      </c>
      <c r="BC114">
        <v>0</v>
      </c>
      <c r="BD114">
        <v>122052.83885789302</v>
      </c>
      <c r="BE114">
        <v>0</v>
      </c>
      <c r="BF114">
        <v>122052.83885789302</v>
      </c>
      <c r="BG114">
        <v>1220.6924844108871</v>
      </c>
      <c r="BH114">
        <v>123273.5313423039</v>
      </c>
      <c r="BI114" s="5">
        <v>123273.5313423039</v>
      </c>
      <c r="BJ114" s="5">
        <v>7512289</v>
      </c>
      <c r="BM114" s="5">
        <v>0</v>
      </c>
      <c r="BN114" s="5">
        <v>123273.5313423039</v>
      </c>
      <c r="BO114" s="5">
        <v>7512289</v>
      </c>
      <c r="BP114" s="5" t="s">
        <v>8</v>
      </c>
      <c r="BS114">
        <v>123273.5313423039</v>
      </c>
      <c r="BT114" s="5">
        <v>0</v>
      </c>
      <c r="BU114" s="5">
        <v>7512289</v>
      </c>
      <c r="BW114" s="5" t="s">
        <v>2</v>
      </c>
      <c r="BX114" s="5" t="s">
        <v>2</v>
      </c>
      <c r="BY114" s="5" t="s">
        <v>1821</v>
      </c>
      <c r="BZ114" t="s">
        <v>1787</v>
      </c>
      <c r="CA114" t="s">
        <v>1877</v>
      </c>
      <c r="CB114" t="s">
        <v>1857</v>
      </c>
      <c r="CC114" s="5" t="b">
        <v>1</v>
      </c>
      <c r="CD114" s="5">
        <v>7512289</v>
      </c>
      <c r="CE114">
        <v>7512289</v>
      </c>
      <c r="CF114">
        <v>0</v>
      </c>
      <c r="CG114">
        <v>0</v>
      </c>
      <c r="CH114" s="5">
        <v>0</v>
      </c>
    </row>
    <row r="115" spans="1:86" x14ac:dyDescent="0.25">
      <c r="A115" s="5">
        <v>114</v>
      </c>
      <c r="B115" s="5">
        <v>1</v>
      </c>
      <c r="C115" s="5">
        <v>17</v>
      </c>
      <c r="D115" s="5">
        <v>4</v>
      </c>
      <c r="E115" s="5">
        <v>1</v>
      </c>
      <c r="F115" s="5">
        <v>12.64</v>
      </c>
      <c r="G115" s="5"/>
      <c r="H115" s="5"/>
      <c r="I115" s="5">
        <v>12.64</v>
      </c>
      <c r="J115" s="5">
        <v>15.33</v>
      </c>
      <c r="K115" s="5">
        <v>4.32</v>
      </c>
      <c r="L115" s="5"/>
      <c r="M115">
        <v>4.03</v>
      </c>
      <c r="N115" s="5"/>
      <c r="O115" s="5"/>
      <c r="P115" s="5">
        <v>3.38</v>
      </c>
      <c r="Q115" s="5"/>
      <c r="R115" s="5">
        <v>3.38</v>
      </c>
      <c r="S115" s="5">
        <v>39.700000000000003</v>
      </c>
      <c r="T115" s="5">
        <v>36.32</v>
      </c>
      <c r="U115" s="5">
        <v>38.01</v>
      </c>
      <c r="V115" s="5">
        <v>119184.96000000001</v>
      </c>
      <c r="W115">
        <v>0.42565629226737656</v>
      </c>
      <c r="X115">
        <v>119185.38565629227</v>
      </c>
      <c r="Y115">
        <v>0</v>
      </c>
      <c r="Z115">
        <v>119185.38565629227</v>
      </c>
      <c r="AA115">
        <v>0</v>
      </c>
      <c r="AB115">
        <v>119185.38565629227</v>
      </c>
      <c r="AC115">
        <v>0</v>
      </c>
      <c r="AD115">
        <v>119185.38565629227</v>
      </c>
      <c r="AE115">
        <v>0</v>
      </c>
      <c r="AF115">
        <v>119185.38565629227</v>
      </c>
      <c r="AG115">
        <v>0</v>
      </c>
      <c r="AH115">
        <v>119185.38565629227</v>
      </c>
      <c r="AI115">
        <v>0</v>
      </c>
      <c r="AJ115">
        <v>119185.38565629227</v>
      </c>
      <c r="AK115">
        <v>0</v>
      </c>
      <c r="AL115">
        <v>119185.38565629227</v>
      </c>
      <c r="AM115">
        <v>0</v>
      </c>
      <c r="AN115">
        <v>119185.38565629227</v>
      </c>
      <c r="AO115">
        <v>0</v>
      </c>
      <c r="AP115">
        <v>119185.38565629227</v>
      </c>
      <c r="AQ115">
        <v>0</v>
      </c>
      <c r="AR115">
        <v>119185.38565629227</v>
      </c>
      <c r="AS115">
        <v>0</v>
      </c>
      <c r="AT115">
        <v>119185.38565629227</v>
      </c>
      <c r="AV115">
        <v>119185.38565629227</v>
      </c>
      <c r="AW115">
        <v>151.68353602554998</v>
      </c>
      <c r="AX115">
        <v>119337.06919231782</v>
      </c>
      <c r="AY115">
        <v>3425.3617469087039</v>
      </c>
      <c r="AZ115">
        <v>122762.43093922651</v>
      </c>
      <c r="BA115">
        <v>0</v>
      </c>
      <c r="BB115">
        <v>122762.43093922651</v>
      </c>
      <c r="BC115">
        <v>0</v>
      </c>
      <c r="BD115">
        <v>122762.43093922651</v>
      </c>
      <c r="BE115">
        <v>0</v>
      </c>
      <c r="BF115">
        <v>122762.43093922651</v>
      </c>
      <c r="BG115">
        <v>2454.8013680610311</v>
      </c>
      <c r="BH115">
        <v>125217.23230728756</v>
      </c>
      <c r="BI115" s="5">
        <v>125217.23230728756</v>
      </c>
      <c r="BJ115" s="5">
        <v>4759507</v>
      </c>
      <c r="BM115" s="5">
        <v>0</v>
      </c>
      <c r="BN115" s="5">
        <v>125217.23230728756</v>
      </c>
      <c r="BO115" s="5">
        <v>4759507</v>
      </c>
      <c r="BP115" s="5" t="s">
        <v>8</v>
      </c>
      <c r="BS115">
        <v>125217.23230728756</v>
      </c>
      <c r="BT115" s="5">
        <v>0</v>
      </c>
      <c r="BU115" s="5">
        <v>4759507</v>
      </c>
      <c r="BW115" s="5" t="s">
        <v>2</v>
      </c>
      <c r="BX115" s="5" t="s">
        <v>2</v>
      </c>
      <c r="BY115" s="5" t="s">
        <v>1821</v>
      </c>
      <c r="BZ115" t="s">
        <v>1787</v>
      </c>
      <c r="CA115" t="s">
        <v>1877</v>
      </c>
      <c r="CB115" t="s">
        <v>1856</v>
      </c>
      <c r="CC115" s="5" t="b">
        <v>1</v>
      </c>
      <c r="CD115" s="5">
        <v>4759507</v>
      </c>
      <c r="CE115">
        <v>4759507</v>
      </c>
      <c r="CF115">
        <v>0</v>
      </c>
      <c r="CG115">
        <v>0</v>
      </c>
      <c r="CH115" s="5">
        <v>0</v>
      </c>
    </row>
    <row r="116" spans="1:86" x14ac:dyDescent="0.25">
      <c r="A116" s="5">
        <v>115</v>
      </c>
      <c r="B116" s="5">
        <v>1</v>
      </c>
      <c r="C116" s="5">
        <v>17</v>
      </c>
      <c r="D116" s="5">
        <v>5</v>
      </c>
      <c r="E116" s="5">
        <v>2</v>
      </c>
      <c r="F116" s="5">
        <v>10.59</v>
      </c>
      <c r="G116" s="5">
        <v>14.05</v>
      </c>
      <c r="H116" s="5"/>
      <c r="I116" s="5">
        <v>24.64</v>
      </c>
      <c r="J116" s="5">
        <v>18.2</v>
      </c>
      <c r="K116" s="5">
        <v>4.54</v>
      </c>
      <c r="L116" s="5"/>
      <c r="M116">
        <v>3.1</v>
      </c>
      <c r="N116" s="5">
        <v>4.93</v>
      </c>
      <c r="O116" s="5">
        <v>3.83</v>
      </c>
      <c r="P116" s="5">
        <v>3.49</v>
      </c>
      <c r="Q116" s="5"/>
      <c r="R116" s="5">
        <v>3.49</v>
      </c>
      <c r="S116" s="5">
        <v>62.73</v>
      </c>
      <c r="T116" s="5">
        <v>59.24</v>
      </c>
      <c r="U116" s="5">
        <v>60.99</v>
      </c>
      <c r="V116" s="5">
        <v>116281.2</v>
      </c>
      <c r="W116">
        <v>0.12992327366373502</v>
      </c>
      <c r="X116">
        <v>116281.32992327366</v>
      </c>
      <c r="Y116">
        <v>0</v>
      </c>
      <c r="Z116">
        <v>116281.32992327366</v>
      </c>
      <c r="AA116">
        <v>0</v>
      </c>
      <c r="AB116">
        <v>116281.32992327366</v>
      </c>
      <c r="AC116">
        <v>0</v>
      </c>
      <c r="AD116">
        <v>116281.32992327366</v>
      </c>
      <c r="AE116">
        <v>0</v>
      </c>
      <c r="AF116">
        <v>116281.32992327366</v>
      </c>
      <c r="AG116">
        <v>0</v>
      </c>
      <c r="AH116">
        <v>116281.32992327366</v>
      </c>
      <c r="AI116">
        <v>0</v>
      </c>
      <c r="AJ116">
        <v>116281.32992327366</v>
      </c>
      <c r="AK116">
        <v>0</v>
      </c>
      <c r="AL116">
        <v>116281.32992327366</v>
      </c>
      <c r="AM116">
        <v>0</v>
      </c>
      <c r="AN116">
        <v>116281.32992327366</v>
      </c>
      <c r="AO116">
        <v>0</v>
      </c>
      <c r="AP116">
        <v>116281.32992327366</v>
      </c>
      <c r="AQ116">
        <v>0</v>
      </c>
      <c r="AR116">
        <v>116281.32992327366</v>
      </c>
      <c r="AS116">
        <v>0</v>
      </c>
      <c r="AT116">
        <v>116281.32992327366</v>
      </c>
      <c r="AV116">
        <v>116281.32992327366</v>
      </c>
      <c r="AW116">
        <v>-1107.0882443098965</v>
      </c>
      <c r="AX116">
        <v>115174.24167896376</v>
      </c>
      <c r="AY116">
        <v>4596.2124938514462</v>
      </c>
      <c r="AZ116">
        <v>119770.4541728152</v>
      </c>
      <c r="BA116">
        <v>0</v>
      </c>
      <c r="BB116">
        <v>119770.4541728152</v>
      </c>
      <c r="BC116">
        <v>0</v>
      </c>
      <c r="BD116">
        <v>119770.4541728152</v>
      </c>
      <c r="BE116">
        <v>0</v>
      </c>
      <c r="BF116">
        <v>119770.4541728152</v>
      </c>
      <c r="BG116">
        <v>1197.2454500737804</v>
      </c>
      <c r="BH116">
        <v>120967.69962288901</v>
      </c>
      <c r="BI116" s="5">
        <v>120967.69962288901</v>
      </c>
      <c r="BJ116" s="5">
        <v>7377820</v>
      </c>
      <c r="BM116" s="5">
        <v>0</v>
      </c>
      <c r="BN116" s="5">
        <v>120967.69962288901</v>
      </c>
      <c r="BO116" s="5">
        <v>7377820</v>
      </c>
      <c r="BP116" s="5" t="s">
        <v>8</v>
      </c>
      <c r="BS116">
        <v>120967.69962288901</v>
      </c>
      <c r="BT116" s="5">
        <v>0</v>
      </c>
      <c r="BU116" s="5">
        <v>7377820</v>
      </c>
      <c r="BW116" s="5" t="s">
        <v>2</v>
      </c>
      <c r="BX116" s="5" t="s">
        <v>2</v>
      </c>
      <c r="BY116" s="5" t="s">
        <v>1821</v>
      </c>
      <c r="BZ116" t="s">
        <v>1787</v>
      </c>
      <c r="CA116" t="s">
        <v>1877</v>
      </c>
      <c r="CB116" t="s">
        <v>1857</v>
      </c>
      <c r="CC116" s="5" t="b">
        <v>1</v>
      </c>
      <c r="CD116" s="5">
        <v>7377820</v>
      </c>
      <c r="CE116">
        <v>7377820</v>
      </c>
      <c r="CF116">
        <v>0</v>
      </c>
      <c r="CG116">
        <v>0</v>
      </c>
      <c r="CH116" s="5">
        <v>0</v>
      </c>
    </row>
    <row r="117" spans="1:86" x14ac:dyDescent="0.25">
      <c r="A117" s="5">
        <v>116</v>
      </c>
      <c r="B117" s="5">
        <v>1</v>
      </c>
      <c r="C117" s="5">
        <v>17</v>
      </c>
      <c r="D117" s="5">
        <v>6</v>
      </c>
      <c r="E117" s="5">
        <v>2</v>
      </c>
      <c r="F117" s="5">
        <v>14.2</v>
      </c>
      <c r="G117" s="5">
        <v>14.27</v>
      </c>
      <c r="H117" s="5"/>
      <c r="I117" s="5">
        <v>28.47</v>
      </c>
      <c r="J117" s="5">
        <v>17.420000000000002</v>
      </c>
      <c r="K117" s="5">
        <v>4.57</v>
      </c>
      <c r="L117" s="5">
        <v>4.05</v>
      </c>
      <c r="M117">
        <v>3.57</v>
      </c>
      <c r="N117" s="5">
        <v>4.75</v>
      </c>
      <c r="O117" s="5"/>
      <c r="P117" s="5">
        <v>2.87</v>
      </c>
      <c r="Q117" s="5"/>
      <c r="R117" s="5">
        <v>2.87</v>
      </c>
      <c r="S117" s="5">
        <v>65.7</v>
      </c>
      <c r="T117" s="5">
        <v>62.83</v>
      </c>
      <c r="U117" s="5">
        <v>64.27</v>
      </c>
      <c r="V117" s="5">
        <v>119603.52</v>
      </c>
      <c r="W117">
        <v>0.94570972885412641</v>
      </c>
      <c r="X117">
        <v>119604.46570972886</v>
      </c>
      <c r="Y117">
        <v>0</v>
      </c>
      <c r="Z117">
        <v>119604.46570972886</v>
      </c>
      <c r="AA117">
        <v>0</v>
      </c>
      <c r="AB117">
        <v>119604.46570972886</v>
      </c>
      <c r="AC117">
        <v>0</v>
      </c>
      <c r="AD117">
        <v>119604.46570972886</v>
      </c>
      <c r="AE117">
        <v>0</v>
      </c>
      <c r="AF117">
        <v>119604.46570972886</v>
      </c>
      <c r="AG117">
        <v>0</v>
      </c>
      <c r="AH117">
        <v>119604.46570972886</v>
      </c>
      <c r="AI117">
        <v>0</v>
      </c>
      <c r="AJ117">
        <v>119604.46570972886</v>
      </c>
      <c r="AK117">
        <v>0</v>
      </c>
      <c r="AL117">
        <v>119604.46570972886</v>
      </c>
      <c r="AM117">
        <v>0</v>
      </c>
      <c r="AN117">
        <v>119604.46570972886</v>
      </c>
      <c r="AO117">
        <v>0</v>
      </c>
      <c r="AP117">
        <v>119604.46570972886</v>
      </c>
      <c r="AQ117">
        <v>0</v>
      </c>
      <c r="AR117">
        <v>119604.46570972886</v>
      </c>
      <c r="AS117">
        <v>0</v>
      </c>
      <c r="AT117">
        <v>119604.46570972886</v>
      </c>
      <c r="AV117">
        <v>119604.46570972886</v>
      </c>
      <c r="AW117">
        <v>578.29452054966532</v>
      </c>
      <c r="AX117">
        <v>120182.76023027852</v>
      </c>
      <c r="AY117">
        <v>3010.0202271666349</v>
      </c>
      <c r="AZ117">
        <v>123192.78045744516</v>
      </c>
      <c r="BA117">
        <v>0</v>
      </c>
      <c r="BB117">
        <v>123192.78045744516</v>
      </c>
      <c r="BC117">
        <v>0</v>
      </c>
      <c r="BD117">
        <v>123192.78045744516</v>
      </c>
      <c r="BE117">
        <v>0</v>
      </c>
      <c r="BF117">
        <v>123192.78045744516</v>
      </c>
      <c r="BG117">
        <v>1232.1456355998089</v>
      </c>
      <c r="BH117">
        <v>124424.92609304497</v>
      </c>
      <c r="BI117" s="5">
        <v>124424.92609304497</v>
      </c>
      <c r="BJ117" s="5">
        <v>7996790</v>
      </c>
      <c r="BM117" s="5">
        <v>0</v>
      </c>
      <c r="BN117" s="5">
        <v>124424.92609304497</v>
      </c>
      <c r="BO117" s="5">
        <v>7996790</v>
      </c>
      <c r="BP117" s="5" t="s">
        <v>8</v>
      </c>
      <c r="BS117">
        <v>124424.92609304497</v>
      </c>
      <c r="BT117" s="5">
        <v>0</v>
      </c>
      <c r="BU117" s="5">
        <v>7996790</v>
      </c>
      <c r="BW117" s="5" t="s">
        <v>2</v>
      </c>
      <c r="BX117" s="5" t="s">
        <v>2</v>
      </c>
      <c r="BY117" s="5" t="s">
        <v>1821</v>
      </c>
      <c r="BZ117" t="s">
        <v>1787</v>
      </c>
      <c r="CA117" t="s">
        <v>1877</v>
      </c>
      <c r="CB117" t="s">
        <v>1857</v>
      </c>
      <c r="CC117" s="5" t="b">
        <v>1</v>
      </c>
      <c r="CD117" s="5">
        <v>7996790</v>
      </c>
      <c r="CE117">
        <v>7996790</v>
      </c>
      <c r="CF117">
        <v>0</v>
      </c>
      <c r="CG117">
        <v>0</v>
      </c>
      <c r="CH117" s="5">
        <v>0</v>
      </c>
    </row>
    <row r="118" spans="1:86" x14ac:dyDescent="0.25">
      <c r="A118" s="5">
        <v>117</v>
      </c>
      <c r="B118" s="5">
        <v>1</v>
      </c>
      <c r="C118" s="5">
        <v>17</v>
      </c>
      <c r="D118" s="5">
        <v>7</v>
      </c>
      <c r="E118" s="5">
        <v>1</v>
      </c>
      <c r="F118" s="5">
        <v>15.25</v>
      </c>
      <c r="G118" s="5"/>
      <c r="H118" s="5"/>
      <c r="I118" s="5">
        <v>15.25</v>
      </c>
      <c r="J118" s="5">
        <v>16.91</v>
      </c>
      <c r="K118" s="5">
        <v>4.4400000000000004</v>
      </c>
      <c r="L118" s="5"/>
      <c r="M118">
        <v>3.93</v>
      </c>
      <c r="N118" s="5"/>
      <c r="O118" s="5"/>
      <c r="P118" s="5">
        <v>3.36</v>
      </c>
      <c r="Q118" s="5"/>
      <c r="R118" s="5">
        <v>3.36</v>
      </c>
      <c r="S118" s="5">
        <v>43.89</v>
      </c>
      <c r="T118" s="5">
        <v>40.53</v>
      </c>
      <c r="U118" s="5">
        <v>42.21</v>
      </c>
      <c r="V118" s="5">
        <v>119184.96000000001</v>
      </c>
      <c r="W118">
        <v>4.6045949202380143E-2</v>
      </c>
      <c r="X118">
        <v>119185.00604594919</v>
      </c>
      <c r="Y118">
        <v>0</v>
      </c>
      <c r="Z118">
        <v>119185.00604594919</v>
      </c>
      <c r="AA118">
        <v>0</v>
      </c>
      <c r="AB118">
        <v>119185.00604594919</v>
      </c>
      <c r="AC118">
        <v>0</v>
      </c>
      <c r="AD118">
        <v>119185.00604594919</v>
      </c>
      <c r="AE118">
        <v>0</v>
      </c>
      <c r="AF118">
        <v>119185.00604594919</v>
      </c>
      <c r="AG118">
        <v>0</v>
      </c>
      <c r="AH118">
        <v>119185.00604594919</v>
      </c>
      <c r="AI118">
        <v>0</v>
      </c>
      <c r="AJ118">
        <v>119185.00604594919</v>
      </c>
      <c r="AK118">
        <v>0</v>
      </c>
      <c r="AL118">
        <v>119185.00604594919</v>
      </c>
      <c r="AM118">
        <v>0</v>
      </c>
      <c r="AN118">
        <v>119185.00604594919</v>
      </c>
      <c r="AO118">
        <v>0</v>
      </c>
      <c r="AP118">
        <v>119185.00604594919</v>
      </c>
      <c r="AQ118">
        <v>0</v>
      </c>
      <c r="AR118">
        <v>119185.00604594919</v>
      </c>
      <c r="AS118">
        <v>0</v>
      </c>
      <c r="AT118">
        <v>119185.00604594919</v>
      </c>
      <c r="AV118">
        <v>119185.00604594919</v>
      </c>
      <c r="AX118">
        <v>116756.69272684198</v>
      </c>
      <c r="AY118">
        <v>0</v>
      </c>
      <c r="AZ118">
        <v>116756.69272684198</v>
      </c>
      <c r="BA118">
        <v>0</v>
      </c>
      <c r="BB118">
        <v>116756.69272684198</v>
      </c>
      <c r="BC118">
        <v>0</v>
      </c>
      <c r="BD118">
        <v>116756.69272684198</v>
      </c>
      <c r="BE118">
        <v>0</v>
      </c>
      <c r="BF118">
        <v>116756.69272684198</v>
      </c>
      <c r="BG118">
        <v>0</v>
      </c>
      <c r="BH118">
        <v>116756.69272684198</v>
      </c>
      <c r="BI118" s="5">
        <v>116756.69272684198</v>
      </c>
      <c r="BJ118" s="5">
        <v>4928300</v>
      </c>
      <c r="BM118" s="5">
        <v>0</v>
      </c>
      <c r="BN118" s="5">
        <v>116756.69272684198</v>
      </c>
      <c r="BO118" s="5">
        <v>4928300</v>
      </c>
      <c r="BP118" s="5" t="s">
        <v>8</v>
      </c>
      <c r="BS118">
        <v>116756.69272684198</v>
      </c>
      <c r="BT118" s="5">
        <v>0</v>
      </c>
      <c r="BU118" s="5">
        <v>4928300</v>
      </c>
      <c r="BW118" s="5" t="s">
        <v>1818</v>
      </c>
      <c r="BX118" s="5" t="s">
        <v>1818</v>
      </c>
      <c r="BY118" s="5" t="s">
        <v>1827</v>
      </c>
      <c r="BZ118" t="s">
        <v>1829</v>
      </c>
      <c r="CA118" t="s">
        <v>1877</v>
      </c>
      <c r="CB118" t="s">
        <v>1856</v>
      </c>
      <c r="CC118" s="5" t="b">
        <v>1</v>
      </c>
      <c r="CD118" s="5">
        <v>4928300</v>
      </c>
      <c r="CE118">
        <v>5131415</v>
      </c>
      <c r="CF118">
        <v>4928300</v>
      </c>
      <c r="CG118">
        <v>0</v>
      </c>
      <c r="CH118" s="5">
        <v>0</v>
      </c>
    </row>
    <row r="119" spans="1:86" x14ac:dyDescent="0.25">
      <c r="A119" s="5">
        <v>118</v>
      </c>
      <c r="B119" s="5">
        <v>1</v>
      </c>
      <c r="C119" s="5">
        <v>18</v>
      </c>
      <c r="D119" s="5">
        <v>1</v>
      </c>
      <c r="E119" s="5">
        <v>0</v>
      </c>
      <c r="F119" s="5">
        <v>17.66</v>
      </c>
      <c r="G119" s="5"/>
      <c r="H119" s="5"/>
      <c r="I119" s="5">
        <v>17.66</v>
      </c>
      <c r="J119" s="5">
        <v>7</v>
      </c>
      <c r="K119" s="5">
        <v>4.1500000000000004</v>
      </c>
      <c r="L119" s="5"/>
      <c r="N119" s="5"/>
      <c r="O119" s="5"/>
      <c r="P119" s="5">
        <v>3.37</v>
      </c>
      <c r="Q119" s="5"/>
      <c r="R119" s="5">
        <v>3.37</v>
      </c>
      <c r="S119" s="5">
        <v>32.18</v>
      </c>
      <c r="T119" s="5">
        <v>28.81</v>
      </c>
      <c r="U119" s="5">
        <v>30.5</v>
      </c>
      <c r="V119" s="5">
        <v>138273.04</v>
      </c>
      <c r="W119">
        <v>1.6668676716799382</v>
      </c>
      <c r="X119">
        <v>138274.70686767169</v>
      </c>
      <c r="Y119">
        <v>0</v>
      </c>
      <c r="Z119">
        <v>138274.70686767169</v>
      </c>
      <c r="AA119">
        <v>0</v>
      </c>
      <c r="AB119">
        <v>138274.70686767169</v>
      </c>
      <c r="AC119">
        <v>0</v>
      </c>
      <c r="AD119">
        <v>138274.70686767169</v>
      </c>
      <c r="AE119">
        <v>0</v>
      </c>
      <c r="AF119">
        <v>138274.70686767169</v>
      </c>
      <c r="AG119">
        <v>0</v>
      </c>
      <c r="AH119">
        <v>138274.70686767169</v>
      </c>
      <c r="AI119">
        <v>0</v>
      </c>
      <c r="AJ119">
        <v>138274.70686767169</v>
      </c>
      <c r="AK119">
        <v>0</v>
      </c>
      <c r="AL119">
        <v>138274.70686767169</v>
      </c>
      <c r="AM119">
        <v>0</v>
      </c>
      <c r="AN119">
        <v>138274.70686767169</v>
      </c>
      <c r="AO119">
        <v>0</v>
      </c>
      <c r="AP119">
        <v>138274.70686767169</v>
      </c>
      <c r="AQ119">
        <v>0</v>
      </c>
      <c r="AR119">
        <v>138274.70686767169</v>
      </c>
      <c r="AS119">
        <v>0</v>
      </c>
      <c r="AT119">
        <v>138274.70686767169</v>
      </c>
      <c r="AV119">
        <v>138274.70686767169</v>
      </c>
      <c r="AW119">
        <v>1113.2931323283119</v>
      </c>
      <c r="AX119">
        <v>139388</v>
      </c>
      <c r="AY119">
        <v>3038.2295081967313</v>
      </c>
      <c r="AZ119">
        <v>142426.22950819673</v>
      </c>
      <c r="BA119">
        <v>0</v>
      </c>
      <c r="BB119">
        <v>142426.22950819673</v>
      </c>
      <c r="BC119">
        <v>0</v>
      </c>
      <c r="BD119">
        <v>142426.22950819673</v>
      </c>
      <c r="BE119">
        <v>0</v>
      </c>
      <c r="BF119">
        <v>142426.22950819673</v>
      </c>
      <c r="BG119">
        <v>0</v>
      </c>
      <c r="BH119">
        <v>142426.22950819673</v>
      </c>
      <c r="BI119" s="5">
        <v>142426.22950819673</v>
      </c>
      <c r="BJ119" s="5">
        <v>4344000</v>
      </c>
      <c r="BM119" s="5">
        <v>0</v>
      </c>
      <c r="BN119" s="5">
        <v>142426.22950819673</v>
      </c>
      <c r="BO119" s="5">
        <v>4344000</v>
      </c>
      <c r="BP119" s="5" t="s">
        <v>8</v>
      </c>
      <c r="BS119">
        <v>142426.22950819673</v>
      </c>
      <c r="BT119" s="5">
        <v>0</v>
      </c>
      <c r="BU119" s="5">
        <v>4344000</v>
      </c>
      <c r="BW119" s="5" t="s">
        <v>2</v>
      </c>
      <c r="BX119" s="5" t="s">
        <v>2</v>
      </c>
      <c r="BY119" s="5" t="s">
        <v>1821</v>
      </c>
      <c r="BZ119" t="s">
        <v>1787</v>
      </c>
      <c r="CA119" t="s">
        <v>1877</v>
      </c>
      <c r="CB119" t="s">
        <v>1862</v>
      </c>
      <c r="CC119" s="5" t="b">
        <v>1</v>
      </c>
      <c r="CD119" s="5">
        <v>4344000</v>
      </c>
      <c r="CE119">
        <v>4344000</v>
      </c>
      <c r="CF119">
        <v>0</v>
      </c>
      <c r="CG119">
        <v>0</v>
      </c>
      <c r="CH119" s="5">
        <v>0</v>
      </c>
    </row>
    <row r="120" spans="1:86" x14ac:dyDescent="0.25">
      <c r="A120" s="5">
        <v>119</v>
      </c>
      <c r="B120" s="5">
        <v>1</v>
      </c>
      <c r="C120" s="5">
        <v>18</v>
      </c>
      <c r="D120" s="5">
        <v>2</v>
      </c>
      <c r="E120" s="5">
        <v>2</v>
      </c>
      <c r="F120" s="5">
        <v>11.1</v>
      </c>
      <c r="G120" s="5">
        <v>10.86</v>
      </c>
      <c r="H120" s="5"/>
      <c r="I120" s="5">
        <v>21.96</v>
      </c>
      <c r="J120" s="5">
        <v>17.5</v>
      </c>
      <c r="K120" s="5">
        <v>3.94</v>
      </c>
      <c r="L120" s="5"/>
      <c r="M120">
        <v>4.08</v>
      </c>
      <c r="N120" s="5">
        <v>4.49</v>
      </c>
      <c r="O120" s="5"/>
      <c r="P120" s="5">
        <v>3.69</v>
      </c>
      <c r="Q120" s="5"/>
      <c r="R120" s="5">
        <v>3.69</v>
      </c>
      <c r="S120" s="5">
        <v>55.66</v>
      </c>
      <c r="T120" s="5">
        <v>51.97</v>
      </c>
      <c r="U120" s="5">
        <v>53.82</v>
      </c>
      <c r="V120" s="5">
        <v>115173.75999999999</v>
      </c>
      <c r="W120">
        <v>1.812519083978259</v>
      </c>
      <c r="X120">
        <v>115175.57251908396</v>
      </c>
      <c r="Y120">
        <v>500.41984732824494</v>
      </c>
      <c r="Z120">
        <v>115675.99236641222</v>
      </c>
      <c r="AA120">
        <v>0</v>
      </c>
      <c r="AB120">
        <v>115675.99236641222</v>
      </c>
      <c r="AC120">
        <v>0</v>
      </c>
      <c r="AD120">
        <v>115675.99236641222</v>
      </c>
      <c r="AE120">
        <v>0</v>
      </c>
      <c r="AF120">
        <v>115675.99236641222</v>
      </c>
      <c r="AG120">
        <v>0</v>
      </c>
      <c r="AH120">
        <v>115675.99236641222</v>
      </c>
      <c r="AI120">
        <v>0</v>
      </c>
      <c r="AJ120">
        <v>115675.99236641222</v>
      </c>
      <c r="AK120">
        <v>0</v>
      </c>
      <c r="AL120">
        <v>115675.99236641222</v>
      </c>
      <c r="AM120">
        <v>0</v>
      </c>
      <c r="AN120">
        <v>115675.99236641222</v>
      </c>
      <c r="AO120">
        <v>0</v>
      </c>
      <c r="AP120">
        <v>115675.99236641222</v>
      </c>
      <c r="AQ120">
        <v>0</v>
      </c>
      <c r="AR120">
        <v>115675.99236641222</v>
      </c>
      <c r="AS120">
        <v>0</v>
      </c>
      <c r="AT120">
        <v>115675.99236641222</v>
      </c>
      <c r="AV120">
        <v>115675.99236641222</v>
      </c>
      <c r="AW120">
        <v>828.11391378102417</v>
      </c>
      <c r="AX120">
        <v>116504.10628019324</v>
      </c>
      <c r="AY120">
        <v>3157.7294685990346</v>
      </c>
      <c r="AZ120">
        <v>119661.83574879228</v>
      </c>
      <c r="BA120">
        <v>0</v>
      </c>
      <c r="BB120">
        <v>119661.83574879228</v>
      </c>
      <c r="BC120">
        <v>0</v>
      </c>
      <c r="BD120">
        <v>119661.83574879228</v>
      </c>
      <c r="BE120">
        <v>0</v>
      </c>
      <c r="BF120">
        <v>119661.83574879228</v>
      </c>
      <c r="BG120">
        <v>1196.7855815681833</v>
      </c>
      <c r="BH120">
        <v>120858.62133036046</v>
      </c>
      <c r="BI120" s="5">
        <v>120858.62133036046</v>
      </c>
      <c r="BJ120" s="5">
        <v>6504611</v>
      </c>
      <c r="BM120" s="5">
        <v>0</v>
      </c>
      <c r="BN120" s="5">
        <v>120858.62133036046</v>
      </c>
      <c r="BO120" s="5">
        <v>6504611</v>
      </c>
      <c r="BP120" s="5" t="s">
        <v>8</v>
      </c>
      <c r="BS120">
        <v>120858.62133036046</v>
      </c>
      <c r="BT120" s="5">
        <v>0</v>
      </c>
      <c r="BU120" s="5">
        <v>6504611</v>
      </c>
      <c r="BW120" s="5" t="s">
        <v>2</v>
      </c>
      <c r="BX120" s="5" t="s">
        <v>2</v>
      </c>
      <c r="BY120" s="5" t="s">
        <v>1821</v>
      </c>
      <c r="BZ120" t="s">
        <v>1787</v>
      </c>
      <c r="CA120" t="s">
        <v>1877</v>
      </c>
      <c r="CB120" t="s">
        <v>1857</v>
      </c>
      <c r="CC120" s="5" t="b">
        <v>1</v>
      </c>
      <c r="CD120" s="5">
        <v>6504611</v>
      </c>
      <c r="CE120">
        <v>6504611</v>
      </c>
      <c r="CF120">
        <v>0</v>
      </c>
      <c r="CG120">
        <v>0</v>
      </c>
      <c r="CH120" s="5">
        <v>0</v>
      </c>
    </row>
    <row r="121" spans="1:86" x14ac:dyDescent="0.25">
      <c r="A121" s="5">
        <v>120</v>
      </c>
      <c r="B121" s="5">
        <v>1</v>
      </c>
      <c r="C121" s="5">
        <v>18</v>
      </c>
      <c r="D121" s="5">
        <v>3</v>
      </c>
      <c r="E121" s="5">
        <v>2</v>
      </c>
      <c r="F121" s="5">
        <v>11.04</v>
      </c>
      <c r="G121" s="5">
        <v>12.05</v>
      </c>
      <c r="H121" s="5"/>
      <c r="I121" s="5">
        <v>23.09</v>
      </c>
      <c r="J121" s="5">
        <v>20.09</v>
      </c>
      <c r="K121" s="5">
        <v>4.99</v>
      </c>
      <c r="L121" s="5"/>
      <c r="M121">
        <v>2.65</v>
      </c>
      <c r="N121" s="5">
        <v>4.57</v>
      </c>
      <c r="O121" s="5">
        <v>3.63</v>
      </c>
      <c r="P121" s="5">
        <v>3.84</v>
      </c>
      <c r="Q121" s="5"/>
      <c r="R121" s="5">
        <v>3.84</v>
      </c>
      <c r="S121" s="5">
        <v>62.86</v>
      </c>
      <c r="T121" s="5">
        <v>59.02</v>
      </c>
      <c r="U121" s="5">
        <v>60.94</v>
      </c>
      <c r="V121" s="5">
        <v>118496.08</v>
      </c>
      <c r="W121">
        <v>0.96142011834308516</v>
      </c>
      <c r="X121">
        <v>118497.04142011834</v>
      </c>
      <c r="Y121">
        <v>0</v>
      </c>
      <c r="Z121">
        <v>118497.04142011834</v>
      </c>
      <c r="AA121">
        <v>0</v>
      </c>
      <c r="AB121">
        <v>118497.04142011834</v>
      </c>
      <c r="AC121">
        <v>0</v>
      </c>
      <c r="AD121">
        <v>118497.04142011834</v>
      </c>
      <c r="AE121">
        <v>0</v>
      </c>
      <c r="AF121">
        <v>118497.04142011834</v>
      </c>
      <c r="AG121">
        <v>0</v>
      </c>
      <c r="AH121">
        <v>118497.04142011834</v>
      </c>
      <c r="AI121">
        <v>0</v>
      </c>
      <c r="AJ121">
        <v>118497.04142011834</v>
      </c>
      <c r="AK121">
        <v>0</v>
      </c>
      <c r="AL121">
        <v>118497.04142011834</v>
      </c>
      <c r="AM121">
        <v>0</v>
      </c>
      <c r="AN121">
        <v>118497.04142011834</v>
      </c>
      <c r="AO121">
        <v>0</v>
      </c>
      <c r="AP121">
        <v>118497.04142011834</v>
      </c>
      <c r="AQ121">
        <v>0</v>
      </c>
      <c r="AR121">
        <v>118497.04142011834</v>
      </c>
      <c r="AS121">
        <v>0</v>
      </c>
      <c r="AT121">
        <v>118497.04142011834</v>
      </c>
      <c r="AV121">
        <v>118497.04142011834</v>
      </c>
      <c r="AW121">
        <v>-30.188778175448533</v>
      </c>
      <c r="AX121">
        <v>118466.8526419429</v>
      </c>
      <c r="AY121">
        <v>3585.9862159501208</v>
      </c>
      <c r="AZ121">
        <v>122052.83885789302</v>
      </c>
      <c r="BA121">
        <v>0</v>
      </c>
      <c r="BB121">
        <v>122052.83885789302</v>
      </c>
      <c r="BC121">
        <v>0</v>
      </c>
      <c r="BD121">
        <v>122052.83885789302</v>
      </c>
      <c r="BE121">
        <v>0</v>
      </c>
      <c r="BF121">
        <v>122052.83885789302</v>
      </c>
      <c r="BG121">
        <v>1220.6924844108871</v>
      </c>
      <c r="BH121">
        <v>123273.5313423039</v>
      </c>
      <c r="BI121" s="5">
        <v>123273.5313423039</v>
      </c>
      <c r="BJ121" s="5">
        <v>7512289</v>
      </c>
      <c r="BM121" s="5">
        <v>0</v>
      </c>
      <c r="BN121" s="5">
        <v>123273.5313423039</v>
      </c>
      <c r="BO121" s="5">
        <v>7512289</v>
      </c>
      <c r="BP121" s="5" t="s">
        <v>8</v>
      </c>
      <c r="BS121">
        <v>123273.5313423039</v>
      </c>
      <c r="BT121" s="5">
        <v>0</v>
      </c>
      <c r="BU121" s="5">
        <v>7512289</v>
      </c>
      <c r="BW121" s="5" t="s">
        <v>2</v>
      </c>
      <c r="BX121" s="5" t="s">
        <v>2</v>
      </c>
      <c r="BY121" s="5" t="s">
        <v>1821</v>
      </c>
      <c r="BZ121" t="s">
        <v>1787</v>
      </c>
      <c r="CA121" t="s">
        <v>1877</v>
      </c>
      <c r="CB121" t="s">
        <v>1857</v>
      </c>
      <c r="CC121" s="5" t="b">
        <v>1</v>
      </c>
      <c r="CD121" s="5">
        <v>7512289</v>
      </c>
      <c r="CE121">
        <v>7512289</v>
      </c>
      <c r="CF121">
        <v>0</v>
      </c>
      <c r="CG121">
        <v>0</v>
      </c>
      <c r="CH121" s="5">
        <v>0</v>
      </c>
    </row>
    <row r="122" spans="1:86" x14ac:dyDescent="0.25">
      <c r="A122" s="5">
        <v>121</v>
      </c>
      <c r="B122" s="5">
        <v>1</v>
      </c>
      <c r="C122" s="5">
        <v>18</v>
      </c>
      <c r="D122" s="5">
        <v>4</v>
      </c>
      <c r="E122" s="5">
        <v>1</v>
      </c>
      <c r="F122" s="5">
        <v>12.64</v>
      </c>
      <c r="G122" s="5"/>
      <c r="H122" s="5"/>
      <c r="I122" s="5">
        <v>12.64</v>
      </c>
      <c r="J122" s="5">
        <v>15.33</v>
      </c>
      <c r="K122" s="5">
        <v>4.32</v>
      </c>
      <c r="L122" s="5"/>
      <c r="M122">
        <v>4.03</v>
      </c>
      <c r="N122" s="5"/>
      <c r="O122" s="5"/>
      <c r="P122" s="5">
        <v>3.38</v>
      </c>
      <c r="Q122" s="5"/>
      <c r="R122" s="5">
        <v>3.38</v>
      </c>
      <c r="S122" s="5">
        <v>39.700000000000003</v>
      </c>
      <c r="T122" s="5">
        <v>36.32</v>
      </c>
      <c r="U122" s="5">
        <v>38.01</v>
      </c>
      <c r="V122" s="5">
        <v>119184.96000000001</v>
      </c>
      <c r="W122">
        <v>0.42565629226737656</v>
      </c>
      <c r="X122">
        <v>119185.38565629227</v>
      </c>
      <c r="Y122">
        <v>0</v>
      </c>
      <c r="Z122">
        <v>119185.38565629227</v>
      </c>
      <c r="AA122">
        <v>0</v>
      </c>
      <c r="AB122">
        <v>119185.38565629227</v>
      </c>
      <c r="AC122">
        <v>0</v>
      </c>
      <c r="AD122">
        <v>119185.38565629227</v>
      </c>
      <c r="AE122">
        <v>0</v>
      </c>
      <c r="AF122">
        <v>119185.38565629227</v>
      </c>
      <c r="AG122">
        <v>0</v>
      </c>
      <c r="AH122">
        <v>119185.38565629227</v>
      </c>
      <c r="AI122">
        <v>0</v>
      </c>
      <c r="AJ122">
        <v>119185.38565629227</v>
      </c>
      <c r="AK122">
        <v>0</v>
      </c>
      <c r="AL122">
        <v>119185.38565629227</v>
      </c>
      <c r="AM122">
        <v>0</v>
      </c>
      <c r="AN122">
        <v>119185.38565629227</v>
      </c>
      <c r="AO122">
        <v>0</v>
      </c>
      <c r="AP122">
        <v>119185.38565629227</v>
      </c>
      <c r="AQ122">
        <v>0</v>
      </c>
      <c r="AR122">
        <v>119185.38565629227</v>
      </c>
      <c r="AS122">
        <v>0</v>
      </c>
      <c r="AT122">
        <v>119185.38565629227</v>
      </c>
      <c r="AV122">
        <v>119185.38565629227</v>
      </c>
      <c r="AW122">
        <v>151.68353602554998</v>
      </c>
      <c r="AX122">
        <v>119337.06919231782</v>
      </c>
      <c r="AY122">
        <v>3425.3617469087039</v>
      </c>
      <c r="AZ122">
        <v>122762.43093922651</v>
      </c>
      <c r="BA122">
        <v>0</v>
      </c>
      <c r="BB122">
        <v>122762.43093922651</v>
      </c>
      <c r="BC122">
        <v>0</v>
      </c>
      <c r="BD122">
        <v>122762.43093922651</v>
      </c>
      <c r="BE122">
        <v>0</v>
      </c>
      <c r="BF122">
        <v>122762.43093922651</v>
      </c>
      <c r="BG122">
        <v>2454.8013680610311</v>
      </c>
      <c r="BH122">
        <v>125217.23230728756</v>
      </c>
      <c r="BI122" s="5">
        <v>125217.23230728756</v>
      </c>
      <c r="BJ122" s="5">
        <v>4759507</v>
      </c>
      <c r="BM122" s="5">
        <v>0</v>
      </c>
      <c r="BN122" s="5">
        <v>125217.23230728756</v>
      </c>
      <c r="BO122" s="5">
        <v>4759507</v>
      </c>
      <c r="BP122" s="5" t="s">
        <v>8</v>
      </c>
      <c r="BS122">
        <v>125217.23230728756</v>
      </c>
      <c r="BT122" s="5">
        <v>0</v>
      </c>
      <c r="BU122" s="5">
        <v>4759507</v>
      </c>
      <c r="BW122" s="5" t="s">
        <v>2</v>
      </c>
      <c r="BX122" s="5" t="s">
        <v>2</v>
      </c>
      <c r="BY122" s="5" t="s">
        <v>1821</v>
      </c>
      <c r="BZ122" t="s">
        <v>1787</v>
      </c>
      <c r="CA122" t="s">
        <v>1877</v>
      </c>
      <c r="CB122" t="s">
        <v>1856</v>
      </c>
      <c r="CC122" s="5" t="b">
        <v>1</v>
      </c>
      <c r="CD122" s="5">
        <v>4759507</v>
      </c>
      <c r="CE122">
        <v>4759507</v>
      </c>
      <c r="CF122">
        <v>0</v>
      </c>
      <c r="CG122">
        <v>0</v>
      </c>
      <c r="CH122" s="5">
        <v>0</v>
      </c>
    </row>
    <row r="123" spans="1:86" x14ac:dyDescent="0.25">
      <c r="A123" s="5">
        <v>122</v>
      </c>
      <c r="B123" s="5">
        <v>1</v>
      </c>
      <c r="C123" s="5">
        <v>18</v>
      </c>
      <c r="D123" s="5">
        <v>5</v>
      </c>
      <c r="E123" s="5">
        <v>2</v>
      </c>
      <c r="F123" s="5">
        <v>10.59</v>
      </c>
      <c r="G123" s="5">
        <v>14.05</v>
      </c>
      <c r="H123" s="5"/>
      <c r="I123" s="5">
        <v>24.64</v>
      </c>
      <c r="J123" s="5">
        <v>18.2</v>
      </c>
      <c r="K123" s="5">
        <v>4.54</v>
      </c>
      <c r="L123" s="5"/>
      <c r="M123">
        <v>3.1</v>
      </c>
      <c r="N123" s="5">
        <v>4.93</v>
      </c>
      <c r="O123" s="5">
        <v>3.83</v>
      </c>
      <c r="P123" s="5">
        <v>3.49</v>
      </c>
      <c r="Q123" s="5"/>
      <c r="R123" s="5">
        <v>3.49</v>
      </c>
      <c r="S123" s="5">
        <v>62.73</v>
      </c>
      <c r="T123" s="5">
        <v>59.24</v>
      </c>
      <c r="U123" s="5">
        <v>60.99</v>
      </c>
      <c r="V123" s="5">
        <v>116281.2</v>
      </c>
      <c r="W123">
        <v>0.12992327366373502</v>
      </c>
      <c r="X123">
        <v>116281.32992327366</v>
      </c>
      <c r="Y123">
        <v>0</v>
      </c>
      <c r="Z123">
        <v>116281.32992327366</v>
      </c>
      <c r="AA123">
        <v>0</v>
      </c>
      <c r="AB123">
        <v>116281.32992327366</v>
      </c>
      <c r="AC123">
        <v>0</v>
      </c>
      <c r="AD123">
        <v>116281.32992327366</v>
      </c>
      <c r="AE123">
        <v>0</v>
      </c>
      <c r="AF123">
        <v>116281.32992327366</v>
      </c>
      <c r="AG123">
        <v>0</v>
      </c>
      <c r="AH123">
        <v>116281.32992327366</v>
      </c>
      <c r="AI123">
        <v>0</v>
      </c>
      <c r="AJ123">
        <v>116281.32992327366</v>
      </c>
      <c r="AK123">
        <v>0</v>
      </c>
      <c r="AL123">
        <v>116281.32992327366</v>
      </c>
      <c r="AM123">
        <v>0</v>
      </c>
      <c r="AN123">
        <v>116281.32992327366</v>
      </c>
      <c r="AO123">
        <v>0</v>
      </c>
      <c r="AP123">
        <v>116281.32992327366</v>
      </c>
      <c r="AQ123">
        <v>0</v>
      </c>
      <c r="AR123">
        <v>116281.32992327366</v>
      </c>
      <c r="AS123">
        <v>0</v>
      </c>
      <c r="AT123">
        <v>116281.32992327366</v>
      </c>
      <c r="AV123">
        <v>116281.32992327366</v>
      </c>
      <c r="AW123">
        <v>-1107.0882443098965</v>
      </c>
      <c r="AX123">
        <v>115174.24167896376</v>
      </c>
      <c r="AY123">
        <v>4596.2124938514462</v>
      </c>
      <c r="AZ123">
        <v>119770.4541728152</v>
      </c>
      <c r="BA123">
        <v>0</v>
      </c>
      <c r="BB123">
        <v>119770.4541728152</v>
      </c>
      <c r="BC123">
        <v>0</v>
      </c>
      <c r="BD123">
        <v>119770.4541728152</v>
      </c>
      <c r="BE123">
        <v>0</v>
      </c>
      <c r="BF123">
        <v>119770.4541728152</v>
      </c>
      <c r="BG123">
        <v>1197.2454500737804</v>
      </c>
      <c r="BH123">
        <v>120967.69962288901</v>
      </c>
      <c r="BI123" s="5">
        <v>120967.69962288901</v>
      </c>
      <c r="BJ123" s="5">
        <v>7377820</v>
      </c>
      <c r="BM123" s="5">
        <v>0</v>
      </c>
      <c r="BN123" s="5">
        <v>120967.69962288901</v>
      </c>
      <c r="BO123" s="5">
        <v>7377820</v>
      </c>
      <c r="BP123" s="5" t="s">
        <v>8</v>
      </c>
      <c r="BS123">
        <v>120967.69962288901</v>
      </c>
      <c r="BT123" s="5">
        <v>0</v>
      </c>
      <c r="BU123" s="5">
        <v>7377820</v>
      </c>
      <c r="BW123" s="5" t="s">
        <v>2</v>
      </c>
      <c r="BX123" s="5" t="s">
        <v>2</v>
      </c>
      <c r="BY123" s="5" t="s">
        <v>1821</v>
      </c>
      <c r="BZ123" t="s">
        <v>1787</v>
      </c>
      <c r="CA123" t="s">
        <v>1877</v>
      </c>
      <c r="CB123" t="s">
        <v>1857</v>
      </c>
      <c r="CC123" s="5" t="b">
        <v>1</v>
      </c>
      <c r="CD123" s="5">
        <v>7377820</v>
      </c>
      <c r="CE123">
        <v>7377820</v>
      </c>
      <c r="CF123">
        <v>0</v>
      </c>
      <c r="CG123">
        <v>0</v>
      </c>
      <c r="CH123" s="5">
        <v>0</v>
      </c>
    </row>
    <row r="124" spans="1:86" x14ac:dyDescent="0.25">
      <c r="A124" s="5">
        <v>123</v>
      </c>
      <c r="B124" s="5">
        <v>1</v>
      </c>
      <c r="C124" s="5">
        <v>18</v>
      </c>
      <c r="D124" s="5">
        <v>6</v>
      </c>
      <c r="E124" s="5">
        <v>2</v>
      </c>
      <c r="F124" s="5">
        <v>14.2</v>
      </c>
      <c r="G124" s="5">
        <v>14.27</v>
      </c>
      <c r="H124" s="5"/>
      <c r="I124" s="5">
        <v>28.47</v>
      </c>
      <c r="J124" s="5">
        <v>17.420000000000002</v>
      </c>
      <c r="K124" s="5">
        <v>4.57</v>
      </c>
      <c r="L124" s="5">
        <v>4.05</v>
      </c>
      <c r="M124">
        <v>3.57</v>
      </c>
      <c r="N124" s="5">
        <v>4.75</v>
      </c>
      <c r="O124" s="5"/>
      <c r="P124" s="5">
        <v>2.87</v>
      </c>
      <c r="Q124" s="5"/>
      <c r="R124" s="5">
        <v>2.87</v>
      </c>
      <c r="S124" s="5">
        <v>65.7</v>
      </c>
      <c r="T124" s="5">
        <v>62.83</v>
      </c>
      <c r="U124" s="5">
        <v>64.27</v>
      </c>
      <c r="V124" s="5">
        <v>119603.52</v>
      </c>
      <c r="W124">
        <v>0.94570972885412641</v>
      </c>
      <c r="X124">
        <v>119604.46570972886</v>
      </c>
      <c r="Y124">
        <v>0</v>
      </c>
      <c r="Z124">
        <v>119604.46570972886</v>
      </c>
      <c r="AA124">
        <v>0</v>
      </c>
      <c r="AB124">
        <v>119604.46570972886</v>
      </c>
      <c r="AC124">
        <v>0</v>
      </c>
      <c r="AD124">
        <v>119604.46570972886</v>
      </c>
      <c r="AE124">
        <v>0</v>
      </c>
      <c r="AF124">
        <v>119604.46570972886</v>
      </c>
      <c r="AG124">
        <v>0</v>
      </c>
      <c r="AH124">
        <v>119604.46570972886</v>
      </c>
      <c r="AI124">
        <v>0</v>
      </c>
      <c r="AJ124">
        <v>119604.46570972886</v>
      </c>
      <c r="AK124">
        <v>0</v>
      </c>
      <c r="AL124">
        <v>119604.46570972886</v>
      </c>
      <c r="AM124">
        <v>0</v>
      </c>
      <c r="AN124">
        <v>119604.46570972886</v>
      </c>
      <c r="AO124">
        <v>0</v>
      </c>
      <c r="AP124">
        <v>119604.46570972886</v>
      </c>
      <c r="AQ124">
        <v>0</v>
      </c>
      <c r="AR124">
        <v>119604.46570972886</v>
      </c>
      <c r="AS124">
        <v>0</v>
      </c>
      <c r="AT124">
        <v>119604.46570972886</v>
      </c>
      <c r="AV124">
        <v>119604.46570972886</v>
      </c>
      <c r="AW124">
        <v>578.29452054966532</v>
      </c>
      <c r="AX124">
        <v>120182.76023027852</v>
      </c>
      <c r="AY124">
        <v>3010.0202271666349</v>
      </c>
      <c r="AZ124">
        <v>123192.78045744516</v>
      </c>
      <c r="BA124">
        <v>0</v>
      </c>
      <c r="BB124">
        <v>123192.78045744516</v>
      </c>
      <c r="BC124">
        <v>0</v>
      </c>
      <c r="BD124">
        <v>123192.78045744516</v>
      </c>
      <c r="BE124">
        <v>0</v>
      </c>
      <c r="BF124">
        <v>123192.78045744516</v>
      </c>
      <c r="BG124">
        <v>1232.1456355998089</v>
      </c>
      <c r="BH124">
        <v>124424.92609304497</v>
      </c>
      <c r="BI124" s="5">
        <v>124424.92609304497</v>
      </c>
      <c r="BJ124" s="5">
        <v>7996790</v>
      </c>
      <c r="BM124" s="5">
        <v>0</v>
      </c>
      <c r="BN124" s="5">
        <v>124424.92609304497</v>
      </c>
      <c r="BO124" s="5">
        <v>7996790</v>
      </c>
      <c r="BP124" s="5" t="s">
        <v>8</v>
      </c>
      <c r="BS124">
        <v>124424.92609304497</v>
      </c>
      <c r="BT124" s="5">
        <v>0</v>
      </c>
      <c r="BU124" s="5">
        <v>7996790</v>
      </c>
      <c r="BW124" s="5" t="s">
        <v>2</v>
      </c>
      <c r="BX124" s="5" t="s">
        <v>2</v>
      </c>
      <c r="BY124" s="5" t="s">
        <v>1821</v>
      </c>
      <c r="BZ124" t="s">
        <v>1787</v>
      </c>
      <c r="CA124" t="s">
        <v>1877</v>
      </c>
      <c r="CB124" t="s">
        <v>1857</v>
      </c>
      <c r="CC124" s="5" t="b">
        <v>1</v>
      </c>
      <c r="CD124" s="5">
        <v>7996790</v>
      </c>
      <c r="CE124">
        <v>7996790</v>
      </c>
      <c r="CF124">
        <v>0</v>
      </c>
      <c r="CG124">
        <v>0</v>
      </c>
      <c r="CH124" s="5">
        <v>0</v>
      </c>
    </row>
    <row r="125" spans="1:86" x14ac:dyDescent="0.25">
      <c r="A125" s="5">
        <v>124</v>
      </c>
      <c r="B125" s="5">
        <v>1</v>
      </c>
      <c r="C125" s="5">
        <v>18</v>
      </c>
      <c r="D125" s="5">
        <v>7</v>
      </c>
      <c r="E125" s="5">
        <v>1</v>
      </c>
      <c r="F125" s="5">
        <v>15.25</v>
      </c>
      <c r="G125" s="5"/>
      <c r="H125" s="5"/>
      <c r="I125" s="5">
        <v>15.25</v>
      </c>
      <c r="J125" s="5">
        <v>16.91</v>
      </c>
      <c r="K125" s="5">
        <v>4.4400000000000004</v>
      </c>
      <c r="L125" s="5"/>
      <c r="M125">
        <v>3.93</v>
      </c>
      <c r="N125" s="5"/>
      <c r="O125" s="5"/>
      <c r="P125" s="5">
        <v>3.36</v>
      </c>
      <c r="Q125" s="5"/>
      <c r="R125" s="5">
        <v>3.36</v>
      </c>
      <c r="S125" s="5">
        <v>43.89</v>
      </c>
      <c r="T125" s="5">
        <v>40.53</v>
      </c>
      <c r="U125" s="5">
        <v>42.21</v>
      </c>
      <c r="V125" s="5">
        <v>119184.96000000001</v>
      </c>
      <c r="W125">
        <v>4.6045949202380143E-2</v>
      </c>
      <c r="X125">
        <v>119185.00604594919</v>
      </c>
      <c r="Y125">
        <v>0</v>
      </c>
      <c r="Z125">
        <v>119185.00604594919</v>
      </c>
      <c r="AA125">
        <v>0</v>
      </c>
      <c r="AB125">
        <v>119185.00604594919</v>
      </c>
      <c r="AC125">
        <v>0</v>
      </c>
      <c r="AD125">
        <v>119185.00604594919</v>
      </c>
      <c r="AE125">
        <v>0</v>
      </c>
      <c r="AF125">
        <v>119185.00604594919</v>
      </c>
      <c r="AG125">
        <v>0</v>
      </c>
      <c r="AH125">
        <v>119185.00604594919</v>
      </c>
      <c r="AI125">
        <v>0</v>
      </c>
      <c r="AJ125">
        <v>119185.00604594919</v>
      </c>
      <c r="AK125">
        <v>0</v>
      </c>
      <c r="AL125">
        <v>119185.00604594919</v>
      </c>
      <c r="AM125">
        <v>0</v>
      </c>
      <c r="AN125">
        <v>119185.00604594919</v>
      </c>
      <c r="AO125">
        <v>0</v>
      </c>
      <c r="AP125">
        <v>119185.00604594919</v>
      </c>
      <c r="AQ125">
        <v>0</v>
      </c>
      <c r="AR125">
        <v>119185.00604594919</v>
      </c>
      <c r="AS125">
        <v>0</v>
      </c>
      <c r="AT125">
        <v>119185.00604594919</v>
      </c>
      <c r="AV125">
        <v>119185.00604594919</v>
      </c>
      <c r="AW125">
        <v>1074.387462698025</v>
      </c>
      <c r="AX125">
        <v>120259.39350864723</v>
      </c>
      <c r="AY125">
        <v>2502.9850746268639</v>
      </c>
      <c r="AZ125">
        <v>122762.3785832741</v>
      </c>
      <c r="BA125">
        <v>0</v>
      </c>
      <c r="BB125">
        <v>122762.3785832741</v>
      </c>
      <c r="BC125">
        <v>0</v>
      </c>
      <c r="BD125">
        <v>122762.3785832741</v>
      </c>
      <c r="BE125">
        <v>0</v>
      </c>
      <c r="BF125">
        <v>122762.3785832741</v>
      </c>
      <c r="BG125">
        <v>2454.8685145700147</v>
      </c>
      <c r="BH125">
        <v>125217.24709784413</v>
      </c>
      <c r="BI125" s="5">
        <v>125217.24709784413</v>
      </c>
      <c r="BJ125" s="5">
        <v>5285420</v>
      </c>
      <c r="BM125" s="5">
        <v>0</v>
      </c>
      <c r="BN125" s="5">
        <v>125217.24709784413</v>
      </c>
      <c r="BO125" s="5">
        <v>5285420</v>
      </c>
      <c r="BP125" s="5" t="s">
        <v>8</v>
      </c>
      <c r="BS125">
        <v>125217.24709784413</v>
      </c>
      <c r="BT125" s="5">
        <v>0</v>
      </c>
      <c r="BU125" s="5">
        <v>5285420</v>
      </c>
      <c r="BW125" s="5" t="s">
        <v>2</v>
      </c>
      <c r="BX125" s="5" t="s">
        <v>2</v>
      </c>
      <c r="BY125" s="5" t="s">
        <v>1821</v>
      </c>
      <c r="BZ125" t="s">
        <v>1787</v>
      </c>
      <c r="CA125" t="s">
        <v>1877</v>
      </c>
      <c r="CB125" t="s">
        <v>1856</v>
      </c>
      <c r="CC125" s="5" t="b">
        <v>1</v>
      </c>
      <c r="CD125" s="5">
        <v>5285420</v>
      </c>
      <c r="CE125">
        <v>5285420</v>
      </c>
      <c r="CF125">
        <v>0</v>
      </c>
      <c r="CG125">
        <v>0</v>
      </c>
      <c r="CH125" s="5">
        <v>0</v>
      </c>
    </row>
    <row r="126" spans="1:86" x14ac:dyDescent="0.25">
      <c r="A126" s="5">
        <v>125</v>
      </c>
      <c r="B126" s="5">
        <v>2</v>
      </c>
      <c r="C126" s="5">
        <v>1</v>
      </c>
      <c r="D126" s="5">
        <v>3</v>
      </c>
      <c r="E126" s="5">
        <v>1</v>
      </c>
      <c r="F126" s="5">
        <v>15.45</v>
      </c>
      <c r="G126" s="5"/>
      <c r="H126" s="5"/>
      <c r="I126" s="5">
        <v>15.45</v>
      </c>
      <c r="J126" s="5">
        <v>17.71</v>
      </c>
      <c r="K126" s="5">
        <v>4.01</v>
      </c>
      <c r="L126" s="5"/>
      <c r="M126">
        <v>5.04</v>
      </c>
      <c r="N126" s="5"/>
      <c r="O126" s="5"/>
      <c r="P126" s="5">
        <v>3.84</v>
      </c>
      <c r="Q126" s="5"/>
      <c r="R126" s="5">
        <v>3.84</v>
      </c>
      <c r="S126" s="5">
        <v>46.05</v>
      </c>
      <c r="T126" s="5">
        <v>42.21</v>
      </c>
      <c r="U126" s="5">
        <v>44.13</v>
      </c>
      <c r="V126" s="5">
        <v>120353.44</v>
      </c>
      <c r="W126">
        <v>0.58298850574647076</v>
      </c>
      <c r="X126">
        <v>120354.02298850576</v>
      </c>
      <c r="Y126">
        <v>0</v>
      </c>
      <c r="Z126">
        <v>120354.02298850576</v>
      </c>
      <c r="AA126">
        <v>0</v>
      </c>
      <c r="AB126">
        <v>120354.02298850576</v>
      </c>
      <c r="AC126">
        <v>0</v>
      </c>
      <c r="AD126">
        <v>120354.02298850576</v>
      </c>
      <c r="AE126">
        <v>0</v>
      </c>
      <c r="AF126">
        <v>120354.02298850576</v>
      </c>
      <c r="AG126">
        <v>0</v>
      </c>
      <c r="AH126">
        <v>120354.02298850576</v>
      </c>
      <c r="AI126">
        <v>0</v>
      </c>
      <c r="AJ126">
        <v>120354.02298850576</v>
      </c>
      <c r="AK126">
        <v>0</v>
      </c>
      <c r="AL126">
        <v>120354.02298850576</v>
      </c>
      <c r="AM126">
        <v>0</v>
      </c>
      <c r="AN126">
        <v>120354.02298850576</v>
      </c>
      <c r="AO126">
        <v>0</v>
      </c>
      <c r="AP126">
        <v>120354.02298850576</v>
      </c>
      <c r="AQ126">
        <v>0</v>
      </c>
      <c r="AR126">
        <v>120354.02298850576</v>
      </c>
      <c r="AS126">
        <v>0</v>
      </c>
      <c r="AT126">
        <v>120354.02298850576</v>
      </c>
      <c r="AV126">
        <v>120354.02298850576</v>
      </c>
      <c r="AW126">
        <v>1840.878439094522</v>
      </c>
      <c r="AX126">
        <v>122194.90142760029</v>
      </c>
      <c r="AY126">
        <v>1770.6548832993433</v>
      </c>
      <c r="AZ126">
        <v>123965.5563108996</v>
      </c>
      <c r="BA126">
        <v>0</v>
      </c>
      <c r="BB126">
        <v>123965.5563108996</v>
      </c>
      <c r="BC126">
        <v>0</v>
      </c>
      <c r="BD126">
        <v>123965.5563108996</v>
      </c>
      <c r="BE126">
        <v>0</v>
      </c>
      <c r="BF126">
        <v>123965.5563108996</v>
      </c>
      <c r="BG126">
        <v>2479.7643326535181</v>
      </c>
      <c r="BH126">
        <v>126445.32064355312</v>
      </c>
      <c r="BI126" s="5">
        <v>126445.32064355312</v>
      </c>
      <c r="BJ126" s="5">
        <v>5580032</v>
      </c>
      <c r="BM126" s="5">
        <v>0</v>
      </c>
      <c r="BN126" s="5">
        <v>126445.32064355312</v>
      </c>
      <c r="BO126" s="5">
        <v>5580032</v>
      </c>
      <c r="BP126" s="5" t="s">
        <v>8</v>
      </c>
      <c r="BS126">
        <v>126445.32064355312</v>
      </c>
      <c r="BT126" s="5">
        <v>0</v>
      </c>
      <c r="BU126" s="5">
        <v>5580032</v>
      </c>
      <c r="BW126" s="5" t="s">
        <v>19</v>
      </c>
      <c r="BX126" s="5" t="s">
        <v>19</v>
      </c>
      <c r="BY126" s="5" t="s">
        <v>1827</v>
      </c>
      <c r="BZ126" t="s">
        <v>1828</v>
      </c>
      <c r="CA126" t="s">
        <v>1877</v>
      </c>
      <c r="CB126" t="s">
        <v>1856</v>
      </c>
      <c r="CC126" s="5" t="b">
        <v>1</v>
      </c>
      <c r="CD126" s="5">
        <v>5580032</v>
      </c>
      <c r="CE126">
        <v>5580032</v>
      </c>
      <c r="CF126">
        <v>0</v>
      </c>
      <c r="CG126">
        <v>0</v>
      </c>
      <c r="CH126" s="5">
        <v>0</v>
      </c>
    </row>
    <row r="127" spans="1:86" x14ac:dyDescent="0.25">
      <c r="A127" s="5">
        <v>126</v>
      </c>
      <c r="B127" s="5">
        <v>2</v>
      </c>
      <c r="C127" s="5">
        <v>1</v>
      </c>
      <c r="D127" s="5">
        <v>4</v>
      </c>
      <c r="E127" s="5">
        <v>1</v>
      </c>
      <c r="F127" s="5">
        <v>10.59</v>
      </c>
      <c r="G127" s="5"/>
      <c r="H127" s="5"/>
      <c r="I127" s="5">
        <v>10.59</v>
      </c>
      <c r="J127" s="5">
        <v>15.69</v>
      </c>
      <c r="K127" s="5">
        <v>3.94</v>
      </c>
      <c r="L127" s="5"/>
      <c r="M127">
        <v>4.4400000000000004</v>
      </c>
      <c r="N127" s="5"/>
      <c r="O127" s="5"/>
      <c r="P127" s="5">
        <v>3.45</v>
      </c>
      <c r="Q127" s="5"/>
      <c r="R127" s="5">
        <v>3.45</v>
      </c>
      <c r="S127" s="5">
        <v>38.11</v>
      </c>
      <c r="T127" s="5">
        <v>34.659999999999997</v>
      </c>
      <c r="U127" s="5">
        <v>36.39</v>
      </c>
      <c r="V127" s="5">
        <v>119184.96000000001</v>
      </c>
      <c r="W127">
        <v>1170.5955555555556</v>
      </c>
      <c r="X127">
        <v>120355.55555555556</v>
      </c>
      <c r="Y127">
        <v>0</v>
      </c>
      <c r="Z127">
        <v>120355.55555555556</v>
      </c>
      <c r="AA127">
        <v>0</v>
      </c>
      <c r="AB127">
        <v>120355.55555555556</v>
      </c>
      <c r="AC127">
        <v>500.44444444443798</v>
      </c>
      <c r="AD127">
        <v>120856</v>
      </c>
      <c r="AE127">
        <v>0</v>
      </c>
      <c r="AF127">
        <v>120856</v>
      </c>
      <c r="AG127">
        <v>500</v>
      </c>
      <c r="AH127">
        <v>121356</v>
      </c>
      <c r="AI127">
        <v>500</v>
      </c>
      <c r="AJ127">
        <v>121856</v>
      </c>
      <c r="AK127">
        <v>500</v>
      </c>
      <c r="AL127">
        <v>122356</v>
      </c>
      <c r="AM127">
        <v>0</v>
      </c>
      <c r="AN127">
        <v>122356</v>
      </c>
      <c r="AO127">
        <v>500</v>
      </c>
      <c r="AP127">
        <v>122856</v>
      </c>
      <c r="AQ127">
        <v>0</v>
      </c>
      <c r="AR127">
        <v>122856</v>
      </c>
      <c r="AS127">
        <v>0</v>
      </c>
      <c r="AT127">
        <v>122856</v>
      </c>
      <c r="AV127">
        <v>122856</v>
      </c>
      <c r="AW127">
        <v>3348.4517724649631</v>
      </c>
      <c r="AX127">
        <v>126204.45177246496</v>
      </c>
      <c r="AY127">
        <v>1369.0574333608092</v>
      </c>
      <c r="AZ127">
        <v>127573.50920582576</v>
      </c>
      <c r="BA127">
        <v>500.49464138499752</v>
      </c>
      <c r="BB127">
        <v>128074.00384721076</v>
      </c>
      <c r="BC127">
        <v>500</v>
      </c>
      <c r="BD127">
        <v>128574.00384721076</v>
      </c>
      <c r="BE127">
        <v>500</v>
      </c>
      <c r="BF127">
        <v>129074.00384721076</v>
      </c>
      <c r="BG127">
        <v>2581.4784281395987</v>
      </c>
      <c r="BH127">
        <v>131655.48227535037</v>
      </c>
      <c r="BI127" s="5">
        <v>131655.48227535037</v>
      </c>
      <c r="BJ127" s="5">
        <v>4790943</v>
      </c>
      <c r="BM127" s="5">
        <v>0</v>
      </c>
      <c r="BN127" s="5">
        <v>131655.48227535037</v>
      </c>
      <c r="BO127" s="5">
        <v>4790943</v>
      </c>
      <c r="BP127" s="5" t="s">
        <v>8</v>
      </c>
      <c r="BS127">
        <v>131655.48227535037</v>
      </c>
      <c r="BT127" s="5">
        <v>0</v>
      </c>
      <c r="BU127" s="5">
        <v>4790943</v>
      </c>
      <c r="BW127" s="5" t="s">
        <v>19</v>
      </c>
      <c r="BX127" s="5" t="s">
        <v>19</v>
      </c>
      <c r="BY127" s="5" t="s">
        <v>1827</v>
      </c>
      <c r="BZ127" t="s">
        <v>1828</v>
      </c>
      <c r="CA127" t="s">
        <v>1877</v>
      </c>
      <c r="CB127" t="s">
        <v>1856</v>
      </c>
      <c r="CC127" s="5" t="b">
        <v>1</v>
      </c>
      <c r="CD127" s="5">
        <v>4790943</v>
      </c>
      <c r="CE127">
        <v>4790943</v>
      </c>
      <c r="CF127">
        <v>0</v>
      </c>
      <c r="CG127">
        <v>0</v>
      </c>
      <c r="CH127" s="5">
        <v>0</v>
      </c>
    </row>
    <row r="128" spans="1:86" x14ac:dyDescent="0.25">
      <c r="A128" s="5">
        <v>127</v>
      </c>
      <c r="B128" s="5">
        <v>2</v>
      </c>
      <c r="C128" s="5">
        <v>1</v>
      </c>
      <c r="D128" s="5">
        <v>5</v>
      </c>
      <c r="E128" s="5">
        <v>1</v>
      </c>
      <c r="F128" s="5">
        <v>10.59</v>
      </c>
      <c r="G128" s="5"/>
      <c r="H128" s="5"/>
      <c r="I128" s="5">
        <v>10.59</v>
      </c>
      <c r="J128" s="5">
        <v>15.69</v>
      </c>
      <c r="K128" s="5">
        <v>3.89</v>
      </c>
      <c r="L128" s="5"/>
      <c r="M128">
        <v>4.4400000000000004</v>
      </c>
      <c r="N128" s="5"/>
      <c r="O128" s="5"/>
      <c r="P128" s="5">
        <v>3.39</v>
      </c>
      <c r="Q128" s="5"/>
      <c r="R128" s="5">
        <v>3.39</v>
      </c>
      <c r="S128" s="5">
        <v>38</v>
      </c>
      <c r="T128" s="5">
        <v>34.61</v>
      </c>
      <c r="U128" s="5">
        <v>36.31</v>
      </c>
      <c r="V128" s="5">
        <v>119184.96000000001</v>
      </c>
      <c r="W128">
        <v>1168.8004456824565</v>
      </c>
      <c r="X128">
        <v>120353.76044568246</v>
      </c>
      <c r="Y128">
        <v>0</v>
      </c>
      <c r="Z128">
        <v>120353.76044568246</v>
      </c>
      <c r="AA128">
        <v>500.25069637881825</v>
      </c>
      <c r="AB128">
        <v>120854.01114206128</v>
      </c>
      <c r="AC128">
        <v>0</v>
      </c>
      <c r="AD128">
        <v>120854.01114206128</v>
      </c>
      <c r="AE128">
        <v>0</v>
      </c>
      <c r="AF128">
        <v>120854.01114206128</v>
      </c>
      <c r="AG128">
        <v>0</v>
      </c>
      <c r="AH128">
        <v>120854.01114206128</v>
      </c>
      <c r="AI128">
        <v>500</v>
      </c>
      <c r="AJ128">
        <v>121354.01114206128</v>
      </c>
      <c r="AK128">
        <v>0</v>
      </c>
      <c r="AL128">
        <v>121354.01114206128</v>
      </c>
      <c r="AM128">
        <v>0</v>
      </c>
      <c r="AN128">
        <v>121354.01114206128</v>
      </c>
      <c r="AO128">
        <v>500</v>
      </c>
      <c r="AP128">
        <v>121854.01114206128</v>
      </c>
      <c r="AQ128">
        <v>0</v>
      </c>
      <c r="AR128">
        <v>121854.01114206128</v>
      </c>
      <c r="AS128">
        <v>0</v>
      </c>
      <c r="AT128">
        <v>121854.01114206128</v>
      </c>
      <c r="AV128">
        <v>121854.01114206128</v>
      </c>
      <c r="AW128">
        <v>2238.3876461513282</v>
      </c>
      <c r="AX128">
        <v>124092.39878821259</v>
      </c>
      <c r="AY128">
        <v>1418.479757642519</v>
      </c>
      <c r="AZ128">
        <v>125510.87854585511</v>
      </c>
      <c r="BA128">
        <v>0</v>
      </c>
      <c r="BB128">
        <v>125510.87854585511</v>
      </c>
      <c r="BC128">
        <v>0</v>
      </c>
      <c r="BD128">
        <v>125510.87854585511</v>
      </c>
      <c r="BE128">
        <v>0</v>
      </c>
      <c r="BF128">
        <v>125510.87854585511</v>
      </c>
      <c r="BG128">
        <v>2510.3277334067679</v>
      </c>
      <c r="BH128">
        <v>128021.2062792619</v>
      </c>
      <c r="BI128" s="5">
        <v>128021.2062792619</v>
      </c>
      <c r="BJ128" s="5">
        <v>4648450</v>
      </c>
      <c r="BM128" s="5">
        <v>0</v>
      </c>
      <c r="BN128" s="5">
        <v>128021.2062792619</v>
      </c>
      <c r="BO128" s="5">
        <v>4648450</v>
      </c>
      <c r="BP128" s="5" t="s">
        <v>8</v>
      </c>
      <c r="BS128">
        <v>128021.2062792619</v>
      </c>
      <c r="BT128" s="5">
        <v>0</v>
      </c>
      <c r="BU128" s="5">
        <v>4648450</v>
      </c>
      <c r="BW128" s="5" t="s">
        <v>19</v>
      </c>
      <c r="BX128" s="5" t="s">
        <v>19</v>
      </c>
      <c r="BY128" s="5" t="s">
        <v>1827</v>
      </c>
      <c r="BZ128" t="s">
        <v>1828</v>
      </c>
      <c r="CA128" t="s">
        <v>1877</v>
      </c>
      <c r="CB128" t="s">
        <v>1856</v>
      </c>
      <c r="CC128" s="5" t="b">
        <v>1</v>
      </c>
      <c r="CD128" s="5">
        <v>4648450</v>
      </c>
      <c r="CE128">
        <v>4648450</v>
      </c>
      <c r="CF128">
        <v>0</v>
      </c>
      <c r="CG128">
        <v>0</v>
      </c>
      <c r="CH128" s="5">
        <v>0</v>
      </c>
    </row>
    <row r="129" spans="1:86" x14ac:dyDescent="0.25">
      <c r="A129" s="5">
        <v>128</v>
      </c>
      <c r="B129" s="5">
        <v>2</v>
      </c>
      <c r="C129" s="5">
        <v>1</v>
      </c>
      <c r="D129" s="5">
        <v>6</v>
      </c>
      <c r="E129" s="5">
        <v>3</v>
      </c>
      <c r="F129" s="5">
        <v>12.4</v>
      </c>
      <c r="G129" s="5">
        <v>11.28</v>
      </c>
      <c r="H129" s="5">
        <v>11.28</v>
      </c>
      <c r="I129" s="5">
        <v>34.96</v>
      </c>
      <c r="J129" s="5">
        <v>17.93</v>
      </c>
      <c r="K129" s="5">
        <v>4.67</v>
      </c>
      <c r="L129" s="5">
        <v>3.54</v>
      </c>
      <c r="M129">
        <v>9.89</v>
      </c>
      <c r="N129" s="5"/>
      <c r="O129" s="5"/>
      <c r="P129" s="5">
        <v>2.79</v>
      </c>
      <c r="Q129" s="5">
        <v>3.6</v>
      </c>
      <c r="R129" s="5">
        <v>6.3900000000000006</v>
      </c>
      <c r="S129" s="5">
        <v>77.38</v>
      </c>
      <c r="T129" s="5">
        <v>70.989999999999995</v>
      </c>
      <c r="U129" s="5">
        <v>74.19</v>
      </c>
      <c r="V129" s="5">
        <v>107221.12</v>
      </c>
      <c r="W129">
        <v>500.87445983379439</v>
      </c>
      <c r="X129">
        <v>107721.9944598338</v>
      </c>
      <c r="Y129">
        <v>0</v>
      </c>
      <c r="Z129">
        <v>107721.9944598338</v>
      </c>
      <c r="AA129">
        <v>0</v>
      </c>
      <c r="AB129">
        <v>107721.9944598338</v>
      </c>
      <c r="AC129">
        <v>0</v>
      </c>
      <c r="AD129">
        <v>107721.9944598338</v>
      </c>
      <c r="AE129">
        <v>500</v>
      </c>
      <c r="AF129">
        <v>108221.9944598338</v>
      </c>
      <c r="AG129">
        <v>0</v>
      </c>
      <c r="AH129">
        <v>108221.9944598338</v>
      </c>
      <c r="AI129">
        <v>0</v>
      </c>
      <c r="AJ129">
        <v>108221.9944598338</v>
      </c>
      <c r="AK129">
        <v>0</v>
      </c>
      <c r="AL129">
        <v>108221.9944598338</v>
      </c>
      <c r="AM129">
        <v>500</v>
      </c>
      <c r="AN129">
        <v>108721.9944598338</v>
      </c>
      <c r="AO129">
        <v>0</v>
      </c>
      <c r="AP129">
        <v>108721.9944598338</v>
      </c>
      <c r="AQ129">
        <v>500</v>
      </c>
      <c r="AR129">
        <v>109221.9944598338</v>
      </c>
      <c r="AS129">
        <v>500</v>
      </c>
      <c r="AT129">
        <v>109721.9944598338</v>
      </c>
      <c r="AU129">
        <v>1000</v>
      </c>
      <c r="AV129">
        <v>110721.9944598338</v>
      </c>
      <c r="AW129">
        <v>-739.70574167769519</v>
      </c>
      <c r="AX129">
        <v>109982.28871815608</v>
      </c>
      <c r="AY129">
        <v>3031.5945545221621</v>
      </c>
      <c r="AZ129">
        <v>113013.88327267826</v>
      </c>
      <c r="BA129">
        <v>0</v>
      </c>
      <c r="BB129">
        <v>113013.88327267826</v>
      </c>
      <c r="BC129">
        <v>0</v>
      </c>
      <c r="BD129">
        <v>113013.88327267826</v>
      </c>
      <c r="BE129">
        <v>0</v>
      </c>
      <c r="BF129">
        <v>113013.88327267826</v>
      </c>
      <c r="BG129">
        <v>2260.3989756031806</v>
      </c>
      <c r="BH129">
        <v>115274.28224828144</v>
      </c>
      <c r="BI129" s="5">
        <v>115274.28224828144</v>
      </c>
      <c r="BJ129" s="5">
        <v>8552199</v>
      </c>
      <c r="BM129" s="5">
        <v>0</v>
      </c>
      <c r="BN129" s="5">
        <v>115274.28224828144</v>
      </c>
      <c r="BO129" s="5">
        <v>8552199</v>
      </c>
      <c r="BP129" s="5" t="s">
        <v>8</v>
      </c>
      <c r="BS129">
        <v>115274.28224828144</v>
      </c>
      <c r="BT129" s="5">
        <v>0</v>
      </c>
      <c r="BU129" s="5">
        <v>8552199</v>
      </c>
      <c r="BW129" s="5" t="s">
        <v>19</v>
      </c>
      <c r="BX129" s="5" t="s">
        <v>19</v>
      </c>
      <c r="BY129" s="5" t="s">
        <v>1827</v>
      </c>
      <c r="BZ129" t="s">
        <v>1828</v>
      </c>
      <c r="CA129" t="s">
        <v>1877</v>
      </c>
      <c r="CB129" t="s">
        <v>1858</v>
      </c>
      <c r="CC129" s="5" t="b">
        <v>1</v>
      </c>
      <c r="CD129" s="5">
        <v>8552199</v>
      </c>
      <c r="CE129">
        <v>8552199</v>
      </c>
      <c r="CF129">
        <v>0</v>
      </c>
      <c r="CG129">
        <v>0</v>
      </c>
      <c r="CH129" s="5">
        <v>0</v>
      </c>
    </row>
    <row r="130" spans="1:86" x14ac:dyDescent="0.25">
      <c r="A130" s="5">
        <v>129</v>
      </c>
      <c r="B130" s="5">
        <v>2</v>
      </c>
      <c r="C130" s="5">
        <v>1</v>
      </c>
      <c r="D130" s="5">
        <v>7</v>
      </c>
      <c r="E130" s="5">
        <v>0</v>
      </c>
      <c r="F130" s="5">
        <v>16.989999999999998</v>
      </c>
      <c r="G130" s="5"/>
      <c r="H130" s="5"/>
      <c r="I130" s="5">
        <v>16.989999999999998</v>
      </c>
      <c r="J130" s="5">
        <v>7.49</v>
      </c>
      <c r="K130" s="5">
        <v>4.9400000000000004</v>
      </c>
      <c r="L130" s="5"/>
      <c r="N130" s="5"/>
      <c r="O130" s="5"/>
      <c r="P130" s="5">
        <v>3.49</v>
      </c>
      <c r="Q130" s="5"/>
      <c r="R130" s="5">
        <v>3.49</v>
      </c>
      <c r="S130" s="5">
        <v>32.909999999999997</v>
      </c>
      <c r="T130" s="5">
        <v>29.42</v>
      </c>
      <c r="U130" s="5">
        <v>31.17</v>
      </c>
      <c r="V130" s="5">
        <v>138273.04</v>
      </c>
      <c r="W130">
        <v>0.13073170732241124</v>
      </c>
      <c r="X130">
        <v>138273.17073170733</v>
      </c>
      <c r="Y130">
        <v>0</v>
      </c>
      <c r="Z130">
        <v>138273.17073170733</v>
      </c>
      <c r="AA130">
        <v>0</v>
      </c>
      <c r="AB130">
        <v>138273.17073170733</v>
      </c>
      <c r="AC130">
        <v>0</v>
      </c>
      <c r="AD130">
        <v>138273.17073170733</v>
      </c>
      <c r="AE130">
        <v>0</v>
      </c>
      <c r="AF130">
        <v>138273.17073170733</v>
      </c>
      <c r="AG130">
        <v>0</v>
      </c>
      <c r="AH130">
        <v>138273.17073170733</v>
      </c>
      <c r="AI130">
        <v>0</v>
      </c>
      <c r="AJ130">
        <v>138273.17073170733</v>
      </c>
      <c r="AK130">
        <v>0</v>
      </c>
      <c r="AL130">
        <v>138273.17073170733</v>
      </c>
      <c r="AM130">
        <v>0</v>
      </c>
      <c r="AN130">
        <v>138273.17073170733</v>
      </c>
      <c r="AO130">
        <v>0</v>
      </c>
      <c r="AP130">
        <v>138273.17073170733</v>
      </c>
      <c r="AQ130">
        <v>0</v>
      </c>
      <c r="AR130">
        <v>138273.17073170733</v>
      </c>
      <c r="AS130">
        <v>0</v>
      </c>
      <c r="AT130">
        <v>138273.17073170733</v>
      </c>
      <c r="AV130">
        <v>138273.17073170733</v>
      </c>
      <c r="AW130">
        <v>2228.9787710196397</v>
      </c>
      <c r="AX130">
        <v>140502.14950272697</v>
      </c>
      <c r="AY130">
        <v>1920.0513314084092</v>
      </c>
      <c r="AZ130">
        <v>142422.20083413538</v>
      </c>
      <c r="BA130">
        <v>0</v>
      </c>
      <c r="BB130">
        <v>142422.20083413538</v>
      </c>
      <c r="BC130">
        <v>0</v>
      </c>
      <c r="BD130">
        <v>142422.20083413538</v>
      </c>
      <c r="BE130">
        <v>0</v>
      </c>
      <c r="BF130">
        <v>142422.20083413538</v>
      </c>
      <c r="BG130">
        <v>0</v>
      </c>
      <c r="BH130">
        <v>142422.20083413538</v>
      </c>
      <c r="BI130" s="5">
        <v>142422.20083413538</v>
      </c>
      <c r="BJ130" s="5">
        <v>4439300</v>
      </c>
      <c r="BM130" s="5">
        <v>0</v>
      </c>
      <c r="BN130" s="5">
        <v>142422.20083413538</v>
      </c>
      <c r="BO130" s="5">
        <v>4439300</v>
      </c>
      <c r="BP130" s="5" t="s">
        <v>8</v>
      </c>
      <c r="BS130">
        <v>142422.20083413538</v>
      </c>
      <c r="BT130" s="5">
        <v>0</v>
      </c>
      <c r="BU130" s="5">
        <v>4439300</v>
      </c>
      <c r="BW130" s="5" t="s">
        <v>19</v>
      </c>
      <c r="BX130" s="5" t="s">
        <v>19</v>
      </c>
      <c r="BY130" s="5" t="s">
        <v>1827</v>
      </c>
      <c r="BZ130" t="s">
        <v>1828</v>
      </c>
      <c r="CA130" t="s">
        <v>1877</v>
      </c>
      <c r="CB130" t="s">
        <v>1862</v>
      </c>
      <c r="CC130" s="5" t="b">
        <v>1</v>
      </c>
      <c r="CD130" s="5">
        <v>4439300</v>
      </c>
      <c r="CE130">
        <v>4439300</v>
      </c>
      <c r="CF130">
        <v>0</v>
      </c>
      <c r="CG130">
        <v>0</v>
      </c>
      <c r="CH130" s="5">
        <v>0</v>
      </c>
    </row>
    <row r="131" spans="1:86" x14ac:dyDescent="0.25">
      <c r="A131" s="5">
        <v>130</v>
      </c>
      <c r="B131" s="5">
        <v>2</v>
      </c>
      <c r="C131" s="5">
        <v>2</v>
      </c>
      <c r="D131" s="5">
        <v>1</v>
      </c>
      <c r="E131" s="5">
        <v>0</v>
      </c>
      <c r="F131" s="5">
        <v>16.989999999999998</v>
      </c>
      <c r="G131" s="5"/>
      <c r="H131" s="5"/>
      <c r="I131" s="5">
        <v>16.989999999999998</v>
      </c>
      <c r="J131" s="5">
        <v>7.49</v>
      </c>
      <c r="K131" s="5">
        <v>4.91</v>
      </c>
      <c r="L131" s="5"/>
      <c r="N131" s="5"/>
      <c r="O131" s="5"/>
      <c r="P131" s="5">
        <v>3.49</v>
      </c>
      <c r="Q131" s="5"/>
      <c r="R131" s="5">
        <v>3.49</v>
      </c>
      <c r="S131" s="5">
        <v>32.880000000000003</v>
      </c>
      <c r="T131" s="5">
        <v>29.39</v>
      </c>
      <c r="U131" s="5">
        <v>31.14</v>
      </c>
      <c r="V131" s="5">
        <v>138273.04</v>
      </c>
      <c r="W131">
        <v>2.5902521008392796</v>
      </c>
      <c r="X131">
        <v>138275.63025210085</v>
      </c>
      <c r="Y131">
        <v>0</v>
      </c>
      <c r="Z131">
        <v>138275.63025210085</v>
      </c>
      <c r="AA131">
        <v>0</v>
      </c>
      <c r="AB131">
        <v>138275.63025210085</v>
      </c>
      <c r="AC131">
        <v>0</v>
      </c>
      <c r="AD131">
        <v>138275.63025210085</v>
      </c>
      <c r="AE131">
        <v>0</v>
      </c>
      <c r="AF131">
        <v>138275.63025210085</v>
      </c>
      <c r="AG131">
        <v>0</v>
      </c>
      <c r="AH131">
        <v>138275.63025210085</v>
      </c>
      <c r="AI131">
        <v>0</v>
      </c>
      <c r="AJ131">
        <v>138275.63025210085</v>
      </c>
      <c r="AK131">
        <v>0</v>
      </c>
      <c r="AL131">
        <v>138275.63025210085</v>
      </c>
      <c r="AM131">
        <v>0</v>
      </c>
      <c r="AN131">
        <v>138275.63025210085</v>
      </c>
      <c r="AO131">
        <v>0</v>
      </c>
      <c r="AP131">
        <v>138275.63025210085</v>
      </c>
      <c r="AQ131">
        <v>0</v>
      </c>
      <c r="AR131">
        <v>138275.63025210085</v>
      </c>
      <c r="AS131">
        <v>0</v>
      </c>
      <c r="AT131">
        <v>138275.63025210085</v>
      </c>
      <c r="AV131">
        <v>138275.63025210085</v>
      </c>
      <c r="AW131">
        <v>-2208.7709072068101</v>
      </c>
      <c r="AX131">
        <v>136066.85934489404</v>
      </c>
      <c r="AY131">
        <v>6357.6750160565134</v>
      </c>
      <c r="AZ131">
        <v>142424.53436095055</v>
      </c>
      <c r="BA131">
        <v>0</v>
      </c>
      <c r="BB131">
        <v>142424.53436095055</v>
      </c>
      <c r="BC131">
        <v>0</v>
      </c>
      <c r="BD131">
        <v>142424.53436095055</v>
      </c>
      <c r="BE131">
        <v>0</v>
      </c>
      <c r="BF131">
        <v>142424.53436095055</v>
      </c>
      <c r="BG131">
        <v>0</v>
      </c>
      <c r="BH131">
        <v>142424.53436095055</v>
      </c>
      <c r="BI131" s="5">
        <v>142424.53436095055</v>
      </c>
      <c r="BJ131" s="5">
        <v>4435100</v>
      </c>
      <c r="BM131" s="5">
        <v>0</v>
      </c>
      <c r="BN131" s="5">
        <v>142424.53436095055</v>
      </c>
      <c r="BO131" s="5">
        <v>4435100</v>
      </c>
      <c r="BP131" s="5" t="s">
        <v>8</v>
      </c>
      <c r="BS131">
        <v>142424.53436095055</v>
      </c>
      <c r="BT131" s="5">
        <v>0</v>
      </c>
      <c r="BU131" s="5">
        <v>4435100</v>
      </c>
      <c r="BW131" s="5" t="s">
        <v>19</v>
      </c>
      <c r="BX131" s="5" t="s">
        <v>19</v>
      </c>
      <c r="BY131" s="5" t="s">
        <v>1827</v>
      </c>
      <c r="BZ131" t="s">
        <v>1828</v>
      </c>
      <c r="CA131" t="s">
        <v>1877</v>
      </c>
      <c r="CB131" t="s">
        <v>1862</v>
      </c>
      <c r="CC131" s="5" t="b">
        <v>1</v>
      </c>
      <c r="CD131" s="5">
        <v>4435100</v>
      </c>
      <c r="CE131">
        <v>4435100</v>
      </c>
      <c r="CF131">
        <v>0</v>
      </c>
      <c r="CG131">
        <v>0</v>
      </c>
      <c r="CH131" s="5">
        <v>0</v>
      </c>
    </row>
    <row r="132" spans="1:86" x14ac:dyDescent="0.25">
      <c r="A132" s="5">
        <v>131</v>
      </c>
      <c r="B132" s="5">
        <v>2</v>
      </c>
      <c r="C132" s="5">
        <v>2</v>
      </c>
      <c r="D132" s="5">
        <v>2</v>
      </c>
      <c r="E132" s="5">
        <v>1</v>
      </c>
      <c r="F132" s="5">
        <v>11.31</v>
      </c>
      <c r="G132" s="5"/>
      <c r="H132" s="5"/>
      <c r="I132" s="5">
        <v>11.31</v>
      </c>
      <c r="J132" s="5">
        <v>16.18</v>
      </c>
      <c r="K132" s="5">
        <v>4.1100000000000003</v>
      </c>
      <c r="L132" s="5"/>
      <c r="M132">
        <v>3.01</v>
      </c>
      <c r="N132" s="5"/>
      <c r="O132" s="5"/>
      <c r="P132" s="5">
        <v>2.77</v>
      </c>
      <c r="Q132" s="5"/>
      <c r="R132" s="5">
        <v>2.77</v>
      </c>
      <c r="S132" s="5">
        <v>37.380000000000003</v>
      </c>
      <c r="T132" s="5">
        <v>34.61</v>
      </c>
      <c r="U132" s="5">
        <v>36</v>
      </c>
      <c r="V132" s="5">
        <v>120353.44</v>
      </c>
      <c r="W132">
        <v>1.8608595988625891</v>
      </c>
      <c r="X132">
        <v>120355.30085959886</v>
      </c>
      <c r="Y132">
        <v>0</v>
      </c>
      <c r="Z132">
        <v>120355.30085959886</v>
      </c>
      <c r="AA132">
        <v>0</v>
      </c>
      <c r="AB132">
        <v>120355.30085959886</v>
      </c>
      <c r="AC132">
        <v>0</v>
      </c>
      <c r="AD132">
        <v>120355.30085959886</v>
      </c>
      <c r="AE132">
        <v>0</v>
      </c>
      <c r="AF132">
        <v>120355.30085959886</v>
      </c>
      <c r="AG132">
        <v>0</v>
      </c>
      <c r="AH132">
        <v>120355.30085959886</v>
      </c>
      <c r="AI132">
        <v>0</v>
      </c>
      <c r="AJ132">
        <v>120355.30085959886</v>
      </c>
      <c r="AK132">
        <v>0</v>
      </c>
      <c r="AL132">
        <v>120355.30085959886</v>
      </c>
      <c r="AM132">
        <v>0</v>
      </c>
      <c r="AN132">
        <v>120355.30085959886</v>
      </c>
      <c r="AO132">
        <v>0</v>
      </c>
      <c r="AP132">
        <v>120355.30085959886</v>
      </c>
      <c r="AQ132">
        <v>0</v>
      </c>
      <c r="AR132">
        <v>120355.30085959886</v>
      </c>
      <c r="AS132">
        <v>0</v>
      </c>
      <c r="AT132">
        <v>120355.30085959886</v>
      </c>
      <c r="AV132">
        <v>120355.30085959886</v>
      </c>
      <c r="AW132">
        <v>-177.49530404330287</v>
      </c>
      <c r="AX132">
        <v>120177.80555555556</v>
      </c>
      <c r="AY132">
        <v>3788.8611111111095</v>
      </c>
      <c r="AZ132">
        <v>123966.66666666669</v>
      </c>
      <c r="BA132">
        <v>0</v>
      </c>
      <c r="BB132">
        <v>123966.66666666669</v>
      </c>
      <c r="BC132">
        <v>0</v>
      </c>
      <c r="BD132">
        <v>123966.66666666669</v>
      </c>
      <c r="BE132">
        <v>0</v>
      </c>
      <c r="BF132">
        <v>123966.66666666669</v>
      </c>
      <c r="BG132">
        <v>2479.666666666657</v>
      </c>
      <c r="BH132">
        <v>126446.33333333331</v>
      </c>
      <c r="BI132" s="5">
        <v>126446.33333333331</v>
      </c>
      <c r="BJ132" s="5">
        <v>4552068</v>
      </c>
      <c r="BM132" s="5">
        <v>0</v>
      </c>
      <c r="BN132" s="5">
        <v>126446.33333333331</v>
      </c>
      <c r="BO132" s="5">
        <v>4552068</v>
      </c>
      <c r="BP132" s="5" t="s">
        <v>8</v>
      </c>
      <c r="BS132">
        <v>126446.33333333331</v>
      </c>
      <c r="BT132" s="5">
        <v>0</v>
      </c>
      <c r="BU132" s="5">
        <v>4552068</v>
      </c>
      <c r="BW132" s="5" t="s">
        <v>19</v>
      </c>
      <c r="BX132" s="5" t="s">
        <v>19</v>
      </c>
      <c r="BY132" s="5" t="s">
        <v>1827</v>
      </c>
      <c r="BZ132" t="s">
        <v>1828</v>
      </c>
      <c r="CA132" t="s">
        <v>1877</v>
      </c>
      <c r="CB132" t="s">
        <v>1856</v>
      </c>
      <c r="CC132" s="5" t="b">
        <v>1</v>
      </c>
      <c r="CD132" s="5">
        <v>4552068</v>
      </c>
      <c r="CE132">
        <v>4552068</v>
      </c>
      <c r="CF132">
        <v>0</v>
      </c>
      <c r="CG132">
        <v>0</v>
      </c>
      <c r="CH132" s="5">
        <v>0</v>
      </c>
    </row>
    <row r="133" spans="1:86" x14ac:dyDescent="0.25">
      <c r="A133" s="5">
        <v>132</v>
      </c>
      <c r="B133" s="5">
        <v>2</v>
      </c>
      <c r="C133" s="5">
        <v>2</v>
      </c>
      <c r="D133" s="5">
        <v>3</v>
      </c>
      <c r="E133" s="5">
        <v>1</v>
      </c>
      <c r="F133" s="5">
        <v>15.45</v>
      </c>
      <c r="G133" s="5"/>
      <c r="H133" s="5"/>
      <c r="I133" s="5">
        <v>15.45</v>
      </c>
      <c r="J133" s="5">
        <v>17.71</v>
      </c>
      <c r="K133" s="5">
        <v>4.01</v>
      </c>
      <c r="L133" s="5"/>
      <c r="M133">
        <v>5.04</v>
      </c>
      <c r="N133" s="5"/>
      <c r="O133" s="5"/>
      <c r="P133" s="5">
        <v>3.84</v>
      </c>
      <c r="Q133" s="5"/>
      <c r="R133" s="5">
        <v>3.84</v>
      </c>
      <c r="S133" s="5">
        <v>46.05</v>
      </c>
      <c r="T133" s="5">
        <v>42.21</v>
      </c>
      <c r="U133" s="5">
        <v>44.13</v>
      </c>
      <c r="V133" s="5">
        <v>120353.44</v>
      </c>
      <c r="W133">
        <v>0.72666666665463708</v>
      </c>
      <c r="X133">
        <v>120354.16666666666</v>
      </c>
      <c r="Y133">
        <v>0</v>
      </c>
      <c r="Z133">
        <v>120354.16666666666</v>
      </c>
      <c r="AA133">
        <v>0</v>
      </c>
      <c r="AB133">
        <v>120354.16666666666</v>
      </c>
      <c r="AC133">
        <v>0</v>
      </c>
      <c r="AD133">
        <v>120354.16666666666</v>
      </c>
      <c r="AE133">
        <v>0</v>
      </c>
      <c r="AF133">
        <v>120354.16666666666</v>
      </c>
      <c r="AG133">
        <v>0</v>
      </c>
      <c r="AH133">
        <v>120354.16666666666</v>
      </c>
      <c r="AI133">
        <v>0</v>
      </c>
      <c r="AJ133">
        <v>120354.16666666666</v>
      </c>
      <c r="AK133">
        <v>0</v>
      </c>
      <c r="AL133">
        <v>120354.16666666666</v>
      </c>
      <c r="AM133">
        <v>0</v>
      </c>
      <c r="AN133">
        <v>120354.16666666666</v>
      </c>
      <c r="AO133">
        <v>0</v>
      </c>
      <c r="AP133">
        <v>120354.16666666666</v>
      </c>
      <c r="AQ133">
        <v>0</v>
      </c>
      <c r="AR133">
        <v>120354.16666666666</v>
      </c>
      <c r="AS133">
        <v>0</v>
      </c>
      <c r="AT133">
        <v>120354.16666666666</v>
      </c>
      <c r="AV133">
        <v>120354.16666666666</v>
      </c>
      <c r="AW133">
        <v>998.02005438477499</v>
      </c>
      <c r="AX133">
        <v>121352.18672105145</v>
      </c>
      <c r="AY133">
        <v>2613.3695898481819</v>
      </c>
      <c r="AZ133">
        <v>123965.5563108996</v>
      </c>
      <c r="BA133">
        <v>0</v>
      </c>
      <c r="BB133">
        <v>123965.5563108996</v>
      </c>
      <c r="BC133">
        <v>0</v>
      </c>
      <c r="BD133">
        <v>123965.5563108996</v>
      </c>
      <c r="BE133">
        <v>0</v>
      </c>
      <c r="BF133">
        <v>123965.5563108996</v>
      </c>
      <c r="BG133">
        <v>2479.7643326535181</v>
      </c>
      <c r="BH133">
        <v>126445.32064355312</v>
      </c>
      <c r="BI133" s="5">
        <v>126445.32064355312</v>
      </c>
      <c r="BJ133" s="5">
        <v>5580032</v>
      </c>
      <c r="BM133" s="5">
        <v>0</v>
      </c>
      <c r="BN133" s="5">
        <v>126445.32064355312</v>
      </c>
      <c r="BO133" s="5">
        <v>5580032</v>
      </c>
      <c r="BP133" s="5" t="s">
        <v>8</v>
      </c>
      <c r="BS133">
        <v>126445.32064355312</v>
      </c>
      <c r="BT133" s="5">
        <v>0</v>
      </c>
      <c r="BU133" s="5">
        <v>5580032</v>
      </c>
      <c r="BW133" s="5" t="s">
        <v>2</v>
      </c>
      <c r="BX133" s="5" t="s">
        <v>2</v>
      </c>
      <c r="BY133" s="5" t="s">
        <v>1821</v>
      </c>
      <c r="BZ133" t="s">
        <v>1787</v>
      </c>
      <c r="CA133" t="s">
        <v>1877</v>
      </c>
      <c r="CB133" t="s">
        <v>1856</v>
      </c>
      <c r="CC133" s="5" t="b">
        <v>1</v>
      </c>
      <c r="CD133" s="5">
        <v>5580032</v>
      </c>
      <c r="CE133">
        <v>5580032</v>
      </c>
      <c r="CF133">
        <v>0</v>
      </c>
      <c r="CG133">
        <v>0</v>
      </c>
      <c r="CH133" s="5">
        <v>0</v>
      </c>
    </row>
    <row r="134" spans="1:86" x14ac:dyDescent="0.25">
      <c r="A134" s="5">
        <v>133</v>
      </c>
      <c r="B134" s="5">
        <v>2</v>
      </c>
      <c r="C134" s="5">
        <v>2</v>
      </c>
      <c r="D134" s="5">
        <v>4</v>
      </c>
      <c r="E134" s="5">
        <v>1</v>
      </c>
      <c r="F134" s="5">
        <v>10.59</v>
      </c>
      <c r="G134" s="5"/>
      <c r="H134" s="5"/>
      <c r="I134" s="5">
        <v>10.59</v>
      </c>
      <c r="J134" s="5">
        <v>15.69</v>
      </c>
      <c r="K134" s="5">
        <v>3.94</v>
      </c>
      <c r="L134" s="5"/>
      <c r="M134">
        <v>4.4400000000000004</v>
      </c>
      <c r="N134" s="5"/>
      <c r="O134" s="5"/>
      <c r="P134" s="5">
        <v>3.45</v>
      </c>
      <c r="Q134" s="5"/>
      <c r="R134" s="5">
        <v>3.45</v>
      </c>
      <c r="S134" s="5">
        <v>38.11</v>
      </c>
      <c r="T134" s="5">
        <v>34.659999999999997</v>
      </c>
      <c r="U134" s="5">
        <v>36.39</v>
      </c>
      <c r="V134" s="5">
        <v>119184.96000000001</v>
      </c>
      <c r="W134">
        <v>2.0088385269191349</v>
      </c>
      <c r="X134">
        <v>119186.96883852693</v>
      </c>
      <c r="Y134">
        <v>0</v>
      </c>
      <c r="Z134">
        <v>119186.96883852693</v>
      </c>
      <c r="AA134">
        <v>0</v>
      </c>
      <c r="AB134">
        <v>119186.96883852693</v>
      </c>
      <c r="AC134">
        <v>500.02832861189381</v>
      </c>
      <c r="AD134">
        <v>119686.99716713882</v>
      </c>
      <c r="AE134">
        <v>0</v>
      </c>
      <c r="AF134">
        <v>119686.99716713882</v>
      </c>
      <c r="AG134">
        <v>500</v>
      </c>
      <c r="AH134">
        <v>120186.99716713882</v>
      </c>
      <c r="AI134">
        <v>500</v>
      </c>
      <c r="AJ134">
        <v>120686.99716713882</v>
      </c>
      <c r="AK134">
        <v>500</v>
      </c>
      <c r="AL134">
        <v>121186.99716713882</v>
      </c>
      <c r="AM134">
        <v>0</v>
      </c>
      <c r="AN134">
        <v>121186.99716713882</v>
      </c>
      <c r="AO134">
        <v>500</v>
      </c>
      <c r="AP134">
        <v>121686.99716713882</v>
      </c>
      <c r="AQ134">
        <v>0</v>
      </c>
      <c r="AR134">
        <v>121686.99716713882</v>
      </c>
      <c r="AS134">
        <v>0</v>
      </c>
      <c r="AT134">
        <v>121686.99716713882</v>
      </c>
      <c r="AV134">
        <v>121686.99716713882</v>
      </c>
      <c r="AX134">
        <v>118527.095355867</v>
      </c>
      <c r="AY134">
        <v>3659.9065677383769</v>
      </c>
      <c r="AZ134">
        <v>122187.00192360538</v>
      </c>
      <c r="BA134">
        <v>500</v>
      </c>
      <c r="BB134">
        <v>122687.00192360538</v>
      </c>
      <c r="BC134">
        <v>500</v>
      </c>
      <c r="BD134">
        <v>123187.00192360538</v>
      </c>
      <c r="BE134">
        <v>0</v>
      </c>
      <c r="BF134">
        <v>123187.00192360538</v>
      </c>
      <c r="BG134">
        <v>0</v>
      </c>
      <c r="BH134">
        <v>123187.00192360538</v>
      </c>
      <c r="BI134" s="5">
        <v>123187.00192360538</v>
      </c>
      <c r="BJ134" s="5">
        <v>4482775</v>
      </c>
      <c r="BM134" s="5">
        <v>0</v>
      </c>
      <c r="BN134" s="5">
        <v>123187.00192360538</v>
      </c>
      <c r="BO134" s="5">
        <v>4482775</v>
      </c>
      <c r="BP134" s="5" t="s">
        <v>8</v>
      </c>
      <c r="BS134">
        <v>123187.00192360538</v>
      </c>
      <c r="BT134" s="5">
        <v>0</v>
      </c>
      <c r="BU134" s="5">
        <v>4482775</v>
      </c>
      <c r="BV134" t="s">
        <v>62</v>
      </c>
      <c r="BW134" s="5" t="s">
        <v>1815</v>
      </c>
      <c r="BX134" s="5" t="s">
        <v>1815</v>
      </c>
      <c r="BY134" s="5" t="s">
        <v>1827</v>
      </c>
      <c r="BZ134" t="s">
        <v>1830</v>
      </c>
      <c r="CA134" t="s">
        <v>1877</v>
      </c>
      <c r="CB134" t="s">
        <v>1856</v>
      </c>
      <c r="CC134" s="5" t="b">
        <v>1</v>
      </c>
      <c r="CD134" s="5">
        <v>4590989</v>
      </c>
      <c r="CE134">
        <v>4590989</v>
      </c>
      <c r="CF134">
        <v>0</v>
      </c>
      <c r="CG134">
        <v>0</v>
      </c>
      <c r="CH134" s="5">
        <v>108214</v>
      </c>
    </row>
    <row r="135" spans="1:86" x14ac:dyDescent="0.25">
      <c r="A135" s="5">
        <v>134</v>
      </c>
      <c r="B135" s="5">
        <v>2</v>
      </c>
      <c r="C135" s="5">
        <v>2</v>
      </c>
      <c r="D135" s="5">
        <v>5</v>
      </c>
      <c r="E135" s="5">
        <v>1</v>
      </c>
      <c r="F135" s="5">
        <v>10.59</v>
      </c>
      <c r="G135" s="5"/>
      <c r="H135" s="5"/>
      <c r="I135" s="5">
        <v>10.59</v>
      </c>
      <c r="J135" s="5">
        <v>15.69</v>
      </c>
      <c r="K135" s="5">
        <v>3.89</v>
      </c>
      <c r="L135" s="5"/>
      <c r="M135">
        <v>4.4400000000000004</v>
      </c>
      <c r="N135" s="5"/>
      <c r="O135" s="5"/>
      <c r="P135" s="5">
        <v>3.39</v>
      </c>
      <c r="Q135" s="5"/>
      <c r="R135" s="5">
        <v>3.39</v>
      </c>
      <c r="S135" s="5">
        <v>38</v>
      </c>
      <c r="T135" s="5">
        <v>34.61</v>
      </c>
      <c r="U135" s="5">
        <v>36.31</v>
      </c>
      <c r="V135" s="5">
        <v>119184.96000000001</v>
      </c>
      <c r="W135">
        <v>2.5399999999790452</v>
      </c>
      <c r="X135">
        <v>119187.5</v>
      </c>
      <c r="Y135">
        <v>0</v>
      </c>
      <c r="Z135">
        <v>119187.5</v>
      </c>
      <c r="AA135">
        <v>500.51136363636761</v>
      </c>
      <c r="AB135">
        <v>119688.01136363635</v>
      </c>
      <c r="AC135">
        <v>0</v>
      </c>
      <c r="AD135">
        <v>119688.01136363635</v>
      </c>
      <c r="AE135">
        <v>0</v>
      </c>
      <c r="AF135">
        <v>119688.01136363635</v>
      </c>
      <c r="AG135">
        <v>0</v>
      </c>
      <c r="AH135">
        <v>119688.01136363635</v>
      </c>
      <c r="AI135">
        <v>500</v>
      </c>
      <c r="AJ135">
        <v>120188.01136363635</v>
      </c>
      <c r="AK135">
        <v>0</v>
      </c>
      <c r="AL135">
        <v>120188.01136363635</v>
      </c>
      <c r="AM135">
        <v>0</v>
      </c>
      <c r="AN135">
        <v>120188.01136363635</v>
      </c>
      <c r="AP135">
        <v>120188.01136363635</v>
      </c>
      <c r="AQ135">
        <v>0</v>
      </c>
      <c r="AR135">
        <v>120188.01136363635</v>
      </c>
      <c r="AS135">
        <v>0</v>
      </c>
      <c r="AT135">
        <v>120188.01136363635</v>
      </c>
      <c r="AV135">
        <v>120188.01136363635</v>
      </c>
      <c r="AX135">
        <v>116513.85293307628</v>
      </c>
      <c r="AY135">
        <v>0</v>
      </c>
      <c r="AZ135">
        <v>116513.85293307628</v>
      </c>
      <c r="BA135">
        <v>0</v>
      </c>
      <c r="BB135">
        <v>116513.85293307628</v>
      </c>
      <c r="BC135">
        <v>0</v>
      </c>
      <c r="BD135">
        <v>116513.85293307628</v>
      </c>
      <c r="BE135">
        <v>0</v>
      </c>
      <c r="BF135">
        <v>116513.85293307628</v>
      </c>
      <c r="BG135">
        <v>0</v>
      </c>
      <c r="BH135">
        <v>116513.85293307628</v>
      </c>
      <c r="BI135" s="5">
        <v>116513.85293307628</v>
      </c>
      <c r="BJ135" s="5">
        <v>4230618</v>
      </c>
      <c r="BL135">
        <v>0.03</v>
      </c>
      <c r="BM135" s="5">
        <v>126919</v>
      </c>
      <c r="BN135" s="5">
        <v>113018.42467639768</v>
      </c>
      <c r="BO135" s="5">
        <v>4103699</v>
      </c>
      <c r="BP135" s="5" t="s">
        <v>8</v>
      </c>
      <c r="BS135">
        <v>113018.42467639768</v>
      </c>
      <c r="BT135" s="5">
        <v>0</v>
      </c>
      <c r="BU135" s="5">
        <v>4103699</v>
      </c>
      <c r="BV135" t="s">
        <v>110</v>
      </c>
      <c r="BW135" s="5" t="s">
        <v>1818</v>
      </c>
      <c r="BX135" s="5" t="s">
        <v>1818</v>
      </c>
      <c r="BY135" s="5" t="s">
        <v>1827</v>
      </c>
      <c r="BZ135" t="s">
        <v>1829</v>
      </c>
      <c r="CA135" t="s">
        <v>1877</v>
      </c>
      <c r="CB135" t="s">
        <v>1856</v>
      </c>
      <c r="CC135" s="5" t="b">
        <v>1</v>
      </c>
      <c r="CD135" s="5">
        <v>4230618</v>
      </c>
      <c r="CE135">
        <v>4451381</v>
      </c>
      <c r="CF135">
        <v>4230618</v>
      </c>
      <c r="CG135">
        <v>4230618</v>
      </c>
      <c r="CH135" s="5">
        <v>0</v>
      </c>
    </row>
    <row r="136" spans="1:86" x14ac:dyDescent="0.25">
      <c r="A136" s="5">
        <v>135</v>
      </c>
      <c r="B136" s="5">
        <v>2</v>
      </c>
      <c r="C136" s="5">
        <v>2</v>
      </c>
      <c r="D136" s="5">
        <v>6</v>
      </c>
      <c r="E136" s="5">
        <v>3</v>
      </c>
      <c r="F136" s="5">
        <v>12.4</v>
      </c>
      <c r="G136" s="5">
        <v>11.28</v>
      </c>
      <c r="H136" s="5">
        <v>11.28</v>
      </c>
      <c r="I136" s="5">
        <v>34.96</v>
      </c>
      <c r="J136" s="5">
        <v>17.93</v>
      </c>
      <c r="K136" s="5">
        <v>8.2100000000000009</v>
      </c>
      <c r="L136" s="5"/>
      <c r="M136">
        <v>9.89</v>
      </c>
      <c r="N136" s="5"/>
      <c r="O136" s="5"/>
      <c r="P136" s="5">
        <v>2.79</v>
      </c>
      <c r="Q136" s="5">
        <v>3.6</v>
      </c>
      <c r="R136" s="5">
        <v>6.3900000000000006</v>
      </c>
      <c r="S136" s="5">
        <v>77.38</v>
      </c>
      <c r="T136" s="5">
        <v>70.989999999999995</v>
      </c>
      <c r="U136" s="5">
        <v>74.19</v>
      </c>
      <c r="V136" s="5">
        <v>107221.12</v>
      </c>
      <c r="W136">
        <v>500.87859254046634</v>
      </c>
      <c r="X136">
        <v>107721.99859254046</v>
      </c>
      <c r="Y136">
        <v>0</v>
      </c>
      <c r="Z136">
        <v>107721.99859254046</v>
      </c>
      <c r="AA136">
        <v>0</v>
      </c>
      <c r="AB136">
        <v>107721.99859254046</v>
      </c>
      <c r="AC136">
        <v>0</v>
      </c>
      <c r="AD136">
        <v>107721.99859254046</v>
      </c>
      <c r="AE136">
        <v>500</v>
      </c>
      <c r="AF136">
        <v>108221.99859254046</v>
      </c>
      <c r="AG136">
        <v>0</v>
      </c>
      <c r="AH136">
        <v>108221.99859254046</v>
      </c>
      <c r="AI136">
        <v>0</v>
      </c>
      <c r="AJ136">
        <v>108221.99859254046</v>
      </c>
      <c r="AK136">
        <v>0</v>
      </c>
      <c r="AL136">
        <v>108221.99859254046</v>
      </c>
      <c r="AM136">
        <v>500</v>
      </c>
      <c r="AN136">
        <v>108721.99859254046</v>
      </c>
      <c r="AO136">
        <v>0</v>
      </c>
      <c r="AP136">
        <v>108721.99859254046</v>
      </c>
      <c r="AQ136">
        <v>500</v>
      </c>
      <c r="AR136">
        <v>109221.99859254046</v>
      </c>
      <c r="AS136">
        <v>500</v>
      </c>
      <c r="AT136">
        <v>109721.99859254046</v>
      </c>
      <c r="AV136">
        <v>109721.99859254046</v>
      </c>
      <c r="AW136">
        <v>-1491.4958293648233</v>
      </c>
      <c r="AX136">
        <v>108230.50276317564</v>
      </c>
      <c r="AY136">
        <v>4783.3805095026182</v>
      </c>
      <c r="AZ136">
        <v>113013.88327267826</v>
      </c>
      <c r="BA136">
        <v>0</v>
      </c>
      <c r="BB136">
        <v>113013.88327267826</v>
      </c>
      <c r="BC136">
        <v>0</v>
      </c>
      <c r="BD136">
        <v>113013.88327267826</v>
      </c>
      <c r="BE136">
        <v>0</v>
      </c>
      <c r="BF136">
        <v>113013.88327267826</v>
      </c>
      <c r="BG136">
        <v>2260.3989756031806</v>
      </c>
      <c r="BH136">
        <v>115274.28224828144</v>
      </c>
      <c r="BI136" s="5">
        <v>115274.28224828144</v>
      </c>
      <c r="BJ136" s="5">
        <v>8552199</v>
      </c>
      <c r="BM136" s="5">
        <v>0</v>
      </c>
      <c r="BN136" s="5">
        <v>115274.28224828144</v>
      </c>
      <c r="BO136" s="5">
        <v>8552199</v>
      </c>
      <c r="BP136" s="5" t="s">
        <v>8</v>
      </c>
      <c r="BS136">
        <v>115274.28224828144</v>
      </c>
      <c r="BT136" s="5">
        <v>0</v>
      </c>
      <c r="BU136" s="5">
        <v>8552199</v>
      </c>
      <c r="BW136" s="5" t="s">
        <v>2</v>
      </c>
      <c r="BX136" s="5" t="s">
        <v>2</v>
      </c>
      <c r="BY136" s="5" t="s">
        <v>1821</v>
      </c>
      <c r="BZ136" t="s">
        <v>1787</v>
      </c>
      <c r="CA136" t="s">
        <v>1877</v>
      </c>
      <c r="CB136" t="s">
        <v>1858</v>
      </c>
      <c r="CC136" s="5" t="b">
        <v>1</v>
      </c>
      <c r="CD136" s="5">
        <v>8552199</v>
      </c>
      <c r="CE136">
        <v>8552199</v>
      </c>
      <c r="CF136">
        <v>0</v>
      </c>
      <c r="CG136">
        <v>0</v>
      </c>
      <c r="CH136" s="5">
        <v>0</v>
      </c>
    </row>
    <row r="137" spans="1:86" x14ac:dyDescent="0.25">
      <c r="A137" s="5">
        <v>136</v>
      </c>
      <c r="B137" s="5">
        <v>2</v>
      </c>
      <c r="C137" s="5">
        <v>2</v>
      </c>
      <c r="D137" s="5">
        <v>7</v>
      </c>
      <c r="E137" s="5">
        <v>0</v>
      </c>
      <c r="F137" s="5">
        <v>16.989999999999998</v>
      </c>
      <c r="G137" s="5"/>
      <c r="H137" s="5"/>
      <c r="I137" s="5">
        <v>16.989999999999998</v>
      </c>
      <c r="J137" s="5">
        <v>7.49</v>
      </c>
      <c r="K137" s="5">
        <v>4.9400000000000004</v>
      </c>
      <c r="L137" s="5"/>
      <c r="N137" s="5"/>
      <c r="O137" s="5"/>
      <c r="P137" s="5">
        <v>3.49</v>
      </c>
      <c r="Q137" s="5"/>
      <c r="R137" s="5">
        <v>3.49</v>
      </c>
      <c r="S137" s="5">
        <v>32.909999999999997</v>
      </c>
      <c r="T137" s="5">
        <v>29.42</v>
      </c>
      <c r="U137" s="5">
        <v>31.17</v>
      </c>
      <c r="V137" s="5">
        <v>138273.04</v>
      </c>
      <c r="W137">
        <v>2.5902521008392796</v>
      </c>
      <c r="X137">
        <v>138275.63025210085</v>
      </c>
      <c r="Y137">
        <v>0</v>
      </c>
      <c r="Z137">
        <v>138275.63025210085</v>
      </c>
      <c r="AA137">
        <v>0</v>
      </c>
      <c r="AB137">
        <v>138275.63025210085</v>
      </c>
      <c r="AC137">
        <v>0</v>
      </c>
      <c r="AD137">
        <v>138275.63025210085</v>
      </c>
      <c r="AE137">
        <v>0</v>
      </c>
      <c r="AF137">
        <v>138275.63025210085</v>
      </c>
      <c r="AG137">
        <v>0</v>
      </c>
      <c r="AH137">
        <v>138275.63025210085</v>
      </c>
      <c r="AI137">
        <v>0</v>
      </c>
      <c r="AJ137">
        <v>138275.63025210085</v>
      </c>
      <c r="AK137">
        <v>0</v>
      </c>
      <c r="AL137">
        <v>138275.63025210085</v>
      </c>
      <c r="AM137">
        <v>0</v>
      </c>
      <c r="AN137">
        <v>138275.63025210085</v>
      </c>
      <c r="AO137">
        <v>0</v>
      </c>
      <c r="AP137">
        <v>138275.63025210085</v>
      </c>
      <c r="AQ137">
        <v>0</v>
      </c>
      <c r="AR137">
        <v>138275.63025210085</v>
      </c>
      <c r="AS137">
        <v>0</v>
      </c>
      <c r="AT137">
        <v>138275.63025210085</v>
      </c>
      <c r="AV137">
        <v>138275.63025210085</v>
      </c>
      <c r="AW137">
        <v>-2339.7303483472497</v>
      </c>
      <c r="AX137">
        <v>135935.8999037536</v>
      </c>
      <c r="AY137">
        <v>6489.5091434071364</v>
      </c>
      <c r="AZ137">
        <v>142425.40904716073</v>
      </c>
      <c r="BA137">
        <v>0</v>
      </c>
      <c r="BB137">
        <v>142425.40904716073</v>
      </c>
      <c r="BC137">
        <v>0</v>
      </c>
      <c r="BD137">
        <v>142425.40904716073</v>
      </c>
      <c r="BE137">
        <v>0</v>
      </c>
      <c r="BF137">
        <v>142425.40904716073</v>
      </c>
      <c r="BG137">
        <v>0</v>
      </c>
      <c r="BH137">
        <v>142425.40904716073</v>
      </c>
      <c r="BI137" s="5">
        <v>142425.40904716073</v>
      </c>
      <c r="BJ137" s="5">
        <v>4439400</v>
      </c>
      <c r="BM137" s="5">
        <v>0</v>
      </c>
      <c r="BN137" s="5">
        <v>142425.40904716073</v>
      </c>
      <c r="BO137" s="5">
        <v>4439400</v>
      </c>
      <c r="BP137" s="5" t="s">
        <v>8</v>
      </c>
      <c r="BS137">
        <v>142425.40904716073</v>
      </c>
      <c r="BT137" s="5">
        <v>0</v>
      </c>
      <c r="BU137" s="5">
        <v>4439400</v>
      </c>
      <c r="BW137" s="5" t="s">
        <v>2</v>
      </c>
      <c r="BX137" s="5" t="s">
        <v>2</v>
      </c>
      <c r="BY137" s="5" t="s">
        <v>1821</v>
      </c>
      <c r="BZ137" t="s">
        <v>1787</v>
      </c>
      <c r="CA137" t="s">
        <v>1877</v>
      </c>
      <c r="CB137" t="s">
        <v>1862</v>
      </c>
      <c r="CC137" s="5" t="b">
        <v>1</v>
      </c>
      <c r="CD137" s="5">
        <v>4439400</v>
      </c>
      <c r="CE137">
        <v>4439400</v>
      </c>
      <c r="CF137">
        <v>0</v>
      </c>
      <c r="CG137">
        <v>0</v>
      </c>
      <c r="CH137" s="5">
        <v>0</v>
      </c>
    </row>
    <row r="138" spans="1:86" x14ac:dyDescent="0.25">
      <c r="A138" s="5">
        <v>137</v>
      </c>
      <c r="B138" s="5">
        <v>2</v>
      </c>
      <c r="C138" s="5">
        <v>3</v>
      </c>
      <c r="D138" s="5">
        <v>1</v>
      </c>
      <c r="E138" s="5">
        <v>0</v>
      </c>
      <c r="F138" s="5">
        <v>16.989999999999998</v>
      </c>
      <c r="G138" s="5"/>
      <c r="H138" s="5"/>
      <c r="I138" s="5">
        <v>16.989999999999998</v>
      </c>
      <c r="J138" s="5">
        <v>7.49</v>
      </c>
      <c r="K138" s="5">
        <v>4.91</v>
      </c>
      <c r="L138" s="5"/>
      <c r="N138" s="5"/>
      <c r="O138" s="5"/>
      <c r="P138" s="5">
        <v>3.49</v>
      </c>
      <c r="Q138" s="5"/>
      <c r="R138" s="5">
        <v>3.49</v>
      </c>
      <c r="S138" s="5">
        <v>32.880000000000003</v>
      </c>
      <c r="T138" s="5">
        <v>29.39</v>
      </c>
      <c r="U138" s="5">
        <v>31.14</v>
      </c>
      <c r="V138" s="5">
        <v>138273.04</v>
      </c>
      <c r="W138">
        <v>2.5902521008392796</v>
      </c>
      <c r="X138">
        <v>138275.63025210085</v>
      </c>
      <c r="Y138">
        <v>0</v>
      </c>
      <c r="Z138">
        <v>138275.63025210085</v>
      </c>
      <c r="AA138">
        <v>0</v>
      </c>
      <c r="AB138">
        <v>138275.63025210085</v>
      </c>
      <c r="AC138">
        <v>0</v>
      </c>
      <c r="AD138">
        <v>138275.63025210085</v>
      </c>
      <c r="AE138">
        <v>0</v>
      </c>
      <c r="AF138">
        <v>138275.63025210085</v>
      </c>
      <c r="AG138">
        <v>0</v>
      </c>
      <c r="AH138">
        <v>138275.63025210085</v>
      </c>
      <c r="AI138">
        <v>0</v>
      </c>
      <c r="AJ138">
        <v>138275.63025210085</v>
      </c>
      <c r="AK138">
        <v>0</v>
      </c>
      <c r="AL138">
        <v>138275.63025210085</v>
      </c>
      <c r="AM138">
        <v>0</v>
      </c>
      <c r="AN138">
        <v>138275.63025210085</v>
      </c>
      <c r="AO138">
        <v>0</v>
      </c>
      <c r="AP138">
        <v>138275.63025210085</v>
      </c>
      <c r="AQ138">
        <v>0</v>
      </c>
      <c r="AR138">
        <v>138275.63025210085</v>
      </c>
      <c r="AS138">
        <v>0</v>
      </c>
      <c r="AT138">
        <v>138275.63025210085</v>
      </c>
      <c r="AV138">
        <v>138275.63025210085</v>
      </c>
      <c r="AW138">
        <v>-2208.7709072068101</v>
      </c>
      <c r="AX138">
        <v>136066.85934489404</v>
      </c>
      <c r="AY138">
        <v>6357.6750160565134</v>
      </c>
      <c r="AZ138">
        <v>142424.53436095055</v>
      </c>
      <c r="BA138">
        <v>0</v>
      </c>
      <c r="BB138">
        <v>142424.53436095055</v>
      </c>
      <c r="BC138">
        <v>0</v>
      </c>
      <c r="BD138">
        <v>142424.53436095055</v>
      </c>
      <c r="BE138">
        <v>0</v>
      </c>
      <c r="BF138">
        <v>142424.53436095055</v>
      </c>
      <c r="BG138">
        <v>0</v>
      </c>
      <c r="BH138">
        <v>142424.53436095055</v>
      </c>
      <c r="BI138" s="5">
        <v>142424.53436095055</v>
      </c>
      <c r="BJ138" s="5">
        <v>4435100</v>
      </c>
      <c r="BM138" s="5">
        <v>0</v>
      </c>
      <c r="BN138" s="5">
        <v>142424.53436095055</v>
      </c>
      <c r="BO138" s="5">
        <v>4435100</v>
      </c>
      <c r="BP138" s="5" t="s">
        <v>8</v>
      </c>
      <c r="BS138">
        <v>142424.53436095055</v>
      </c>
      <c r="BT138" s="5">
        <v>0</v>
      </c>
      <c r="BU138" s="5">
        <v>4435100</v>
      </c>
      <c r="BW138" s="5" t="s">
        <v>19</v>
      </c>
      <c r="BX138" s="5" t="s">
        <v>19</v>
      </c>
      <c r="BY138" s="5" t="s">
        <v>1827</v>
      </c>
      <c r="BZ138" t="s">
        <v>1828</v>
      </c>
      <c r="CA138" t="s">
        <v>1877</v>
      </c>
      <c r="CB138" t="s">
        <v>1862</v>
      </c>
      <c r="CC138" s="5" t="b">
        <v>1</v>
      </c>
      <c r="CD138" s="5">
        <v>4435100</v>
      </c>
      <c r="CE138">
        <v>4435100</v>
      </c>
      <c r="CF138">
        <v>0</v>
      </c>
      <c r="CG138">
        <v>0</v>
      </c>
      <c r="CH138" s="5">
        <v>0</v>
      </c>
    </row>
    <row r="139" spans="1:86" x14ac:dyDescent="0.25">
      <c r="A139" s="5">
        <v>138</v>
      </c>
      <c r="B139" s="5">
        <v>2</v>
      </c>
      <c r="C139" s="5">
        <v>3</v>
      </c>
      <c r="D139" s="5">
        <v>2</v>
      </c>
      <c r="E139" s="5">
        <v>1</v>
      </c>
      <c r="F139" s="5">
        <v>11.31</v>
      </c>
      <c r="G139" s="5"/>
      <c r="H139" s="5"/>
      <c r="I139" s="5">
        <v>11.31</v>
      </c>
      <c r="J139" s="5">
        <v>16.18</v>
      </c>
      <c r="K139" s="5">
        <v>4.1100000000000003</v>
      </c>
      <c r="L139" s="5"/>
      <c r="M139">
        <v>3.01</v>
      </c>
      <c r="N139" s="5"/>
      <c r="O139" s="5"/>
      <c r="P139" s="5">
        <v>2.77</v>
      </c>
      <c r="Q139" s="5"/>
      <c r="R139" s="5">
        <v>2.77</v>
      </c>
      <c r="S139" s="5">
        <v>37.380000000000003</v>
      </c>
      <c r="T139" s="5">
        <v>34.61</v>
      </c>
      <c r="U139" s="5">
        <v>36</v>
      </c>
      <c r="V139" s="5">
        <v>120353.44</v>
      </c>
      <c r="W139">
        <v>1.8608595988625891</v>
      </c>
      <c r="X139">
        <v>120355.30085959886</v>
      </c>
      <c r="Y139">
        <v>0</v>
      </c>
      <c r="Z139">
        <v>120355.30085959886</v>
      </c>
      <c r="AA139">
        <v>0</v>
      </c>
      <c r="AB139">
        <v>120355.30085959886</v>
      </c>
      <c r="AC139">
        <v>0</v>
      </c>
      <c r="AD139">
        <v>120355.30085959886</v>
      </c>
      <c r="AE139">
        <v>0</v>
      </c>
      <c r="AF139">
        <v>120355.30085959886</v>
      </c>
      <c r="AG139">
        <v>0</v>
      </c>
      <c r="AH139">
        <v>120355.30085959886</v>
      </c>
      <c r="AI139">
        <v>0</v>
      </c>
      <c r="AJ139">
        <v>120355.30085959886</v>
      </c>
      <c r="AK139">
        <v>0</v>
      </c>
      <c r="AL139">
        <v>120355.30085959886</v>
      </c>
      <c r="AM139">
        <v>0</v>
      </c>
      <c r="AN139">
        <v>120355.30085959886</v>
      </c>
      <c r="AO139">
        <v>0</v>
      </c>
      <c r="AP139">
        <v>120355.30085959886</v>
      </c>
      <c r="AQ139">
        <v>0</v>
      </c>
      <c r="AR139">
        <v>120355.30085959886</v>
      </c>
      <c r="AS139">
        <v>0</v>
      </c>
      <c r="AT139">
        <v>120355.30085959886</v>
      </c>
      <c r="AV139">
        <v>120355.30085959886</v>
      </c>
      <c r="AW139">
        <v>-177.49530404330287</v>
      </c>
      <c r="AX139">
        <v>120177.80555555556</v>
      </c>
      <c r="AY139">
        <v>3788.8611111111095</v>
      </c>
      <c r="AZ139">
        <v>123966.66666666669</v>
      </c>
      <c r="BA139">
        <v>0</v>
      </c>
      <c r="BB139">
        <v>123966.66666666669</v>
      </c>
      <c r="BC139">
        <v>0</v>
      </c>
      <c r="BD139">
        <v>123966.66666666669</v>
      </c>
      <c r="BE139">
        <v>0</v>
      </c>
      <c r="BF139">
        <v>123966.66666666669</v>
      </c>
      <c r="BG139">
        <v>2479.666666666657</v>
      </c>
      <c r="BH139">
        <v>126446.33333333331</v>
      </c>
      <c r="BI139" s="5">
        <v>126446.33333333331</v>
      </c>
      <c r="BJ139" s="5">
        <v>4552068</v>
      </c>
      <c r="BM139" s="5">
        <v>0</v>
      </c>
      <c r="BN139" s="5">
        <v>126446.33333333331</v>
      </c>
      <c r="BO139" s="5">
        <v>4552068</v>
      </c>
      <c r="BP139" s="5" t="s">
        <v>8</v>
      </c>
      <c r="BS139">
        <v>126446.33333333331</v>
      </c>
      <c r="BT139" s="5">
        <v>0</v>
      </c>
      <c r="BU139" s="5">
        <v>4552068</v>
      </c>
      <c r="BW139" s="5" t="s">
        <v>19</v>
      </c>
      <c r="BX139" s="5" t="s">
        <v>19</v>
      </c>
      <c r="BY139" s="5" t="s">
        <v>1827</v>
      </c>
      <c r="BZ139" t="s">
        <v>1828</v>
      </c>
      <c r="CA139" t="s">
        <v>1877</v>
      </c>
      <c r="CB139" t="s">
        <v>1856</v>
      </c>
      <c r="CC139" s="5" t="b">
        <v>1</v>
      </c>
      <c r="CD139" s="5">
        <v>4552068</v>
      </c>
      <c r="CE139">
        <v>4552068</v>
      </c>
      <c r="CF139">
        <v>0</v>
      </c>
      <c r="CG139">
        <v>0</v>
      </c>
      <c r="CH139" s="5">
        <v>0</v>
      </c>
    </row>
    <row r="140" spans="1:86" x14ac:dyDescent="0.25">
      <c r="A140" s="5">
        <v>139</v>
      </c>
      <c r="B140" s="5">
        <v>2</v>
      </c>
      <c r="C140" s="5">
        <v>3</v>
      </c>
      <c r="D140" s="5">
        <v>3</v>
      </c>
      <c r="E140" s="5">
        <v>1</v>
      </c>
      <c r="F140" s="5">
        <v>15.45</v>
      </c>
      <c r="G140" s="5"/>
      <c r="H140" s="5"/>
      <c r="I140" s="5">
        <v>15.45</v>
      </c>
      <c r="J140" s="5">
        <v>17.71</v>
      </c>
      <c r="K140" s="5">
        <v>4.01</v>
      </c>
      <c r="L140" s="5"/>
      <c r="M140">
        <v>5.04</v>
      </c>
      <c r="N140" s="5"/>
      <c r="O140" s="5"/>
      <c r="P140" s="5">
        <v>3.84</v>
      </c>
      <c r="Q140" s="5"/>
      <c r="R140" s="5">
        <v>3.84</v>
      </c>
      <c r="S140" s="5">
        <v>46.05</v>
      </c>
      <c r="T140" s="5">
        <v>42.21</v>
      </c>
      <c r="U140" s="5">
        <v>44.13</v>
      </c>
      <c r="V140" s="5">
        <v>120353.44</v>
      </c>
      <c r="W140">
        <v>0.72666666665463708</v>
      </c>
      <c r="X140">
        <v>120354.16666666666</v>
      </c>
      <c r="Y140">
        <v>0</v>
      </c>
      <c r="Z140">
        <v>120354.16666666666</v>
      </c>
      <c r="AA140">
        <v>0</v>
      </c>
      <c r="AB140">
        <v>120354.16666666666</v>
      </c>
      <c r="AC140">
        <v>0</v>
      </c>
      <c r="AD140">
        <v>120354.16666666666</v>
      </c>
      <c r="AE140">
        <v>0</v>
      </c>
      <c r="AF140">
        <v>120354.16666666666</v>
      </c>
      <c r="AG140">
        <v>0</v>
      </c>
      <c r="AH140">
        <v>120354.16666666666</v>
      </c>
      <c r="AI140">
        <v>0</v>
      </c>
      <c r="AJ140">
        <v>120354.16666666666</v>
      </c>
      <c r="AK140">
        <v>0</v>
      </c>
      <c r="AL140">
        <v>120354.16666666666</v>
      </c>
      <c r="AM140">
        <v>0</v>
      </c>
      <c r="AN140">
        <v>120354.16666666666</v>
      </c>
      <c r="AO140">
        <v>0</v>
      </c>
      <c r="AP140">
        <v>120354.16666666666</v>
      </c>
      <c r="AQ140">
        <v>0</v>
      </c>
      <c r="AR140">
        <v>120354.16666666666</v>
      </c>
      <c r="AS140">
        <v>0</v>
      </c>
      <c r="AT140">
        <v>120354.16666666666</v>
      </c>
      <c r="AV140">
        <v>120354.16666666666</v>
      </c>
      <c r="AW140">
        <v>998.02005438477499</v>
      </c>
      <c r="AX140">
        <v>121352.18672105145</v>
      </c>
      <c r="AY140">
        <v>2613.3695898481819</v>
      </c>
      <c r="AZ140">
        <v>123965.5563108996</v>
      </c>
      <c r="BA140">
        <v>0</v>
      </c>
      <c r="BB140">
        <v>123965.5563108996</v>
      </c>
      <c r="BC140">
        <v>0</v>
      </c>
      <c r="BD140">
        <v>123965.5563108996</v>
      </c>
      <c r="BE140">
        <v>0</v>
      </c>
      <c r="BF140">
        <v>123965.5563108996</v>
      </c>
      <c r="BG140">
        <v>2479.7643326535181</v>
      </c>
      <c r="BH140">
        <v>126445.32064355312</v>
      </c>
      <c r="BI140" s="5">
        <v>126445.32064355312</v>
      </c>
      <c r="BJ140" s="5">
        <v>5580032</v>
      </c>
      <c r="BM140" s="5">
        <v>0</v>
      </c>
      <c r="BN140" s="5">
        <v>126445.32064355312</v>
      </c>
      <c r="BO140" s="5">
        <v>5580032</v>
      </c>
      <c r="BP140" s="5" t="s">
        <v>8</v>
      </c>
      <c r="BS140">
        <v>126445.32064355312</v>
      </c>
      <c r="BT140" s="5">
        <v>0</v>
      </c>
      <c r="BU140" s="5">
        <v>5580032</v>
      </c>
      <c r="BW140" s="5" t="s">
        <v>2</v>
      </c>
      <c r="BX140" s="5" t="s">
        <v>2</v>
      </c>
      <c r="BY140" s="5" t="s">
        <v>1821</v>
      </c>
      <c r="BZ140" t="s">
        <v>1787</v>
      </c>
      <c r="CA140" t="s">
        <v>1877</v>
      </c>
      <c r="CB140" t="s">
        <v>1856</v>
      </c>
      <c r="CC140" s="5" t="b">
        <v>1</v>
      </c>
      <c r="CD140" s="5">
        <v>5580032</v>
      </c>
      <c r="CE140">
        <v>5580032</v>
      </c>
      <c r="CF140">
        <v>0</v>
      </c>
      <c r="CG140">
        <v>0</v>
      </c>
      <c r="CH140" s="5">
        <v>0</v>
      </c>
    </row>
    <row r="141" spans="1:86" x14ac:dyDescent="0.25">
      <c r="A141" s="5">
        <v>140</v>
      </c>
      <c r="B141" s="5">
        <v>2</v>
      </c>
      <c r="C141" s="5">
        <v>3</v>
      </c>
      <c r="D141" s="5">
        <v>4</v>
      </c>
      <c r="E141" s="5">
        <v>1</v>
      </c>
      <c r="F141" s="5">
        <v>10.59</v>
      </c>
      <c r="G141" s="5"/>
      <c r="H141" s="5"/>
      <c r="I141" s="5">
        <v>10.59</v>
      </c>
      <c r="J141" s="5">
        <v>15.69</v>
      </c>
      <c r="K141" s="5">
        <v>3.94</v>
      </c>
      <c r="L141" s="5"/>
      <c r="M141">
        <v>4.4400000000000004</v>
      </c>
      <c r="N141" s="5"/>
      <c r="O141" s="5"/>
      <c r="P141" s="5">
        <v>3.45</v>
      </c>
      <c r="Q141" s="5"/>
      <c r="R141" s="5">
        <v>3.45</v>
      </c>
      <c r="S141" s="5">
        <v>38.11</v>
      </c>
      <c r="T141" s="5">
        <v>34.659999999999997</v>
      </c>
      <c r="U141" s="5">
        <v>36.39</v>
      </c>
      <c r="V141" s="5">
        <v>119184.96000000001</v>
      </c>
      <c r="W141">
        <v>2.0088385269191349</v>
      </c>
      <c r="X141">
        <v>119186.96883852693</v>
      </c>
      <c r="Y141">
        <v>0</v>
      </c>
      <c r="Z141">
        <v>119186.96883852693</v>
      </c>
      <c r="AA141">
        <v>0</v>
      </c>
      <c r="AB141">
        <v>119186.96883852693</v>
      </c>
      <c r="AC141">
        <v>500.02832861189381</v>
      </c>
      <c r="AD141">
        <v>119686.99716713882</v>
      </c>
      <c r="AE141">
        <v>0</v>
      </c>
      <c r="AF141">
        <v>119686.99716713882</v>
      </c>
      <c r="AH141">
        <v>120186.99716713882</v>
      </c>
      <c r="AJ141">
        <v>120686.99716713882</v>
      </c>
      <c r="AL141">
        <v>121186.99716713882</v>
      </c>
      <c r="AM141">
        <v>0</v>
      </c>
      <c r="AN141">
        <v>121186.99716713882</v>
      </c>
      <c r="AP141">
        <v>119686.99716713882</v>
      </c>
      <c r="AQ141">
        <v>0</v>
      </c>
      <c r="AR141">
        <v>119686.99716713882</v>
      </c>
      <c r="AS141">
        <v>0</v>
      </c>
      <c r="AT141">
        <v>119686.99716713882</v>
      </c>
      <c r="AV141">
        <v>119686.99716713882</v>
      </c>
      <c r="AX141">
        <v>116101.97856553998</v>
      </c>
      <c r="AY141">
        <v>0</v>
      </c>
      <c r="AZ141">
        <v>116101.97856553998</v>
      </c>
      <c r="BA141">
        <v>0</v>
      </c>
      <c r="BB141">
        <v>116101.97856553998</v>
      </c>
      <c r="BC141">
        <v>0</v>
      </c>
      <c r="BD141">
        <v>116101.97856553998</v>
      </c>
      <c r="BE141">
        <v>0</v>
      </c>
      <c r="BF141">
        <v>116101.97856553998</v>
      </c>
      <c r="BG141">
        <v>0</v>
      </c>
      <c r="BH141">
        <v>116101.97856553998</v>
      </c>
      <c r="BI141" s="5">
        <v>116101.97856553998</v>
      </c>
      <c r="BJ141" s="5">
        <v>4224951</v>
      </c>
      <c r="BM141" s="5">
        <v>0</v>
      </c>
      <c r="BN141" s="5">
        <v>116101.97856553998</v>
      </c>
      <c r="BO141" s="5">
        <v>4224951</v>
      </c>
      <c r="BP141" s="5" t="s">
        <v>8</v>
      </c>
      <c r="BS141">
        <v>116101.97856553998</v>
      </c>
      <c r="BT141" s="5">
        <v>0</v>
      </c>
      <c r="BU141" s="5">
        <v>4224951</v>
      </c>
      <c r="BW141" s="5" t="s">
        <v>1818</v>
      </c>
      <c r="BX141" s="5" t="s">
        <v>1818</v>
      </c>
      <c r="BY141" s="5" t="s">
        <v>1827</v>
      </c>
      <c r="BZ141" t="s">
        <v>1829</v>
      </c>
      <c r="CA141" t="s">
        <v>1877</v>
      </c>
      <c r="CB141" t="s">
        <v>1856</v>
      </c>
      <c r="CC141" s="5" t="b">
        <v>1</v>
      </c>
      <c r="CD141" s="5">
        <v>4224951</v>
      </c>
      <c r="CE141">
        <v>4498269</v>
      </c>
      <c r="CF141">
        <v>4224951</v>
      </c>
      <c r="CG141">
        <v>4224951</v>
      </c>
      <c r="CH141" s="5">
        <v>0</v>
      </c>
    </row>
    <row r="142" spans="1:86" x14ac:dyDescent="0.25">
      <c r="A142" s="5">
        <v>141</v>
      </c>
      <c r="B142" s="5">
        <v>2</v>
      </c>
      <c r="C142" s="5">
        <v>3</v>
      </c>
      <c r="D142" s="5">
        <v>5</v>
      </c>
      <c r="E142" s="5">
        <v>1</v>
      </c>
      <c r="F142" s="5">
        <v>10.59</v>
      </c>
      <c r="G142" s="5"/>
      <c r="H142" s="5"/>
      <c r="I142" s="5">
        <v>10.59</v>
      </c>
      <c r="J142" s="5">
        <v>15.69</v>
      </c>
      <c r="K142" s="5">
        <v>3.89</v>
      </c>
      <c r="L142" s="5"/>
      <c r="M142">
        <v>4.4400000000000004</v>
      </c>
      <c r="N142" s="5"/>
      <c r="O142" s="5"/>
      <c r="P142" s="5">
        <v>3.39</v>
      </c>
      <c r="Q142" s="5"/>
      <c r="R142" s="5">
        <v>3.39</v>
      </c>
      <c r="S142" s="5">
        <v>38</v>
      </c>
      <c r="T142" s="5">
        <v>34.61</v>
      </c>
      <c r="U142" s="5">
        <v>36.31</v>
      </c>
      <c r="V142" s="5">
        <v>119184.96000000001</v>
      </c>
      <c r="W142">
        <v>2.5399999999790452</v>
      </c>
      <c r="X142">
        <v>119187.5</v>
      </c>
      <c r="Y142">
        <v>0</v>
      </c>
      <c r="Z142">
        <v>119187.5</v>
      </c>
      <c r="AA142">
        <v>500.51136363636761</v>
      </c>
      <c r="AB142">
        <v>119688.01136363635</v>
      </c>
      <c r="AC142">
        <v>0</v>
      </c>
      <c r="AD142">
        <v>119688.01136363635</v>
      </c>
      <c r="AE142">
        <v>0</v>
      </c>
      <c r="AF142">
        <v>119688.01136363635</v>
      </c>
      <c r="AG142">
        <v>0</v>
      </c>
      <c r="AH142">
        <v>119688.01136363635</v>
      </c>
      <c r="AI142">
        <v>500</v>
      </c>
      <c r="AJ142">
        <v>120188.01136363635</v>
      </c>
      <c r="AK142">
        <v>0</v>
      </c>
      <c r="AL142">
        <v>120188.01136363635</v>
      </c>
      <c r="AM142">
        <v>0</v>
      </c>
      <c r="AN142">
        <v>120188.01136363635</v>
      </c>
      <c r="AO142">
        <v>500</v>
      </c>
      <c r="AP142">
        <v>120688.01136363635</v>
      </c>
      <c r="AQ142">
        <v>0</v>
      </c>
      <c r="AR142">
        <v>120688.01136363635</v>
      </c>
      <c r="AS142">
        <v>0</v>
      </c>
      <c r="AT142">
        <v>120688.01136363635</v>
      </c>
      <c r="AV142">
        <v>120688.01136363635</v>
      </c>
      <c r="AX142">
        <v>116998.56788763426</v>
      </c>
      <c r="AY142">
        <v>0</v>
      </c>
      <c r="AZ142">
        <v>116998.56788763426</v>
      </c>
      <c r="BA142">
        <v>0</v>
      </c>
      <c r="BB142">
        <v>116998.56788763426</v>
      </c>
      <c r="BC142">
        <v>0</v>
      </c>
      <c r="BD142">
        <v>116998.56788763426</v>
      </c>
      <c r="BE142">
        <v>0</v>
      </c>
      <c r="BF142">
        <v>116998.56788763426</v>
      </c>
      <c r="BG142">
        <v>0</v>
      </c>
      <c r="BH142">
        <v>116998.56788763426</v>
      </c>
      <c r="BI142" s="5">
        <v>116998.56788763426</v>
      </c>
      <c r="BJ142" s="5">
        <v>4248218</v>
      </c>
      <c r="BM142" s="5">
        <v>0</v>
      </c>
      <c r="BN142" s="5">
        <v>116998.56788763426</v>
      </c>
      <c r="BO142" s="5">
        <v>4248218</v>
      </c>
      <c r="BP142" s="5" t="s">
        <v>8</v>
      </c>
      <c r="BS142">
        <v>116998.56788763426</v>
      </c>
      <c r="BT142" s="5">
        <v>0</v>
      </c>
      <c r="BU142" s="5">
        <v>4248218</v>
      </c>
      <c r="BW142" s="5" t="s">
        <v>1818</v>
      </c>
      <c r="BX142" s="5" t="s">
        <v>1818</v>
      </c>
      <c r="BY142" s="5" t="s">
        <v>1827</v>
      </c>
      <c r="BZ142" t="s">
        <v>1829</v>
      </c>
      <c r="CA142" t="s">
        <v>1877</v>
      </c>
      <c r="CB142" t="s">
        <v>1856</v>
      </c>
      <c r="CC142" s="5" t="b">
        <v>1</v>
      </c>
      <c r="CD142" s="5">
        <v>4248218</v>
      </c>
      <c r="CE142">
        <v>4469862</v>
      </c>
      <c r="CF142">
        <v>4248218</v>
      </c>
      <c r="CG142">
        <v>0</v>
      </c>
      <c r="CH142" s="5">
        <v>0</v>
      </c>
    </row>
    <row r="143" spans="1:86" x14ac:dyDescent="0.25">
      <c r="A143" s="5">
        <v>142</v>
      </c>
      <c r="B143" s="5">
        <v>2</v>
      </c>
      <c r="C143" s="5">
        <v>3</v>
      </c>
      <c r="D143" s="5">
        <v>6</v>
      </c>
      <c r="E143" s="5">
        <v>3</v>
      </c>
      <c r="F143" s="5">
        <v>12.4</v>
      </c>
      <c r="G143" s="5">
        <v>11.28</v>
      </c>
      <c r="H143" s="5">
        <v>11.28</v>
      </c>
      <c r="I143" s="5">
        <v>34.96</v>
      </c>
      <c r="J143" s="5">
        <v>17.93</v>
      </c>
      <c r="K143" s="5">
        <v>4.67</v>
      </c>
      <c r="L143" s="5">
        <v>3.54</v>
      </c>
      <c r="M143">
        <v>9.89</v>
      </c>
      <c r="N143" s="5"/>
      <c r="O143" s="5"/>
      <c r="P143" s="5">
        <v>2.79</v>
      </c>
      <c r="Q143" s="5">
        <v>3.6</v>
      </c>
      <c r="R143" s="5">
        <v>6.3900000000000006</v>
      </c>
      <c r="S143" s="5">
        <v>77.38</v>
      </c>
      <c r="T143" s="5">
        <v>70.989999999999995</v>
      </c>
      <c r="U143" s="5">
        <v>74.19</v>
      </c>
      <c r="V143" s="5">
        <v>107221.12</v>
      </c>
      <c r="W143">
        <v>500.87859254046634</v>
      </c>
      <c r="X143">
        <v>107721.99859254046</v>
      </c>
      <c r="Y143">
        <v>0</v>
      </c>
      <c r="Z143">
        <v>107721.99859254046</v>
      </c>
      <c r="AA143">
        <v>0</v>
      </c>
      <c r="AB143">
        <v>107721.99859254046</v>
      </c>
      <c r="AC143">
        <v>0</v>
      </c>
      <c r="AD143">
        <v>107721.99859254046</v>
      </c>
      <c r="AE143">
        <v>500</v>
      </c>
      <c r="AF143">
        <v>108221.99859254046</v>
      </c>
      <c r="AG143">
        <v>0</v>
      </c>
      <c r="AH143">
        <v>108221.99859254046</v>
      </c>
      <c r="AI143">
        <v>0</v>
      </c>
      <c r="AJ143">
        <v>108221.99859254046</v>
      </c>
      <c r="AK143">
        <v>0</v>
      </c>
      <c r="AL143">
        <v>108221.99859254046</v>
      </c>
      <c r="AN143">
        <v>108721.99859254046</v>
      </c>
      <c r="AP143">
        <v>108221.99859254046</v>
      </c>
      <c r="AR143">
        <v>108221.99859254046</v>
      </c>
      <c r="AS143">
        <v>0</v>
      </c>
      <c r="AT143">
        <v>108221.99859254046</v>
      </c>
      <c r="AV143">
        <v>108221.99859254046</v>
      </c>
      <c r="AX143">
        <v>103641.63633912928</v>
      </c>
      <c r="AY143">
        <v>0</v>
      </c>
      <c r="AZ143">
        <v>103641.63633912928</v>
      </c>
      <c r="BA143">
        <v>0</v>
      </c>
      <c r="BB143">
        <v>103641.63633912928</v>
      </c>
      <c r="BC143">
        <v>0</v>
      </c>
      <c r="BD143">
        <v>103641.63633912928</v>
      </c>
      <c r="BE143">
        <v>0</v>
      </c>
      <c r="BF143">
        <v>103641.63633912928</v>
      </c>
      <c r="BG143">
        <v>0</v>
      </c>
      <c r="BH143">
        <v>103641.63633912928</v>
      </c>
      <c r="BI143" s="5">
        <v>103641.63633912928</v>
      </c>
      <c r="BJ143" s="5">
        <v>7689173</v>
      </c>
      <c r="BM143" s="5">
        <v>0</v>
      </c>
      <c r="BN143" s="5">
        <v>103641.63633912928</v>
      </c>
      <c r="BO143" s="5">
        <v>7689173</v>
      </c>
      <c r="BP143" s="5" t="s">
        <v>8</v>
      </c>
      <c r="BS143">
        <v>103641.63633912928</v>
      </c>
      <c r="BT143" s="5">
        <v>0</v>
      </c>
      <c r="BU143" s="5">
        <v>7689173</v>
      </c>
      <c r="BW143" s="5" t="s">
        <v>1818</v>
      </c>
      <c r="BX143" s="5" t="s">
        <v>1818</v>
      </c>
      <c r="BY143" s="5" t="s">
        <v>1827</v>
      </c>
      <c r="BZ143" t="s">
        <v>1829</v>
      </c>
      <c r="CA143" t="s">
        <v>1877</v>
      </c>
      <c r="CB143" t="s">
        <v>1858</v>
      </c>
      <c r="CC143" s="5" t="b">
        <v>1</v>
      </c>
      <c r="CD143" s="5">
        <v>7689173</v>
      </c>
      <c r="CE143">
        <v>8189570</v>
      </c>
      <c r="CF143">
        <v>7689173</v>
      </c>
      <c r="CG143">
        <v>7689173</v>
      </c>
      <c r="CH143" s="5">
        <v>0</v>
      </c>
    </row>
    <row r="144" spans="1:86" x14ac:dyDescent="0.25">
      <c r="A144" s="5">
        <v>143</v>
      </c>
      <c r="B144" s="5">
        <v>2</v>
      </c>
      <c r="C144" s="5">
        <v>3</v>
      </c>
      <c r="D144" s="5">
        <v>7</v>
      </c>
      <c r="E144" s="5">
        <v>0</v>
      </c>
      <c r="F144" s="5">
        <v>16.989999999999998</v>
      </c>
      <c r="G144" s="5"/>
      <c r="H144" s="5"/>
      <c r="I144" s="5">
        <v>16.989999999999998</v>
      </c>
      <c r="J144" s="5">
        <v>7.49</v>
      </c>
      <c r="K144" s="5">
        <v>4.9400000000000004</v>
      </c>
      <c r="L144" s="5"/>
      <c r="N144" s="5"/>
      <c r="O144" s="5"/>
      <c r="P144" s="5">
        <v>3.49</v>
      </c>
      <c r="Q144" s="5"/>
      <c r="R144" s="5">
        <v>3.49</v>
      </c>
      <c r="S144" s="5">
        <v>32.909999999999997</v>
      </c>
      <c r="T144" s="5">
        <v>29.42</v>
      </c>
      <c r="U144" s="5">
        <v>31.17</v>
      </c>
      <c r="V144" s="5">
        <v>138273.04</v>
      </c>
      <c r="W144">
        <v>2.5902521008392796</v>
      </c>
      <c r="X144">
        <v>138275.63025210085</v>
      </c>
      <c r="Y144">
        <v>0</v>
      </c>
      <c r="Z144">
        <v>138275.63025210085</v>
      </c>
      <c r="AA144">
        <v>0</v>
      </c>
      <c r="AB144">
        <v>138275.63025210085</v>
      </c>
      <c r="AC144">
        <v>0</v>
      </c>
      <c r="AD144">
        <v>138275.63025210085</v>
      </c>
      <c r="AE144">
        <v>0</v>
      </c>
      <c r="AF144">
        <v>138275.63025210085</v>
      </c>
      <c r="AG144">
        <v>0</v>
      </c>
      <c r="AH144">
        <v>138275.63025210085</v>
      </c>
      <c r="AI144">
        <v>0</v>
      </c>
      <c r="AJ144">
        <v>138275.63025210085</v>
      </c>
      <c r="AK144">
        <v>0</v>
      </c>
      <c r="AL144">
        <v>138275.63025210085</v>
      </c>
      <c r="AM144">
        <v>0</v>
      </c>
      <c r="AN144">
        <v>138275.63025210085</v>
      </c>
      <c r="AO144">
        <v>0</v>
      </c>
      <c r="AP144">
        <v>138275.63025210085</v>
      </c>
      <c r="AQ144">
        <v>0</v>
      </c>
      <c r="AR144">
        <v>138275.63025210085</v>
      </c>
      <c r="AS144">
        <v>0</v>
      </c>
      <c r="AT144">
        <v>138275.63025210085</v>
      </c>
      <c r="AV144">
        <v>138275.63025210085</v>
      </c>
      <c r="AW144">
        <v>-2339.7303483472497</v>
      </c>
      <c r="AX144">
        <v>135935.8999037536</v>
      </c>
      <c r="AY144">
        <v>6489.5091434071364</v>
      </c>
      <c r="AZ144">
        <v>142425.40904716073</v>
      </c>
      <c r="BA144">
        <v>0</v>
      </c>
      <c r="BB144">
        <v>142425.40904716073</v>
      </c>
      <c r="BC144">
        <v>0</v>
      </c>
      <c r="BD144">
        <v>142425.40904716073</v>
      </c>
      <c r="BE144">
        <v>0</v>
      </c>
      <c r="BF144">
        <v>142425.40904716073</v>
      </c>
      <c r="BG144">
        <v>0</v>
      </c>
      <c r="BH144">
        <v>142425.40904716073</v>
      </c>
      <c r="BI144" s="5">
        <v>142425.40904716073</v>
      </c>
      <c r="BJ144" s="5">
        <v>4439400</v>
      </c>
      <c r="BM144" s="5">
        <v>0</v>
      </c>
      <c r="BN144" s="5">
        <v>142425.40904716073</v>
      </c>
      <c r="BO144" s="5">
        <v>4439400</v>
      </c>
      <c r="BP144" s="5" t="s">
        <v>8</v>
      </c>
      <c r="BS144">
        <v>142425.40904716073</v>
      </c>
      <c r="BT144" s="5">
        <v>0</v>
      </c>
      <c r="BU144" s="5">
        <v>4439400</v>
      </c>
      <c r="BW144" s="5" t="s">
        <v>2</v>
      </c>
      <c r="BX144" s="5" t="s">
        <v>2</v>
      </c>
      <c r="BY144" s="5" t="s">
        <v>1821</v>
      </c>
      <c r="BZ144" t="s">
        <v>1787</v>
      </c>
      <c r="CA144" t="s">
        <v>1877</v>
      </c>
      <c r="CB144" t="s">
        <v>1862</v>
      </c>
      <c r="CC144" s="5" t="b">
        <v>1</v>
      </c>
      <c r="CD144" s="5">
        <v>4439400</v>
      </c>
      <c r="CE144">
        <v>4439400</v>
      </c>
      <c r="CF144">
        <v>0</v>
      </c>
      <c r="CG144">
        <v>0</v>
      </c>
      <c r="CH144" s="5">
        <v>0</v>
      </c>
    </row>
    <row r="145" spans="1:86" x14ac:dyDescent="0.25">
      <c r="A145" s="5">
        <v>144</v>
      </c>
      <c r="B145" s="5">
        <v>2</v>
      </c>
      <c r="C145" s="5">
        <v>4</v>
      </c>
      <c r="D145" s="5">
        <v>1</v>
      </c>
      <c r="E145" s="5">
        <v>0</v>
      </c>
      <c r="F145" s="5">
        <v>16.989999999999998</v>
      </c>
      <c r="G145" s="5"/>
      <c r="H145" s="5"/>
      <c r="I145" s="5">
        <v>16.989999999999998</v>
      </c>
      <c r="J145" s="5">
        <v>7.49</v>
      </c>
      <c r="K145" s="5">
        <v>4.91</v>
      </c>
      <c r="L145" s="5"/>
      <c r="N145" s="5"/>
      <c r="O145" s="5"/>
      <c r="P145" s="5">
        <v>3.49</v>
      </c>
      <c r="Q145" s="5"/>
      <c r="R145" s="5">
        <v>3.49</v>
      </c>
      <c r="S145" s="5">
        <v>32.880000000000003</v>
      </c>
      <c r="T145" s="5">
        <v>29.39</v>
      </c>
      <c r="U145" s="5">
        <v>31.14</v>
      </c>
      <c r="V145" s="5">
        <v>138273.04</v>
      </c>
      <c r="W145">
        <v>2.5902521008392796</v>
      </c>
      <c r="X145">
        <v>138275.63025210085</v>
      </c>
      <c r="Y145">
        <v>0</v>
      </c>
      <c r="Z145">
        <v>138275.63025210085</v>
      </c>
      <c r="AA145">
        <v>0</v>
      </c>
      <c r="AB145">
        <v>138275.63025210085</v>
      </c>
      <c r="AC145">
        <v>0</v>
      </c>
      <c r="AD145">
        <v>138275.63025210085</v>
      </c>
      <c r="AE145">
        <v>0</v>
      </c>
      <c r="AF145">
        <v>138275.63025210085</v>
      </c>
      <c r="AG145">
        <v>0</v>
      </c>
      <c r="AH145">
        <v>138275.63025210085</v>
      </c>
      <c r="AI145">
        <v>0</v>
      </c>
      <c r="AJ145">
        <v>138275.63025210085</v>
      </c>
      <c r="AK145">
        <v>0</v>
      </c>
      <c r="AL145">
        <v>138275.63025210085</v>
      </c>
      <c r="AM145">
        <v>0</v>
      </c>
      <c r="AN145">
        <v>138275.63025210085</v>
      </c>
      <c r="AO145">
        <v>0</v>
      </c>
      <c r="AP145">
        <v>138275.63025210085</v>
      </c>
      <c r="AQ145">
        <v>0</v>
      </c>
      <c r="AR145">
        <v>138275.63025210085</v>
      </c>
      <c r="AS145">
        <v>0</v>
      </c>
      <c r="AT145">
        <v>138275.63025210085</v>
      </c>
      <c r="AV145">
        <v>138275.63025210085</v>
      </c>
      <c r="AW145">
        <v>-2208.7709072068101</v>
      </c>
      <c r="AX145">
        <v>136066.85934489404</v>
      </c>
      <c r="AY145">
        <v>6357.6750160565134</v>
      </c>
      <c r="AZ145">
        <v>142424.53436095055</v>
      </c>
      <c r="BA145">
        <v>0</v>
      </c>
      <c r="BB145">
        <v>142424.53436095055</v>
      </c>
      <c r="BC145">
        <v>0</v>
      </c>
      <c r="BD145">
        <v>142424.53436095055</v>
      </c>
      <c r="BE145">
        <v>0</v>
      </c>
      <c r="BF145">
        <v>142424.53436095055</v>
      </c>
      <c r="BG145">
        <v>0</v>
      </c>
      <c r="BH145">
        <v>142424.53436095055</v>
      </c>
      <c r="BI145" s="5">
        <v>142424.53436095055</v>
      </c>
      <c r="BJ145" s="5">
        <v>4435100</v>
      </c>
      <c r="BM145" s="5">
        <v>0</v>
      </c>
      <c r="BN145" s="5">
        <v>142424.53436095055</v>
      </c>
      <c r="BO145" s="5">
        <v>4435100</v>
      </c>
      <c r="BP145" s="5" t="s">
        <v>8</v>
      </c>
      <c r="BS145">
        <v>142424.53436095055</v>
      </c>
      <c r="BT145" s="5">
        <v>0</v>
      </c>
      <c r="BU145" s="5">
        <v>4435100</v>
      </c>
      <c r="BW145" s="5" t="s">
        <v>19</v>
      </c>
      <c r="BX145" s="5" t="s">
        <v>19</v>
      </c>
      <c r="BY145" s="5" t="s">
        <v>1827</v>
      </c>
      <c r="BZ145" t="s">
        <v>1828</v>
      </c>
      <c r="CA145" t="s">
        <v>1877</v>
      </c>
      <c r="CB145" t="s">
        <v>1862</v>
      </c>
      <c r="CC145" s="5" t="b">
        <v>1</v>
      </c>
      <c r="CD145" s="5">
        <v>4435100</v>
      </c>
      <c r="CE145">
        <v>4435100</v>
      </c>
      <c r="CF145">
        <v>0</v>
      </c>
      <c r="CG145">
        <v>0</v>
      </c>
      <c r="CH145" s="5">
        <v>0</v>
      </c>
    </row>
    <row r="146" spans="1:86" x14ac:dyDescent="0.25">
      <c r="A146" s="5">
        <v>145</v>
      </c>
      <c r="B146" s="5">
        <v>2</v>
      </c>
      <c r="C146" s="5">
        <v>4</v>
      </c>
      <c r="D146" s="5">
        <v>2</v>
      </c>
      <c r="E146" s="5">
        <v>1</v>
      </c>
      <c r="F146" s="5">
        <v>11.31</v>
      </c>
      <c r="G146" s="5"/>
      <c r="H146" s="5"/>
      <c r="I146" s="5">
        <v>11.31</v>
      </c>
      <c r="J146" s="5">
        <v>16.18</v>
      </c>
      <c r="K146" s="5">
        <v>4.1100000000000003</v>
      </c>
      <c r="L146" s="5"/>
      <c r="M146">
        <v>3.01</v>
      </c>
      <c r="N146" s="5"/>
      <c r="O146" s="5"/>
      <c r="P146" s="5">
        <v>2.77</v>
      </c>
      <c r="Q146" s="5"/>
      <c r="R146" s="5">
        <v>2.77</v>
      </c>
      <c r="S146" s="5">
        <v>37.380000000000003</v>
      </c>
      <c r="T146" s="5">
        <v>34.61</v>
      </c>
      <c r="U146" s="5">
        <v>36</v>
      </c>
      <c r="V146" s="5">
        <v>120353.44</v>
      </c>
      <c r="W146">
        <v>1.8608595988625891</v>
      </c>
      <c r="X146">
        <v>120355.30085959886</v>
      </c>
      <c r="Y146">
        <v>0</v>
      </c>
      <c r="Z146">
        <v>120355.30085959886</v>
      </c>
      <c r="AA146">
        <v>0</v>
      </c>
      <c r="AB146">
        <v>120355.30085959886</v>
      </c>
      <c r="AC146">
        <v>0</v>
      </c>
      <c r="AD146">
        <v>120355.30085959886</v>
      </c>
      <c r="AE146">
        <v>0</v>
      </c>
      <c r="AF146">
        <v>120355.30085959886</v>
      </c>
      <c r="AG146">
        <v>0</v>
      </c>
      <c r="AH146">
        <v>120355.30085959886</v>
      </c>
      <c r="AI146">
        <v>0</v>
      </c>
      <c r="AJ146">
        <v>120355.30085959886</v>
      </c>
      <c r="AK146">
        <v>0</v>
      </c>
      <c r="AL146">
        <v>120355.30085959886</v>
      </c>
      <c r="AM146">
        <v>0</v>
      </c>
      <c r="AN146">
        <v>120355.30085959886</v>
      </c>
      <c r="AO146">
        <v>0</v>
      </c>
      <c r="AP146">
        <v>120355.30085959886</v>
      </c>
      <c r="AQ146">
        <v>0</v>
      </c>
      <c r="AR146">
        <v>120355.30085959886</v>
      </c>
      <c r="AS146">
        <v>0</v>
      </c>
      <c r="AT146">
        <v>120355.30085959886</v>
      </c>
      <c r="AV146">
        <v>120355.30085959886</v>
      </c>
      <c r="AW146">
        <v>-177.49530404330287</v>
      </c>
      <c r="AX146">
        <v>120177.80555555556</v>
      </c>
      <c r="AY146">
        <v>3788.8611111111095</v>
      </c>
      <c r="AZ146">
        <v>123966.66666666669</v>
      </c>
      <c r="BA146">
        <v>0</v>
      </c>
      <c r="BB146">
        <v>123966.66666666669</v>
      </c>
      <c r="BC146">
        <v>0</v>
      </c>
      <c r="BD146">
        <v>123966.66666666669</v>
      </c>
      <c r="BE146">
        <v>0</v>
      </c>
      <c r="BF146">
        <v>123966.66666666669</v>
      </c>
      <c r="BG146">
        <v>2479.666666666657</v>
      </c>
      <c r="BH146">
        <v>126446.33333333331</v>
      </c>
      <c r="BI146" s="5">
        <v>126446.33333333331</v>
      </c>
      <c r="BJ146" s="5">
        <v>4552068</v>
      </c>
      <c r="BM146" s="5">
        <v>0</v>
      </c>
      <c r="BN146" s="5">
        <v>126446.33333333331</v>
      </c>
      <c r="BO146" s="5">
        <v>4552068</v>
      </c>
      <c r="BP146" s="5" t="s">
        <v>8</v>
      </c>
      <c r="BS146">
        <v>126446.33333333331</v>
      </c>
      <c r="BT146" s="5">
        <v>0</v>
      </c>
      <c r="BU146" s="5">
        <v>4552068</v>
      </c>
      <c r="BW146" s="5" t="s">
        <v>19</v>
      </c>
      <c r="BX146" s="5" t="s">
        <v>19</v>
      </c>
      <c r="BY146" s="5" t="s">
        <v>1827</v>
      </c>
      <c r="BZ146" t="s">
        <v>1828</v>
      </c>
      <c r="CA146" t="s">
        <v>1877</v>
      </c>
      <c r="CB146" t="s">
        <v>1856</v>
      </c>
      <c r="CC146" s="5" t="b">
        <v>1</v>
      </c>
      <c r="CD146" s="5">
        <v>4552068</v>
      </c>
      <c r="CE146">
        <v>4552068</v>
      </c>
      <c r="CF146">
        <v>0</v>
      </c>
      <c r="CG146">
        <v>0</v>
      </c>
      <c r="CH146" s="5">
        <v>0</v>
      </c>
    </row>
    <row r="147" spans="1:86" x14ac:dyDescent="0.25">
      <c r="A147" s="5">
        <v>146</v>
      </c>
      <c r="B147" s="5">
        <v>2</v>
      </c>
      <c r="C147" s="5">
        <v>4</v>
      </c>
      <c r="D147" s="5">
        <v>3</v>
      </c>
      <c r="E147" s="5">
        <v>1</v>
      </c>
      <c r="F147" s="5">
        <v>15.45</v>
      </c>
      <c r="G147" s="5"/>
      <c r="H147" s="5"/>
      <c r="I147" s="5">
        <v>15.45</v>
      </c>
      <c r="J147" s="5">
        <v>17.71</v>
      </c>
      <c r="K147" s="5">
        <v>4.01</v>
      </c>
      <c r="L147" s="5"/>
      <c r="M147">
        <v>5.04</v>
      </c>
      <c r="N147" s="5"/>
      <c r="O147" s="5"/>
      <c r="P147" s="5">
        <v>3.84</v>
      </c>
      <c r="Q147" s="5"/>
      <c r="R147" s="5">
        <v>3.84</v>
      </c>
      <c r="S147" s="5">
        <v>46.05</v>
      </c>
      <c r="T147" s="5">
        <v>42.21</v>
      </c>
      <c r="U147" s="5">
        <v>44.13</v>
      </c>
      <c r="V147" s="5">
        <v>120353.44</v>
      </c>
      <c r="W147">
        <v>0.72666666665463708</v>
      </c>
      <c r="X147">
        <v>120354.16666666666</v>
      </c>
      <c r="Y147">
        <v>0</v>
      </c>
      <c r="Z147">
        <v>120354.16666666666</v>
      </c>
      <c r="AA147">
        <v>0</v>
      </c>
      <c r="AB147">
        <v>120354.16666666666</v>
      </c>
      <c r="AC147">
        <v>0</v>
      </c>
      <c r="AD147">
        <v>120354.16666666666</v>
      </c>
      <c r="AE147">
        <v>0</v>
      </c>
      <c r="AF147">
        <v>120354.16666666666</v>
      </c>
      <c r="AG147">
        <v>0</v>
      </c>
      <c r="AH147">
        <v>120354.16666666666</v>
      </c>
      <c r="AI147">
        <v>0</v>
      </c>
      <c r="AJ147">
        <v>120354.16666666666</v>
      </c>
      <c r="AK147">
        <v>0</v>
      </c>
      <c r="AL147">
        <v>120354.16666666666</v>
      </c>
      <c r="AM147">
        <v>0</v>
      </c>
      <c r="AN147">
        <v>120354.16666666666</v>
      </c>
      <c r="AO147">
        <v>0</v>
      </c>
      <c r="AP147">
        <v>120354.16666666666</v>
      </c>
      <c r="AQ147">
        <v>0</v>
      </c>
      <c r="AR147">
        <v>120354.16666666666</v>
      </c>
      <c r="AS147">
        <v>0</v>
      </c>
      <c r="AT147">
        <v>120354.16666666666</v>
      </c>
      <c r="AV147">
        <v>120354.16666666666</v>
      </c>
      <c r="AW147">
        <v>998.02005438477499</v>
      </c>
      <c r="AX147">
        <v>121352.18672105145</v>
      </c>
      <c r="AY147">
        <v>2613.3695898481819</v>
      </c>
      <c r="AZ147">
        <v>123965.5563108996</v>
      </c>
      <c r="BA147">
        <v>0</v>
      </c>
      <c r="BB147">
        <v>123965.5563108996</v>
      </c>
      <c r="BC147">
        <v>0</v>
      </c>
      <c r="BD147">
        <v>123965.5563108996</v>
      </c>
      <c r="BE147">
        <v>0</v>
      </c>
      <c r="BF147">
        <v>123965.5563108996</v>
      </c>
      <c r="BG147">
        <v>2479.7643326535181</v>
      </c>
      <c r="BH147">
        <v>126445.32064355312</v>
      </c>
      <c r="BI147" s="5">
        <v>126445.32064355312</v>
      </c>
      <c r="BJ147" s="5">
        <v>5580032</v>
      </c>
      <c r="BM147" s="5">
        <v>0</v>
      </c>
      <c r="BN147" s="5">
        <v>126445.32064355312</v>
      </c>
      <c r="BO147" s="5">
        <v>5580032</v>
      </c>
      <c r="BP147" s="5" t="s">
        <v>8</v>
      </c>
      <c r="BS147">
        <v>126445.32064355312</v>
      </c>
      <c r="BT147" s="5">
        <v>0</v>
      </c>
      <c r="BU147" s="5">
        <v>5580032</v>
      </c>
      <c r="BW147" s="5" t="s">
        <v>2</v>
      </c>
      <c r="BX147" s="5" t="s">
        <v>2</v>
      </c>
      <c r="BY147" s="5" t="s">
        <v>1821</v>
      </c>
      <c r="BZ147" t="s">
        <v>1787</v>
      </c>
      <c r="CA147" t="s">
        <v>1877</v>
      </c>
      <c r="CB147" t="s">
        <v>1856</v>
      </c>
      <c r="CC147" s="5" t="b">
        <v>1</v>
      </c>
      <c r="CD147" s="5">
        <v>5580032</v>
      </c>
      <c r="CE147">
        <v>5580032</v>
      </c>
      <c r="CF147">
        <v>0</v>
      </c>
      <c r="CG147">
        <v>0</v>
      </c>
      <c r="CH147" s="5">
        <v>0</v>
      </c>
    </row>
    <row r="148" spans="1:86" x14ac:dyDescent="0.25">
      <c r="A148" s="5">
        <v>147</v>
      </c>
      <c r="B148" s="5">
        <v>2</v>
      </c>
      <c r="C148" s="5">
        <v>4</v>
      </c>
      <c r="D148" s="5">
        <v>4</v>
      </c>
      <c r="E148" s="5">
        <v>1</v>
      </c>
      <c r="F148" s="5">
        <v>10.59</v>
      </c>
      <c r="G148" s="5"/>
      <c r="H148" s="5"/>
      <c r="I148" s="5">
        <v>10.59</v>
      </c>
      <c r="J148" s="5">
        <v>15.69</v>
      </c>
      <c r="K148" s="5">
        <v>3.94</v>
      </c>
      <c r="L148" s="5"/>
      <c r="M148">
        <v>4.4400000000000004</v>
      </c>
      <c r="N148" s="5"/>
      <c r="O148" s="5"/>
      <c r="P148" s="5">
        <v>3.45</v>
      </c>
      <c r="Q148" s="5"/>
      <c r="R148" s="5">
        <v>3.45</v>
      </c>
      <c r="S148" s="5">
        <v>38.11</v>
      </c>
      <c r="T148" s="5">
        <v>34.659999999999997</v>
      </c>
      <c r="U148" s="5">
        <v>36.39</v>
      </c>
      <c r="V148" s="5">
        <v>119184.96000000001</v>
      </c>
      <c r="W148">
        <v>2.0088385269191349</v>
      </c>
      <c r="X148">
        <v>119186.96883852693</v>
      </c>
      <c r="Y148">
        <v>0</v>
      </c>
      <c r="Z148">
        <v>119186.96883852693</v>
      </c>
      <c r="AA148">
        <v>0</v>
      </c>
      <c r="AB148">
        <v>119186.96883852693</v>
      </c>
      <c r="AC148">
        <v>500.02832861189381</v>
      </c>
      <c r="AD148">
        <v>119686.99716713882</v>
      </c>
      <c r="AE148">
        <v>0</v>
      </c>
      <c r="AF148">
        <v>119686.99716713882</v>
      </c>
      <c r="AH148">
        <v>120186.99716713882</v>
      </c>
      <c r="AJ148">
        <v>120686.99716713882</v>
      </c>
      <c r="AL148">
        <v>121186.99716713882</v>
      </c>
      <c r="AM148">
        <v>0</v>
      </c>
      <c r="AN148">
        <v>121186.99716713882</v>
      </c>
      <c r="AP148">
        <v>119686.99716713882</v>
      </c>
      <c r="AQ148">
        <v>0</v>
      </c>
      <c r="AR148">
        <v>119686.99716713882</v>
      </c>
      <c r="AS148">
        <v>0</v>
      </c>
      <c r="AT148">
        <v>119686.99716713882</v>
      </c>
      <c r="AV148">
        <v>119686.99716713882</v>
      </c>
      <c r="AX148">
        <v>116101.97856553998</v>
      </c>
      <c r="AY148">
        <v>0</v>
      </c>
      <c r="AZ148">
        <v>116101.97856553998</v>
      </c>
      <c r="BA148">
        <v>0</v>
      </c>
      <c r="BB148">
        <v>116101.97856553998</v>
      </c>
      <c r="BC148">
        <v>0</v>
      </c>
      <c r="BD148">
        <v>116101.97856553998</v>
      </c>
      <c r="BE148">
        <v>0</v>
      </c>
      <c r="BF148">
        <v>116101.97856553998</v>
      </c>
      <c r="BG148">
        <v>0</v>
      </c>
      <c r="BH148">
        <v>116101.97856553998</v>
      </c>
      <c r="BI148" s="5">
        <v>116101.97856553998</v>
      </c>
      <c r="BJ148" s="5">
        <v>4224951</v>
      </c>
      <c r="BM148" s="5">
        <v>0</v>
      </c>
      <c r="BN148" s="5">
        <v>116101.97856553998</v>
      </c>
      <c r="BO148" s="5">
        <v>4224951</v>
      </c>
      <c r="BP148" s="5" t="s">
        <v>8</v>
      </c>
      <c r="BS148">
        <v>116101.97856553998</v>
      </c>
      <c r="BT148" s="5">
        <v>0</v>
      </c>
      <c r="BU148" s="5">
        <v>4224951</v>
      </c>
      <c r="BW148" s="5" t="s">
        <v>1818</v>
      </c>
      <c r="BX148" s="5" t="s">
        <v>1818</v>
      </c>
      <c r="BY148" s="5" t="s">
        <v>1827</v>
      </c>
      <c r="BZ148" t="s">
        <v>1829</v>
      </c>
      <c r="CA148" t="s">
        <v>1877</v>
      </c>
      <c r="CB148" t="s">
        <v>1856</v>
      </c>
      <c r="CC148" s="5" t="b">
        <v>1</v>
      </c>
      <c r="CD148" s="5">
        <v>4224951</v>
      </c>
      <c r="CE148">
        <v>4498269</v>
      </c>
      <c r="CF148">
        <v>4224951</v>
      </c>
      <c r="CG148">
        <v>0</v>
      </c>
      <c r="CH148" s="5">
        <v>0</v>
      </c>
    </row>
    <row r="149" spans="1:86" x14ac:dyDescent="0.25">
      <c r="A149" s="5">
        <v>148</v>
      </c>
      <c r="B149" s="5">
        <v>2</v>
      </c>
      <c r="C149" s="5">
        <v>4</v>
      </c>
      <c r="D149" s="5">
        <v>5</v>
      </c>
      <c r="E149" s="5">
        <v>1</v>
      </c>
      <c r="F149" s="5">
        <v>10.59</v>
      </c>
      <c r="G149" s="5"/>
      <c r="H149" s="5"/>
      <c r="I149" s="5">
        <v>10.59</v>
      </c>
      <c r="J149" s="5">
        <v>15.69</v>
      </c>
      <c r="K149" s="5">
        <v>3.89</v>
      </c>
      <c r="L149" s="5"/>
      <c r="M149">
        <v>4.4400000000000004</v>
      </c>
      <c r="N149" s="5"/>
      <c r="O149" s="5"/>
      <c r="P149" s="5">
        <v>3.39</v>
      </c>
      <c r="Q149" s="5"/>
      <c r="R149" s="5">
        <v>3.39</v>
      </c>
      <c r="S149" s="5">
        <v>38</v>
      </c>
      <c r="T149" s="5">
        <v>34.61</v>
      </c>
      <c r="U149" s="5">
        <v>36.31</v>
      </c>
      <c r="V149" s="5">
        <v>119184.96000000001</v>
      </c>
      <c r="W149">
        <v>2.5399999999790452</v>
      </c>
      <c r="X149">
        <v>119187.5</v>
      </c>
      <c r="Y149">
        <v>0</v>
      </c>
      <c r="Z149">
        <v>119187.5</v>
      </c>
      <c r="AA149">
        <v>500.51136363636761</v>
      </c>
      <c r="AB149">
        <v>119688.01136363635</v>
      </c>
      <c r="AC149">
        <v>0</v>
      </c>
      <c r="AD149">
        <v>119688.01136363635</v>
      </c>
      <c r="AE149">
        <v>0</v>
      </c>
      <c r="AF149">
        <v>119688.01136363635</v>
      </c>
      <c r="AG149">
        <v>0</v>
      </c>
      <c r="AH149">
        <v>119688.01136363635</v>
      </c>
      <c r="AI149">
        <v>500</v>
      </c>
      <c r="AJ149">
        <v>120188.01136363635</v>
      </c>
      <c r="AK149">
        <v>0</v>
      </c>
      <c r="AL149">
        <v>120188.01136363635</v>
      </c>
      <c r="AM149">
        <v>0</v>
      </c>
      <c r="AN149">
        <v>120188.01136363635</v>
      </c>
      <c r="AP149">
        <v>120188.01136363635</v>
      </c>
      <c r="AR149">
        <v>120188.01136363635</v>
      </c>
      <c r="AS149">
        <v>0</v>
      </c>
      <c r="AT149">
        <v>120188.01136363635</v>
      </c>
      <c r="AV149">
        <v>120188.01136363635</v>
      </c>
      <c r="AX149">
        <v>116513.85293307628</v>
      </c>
      <c r="AY149">
        <v>0</v>
      </c>
      <c r="AZ149">
        <v>116513.85293307628</v>
      </c>
      <c r="BA149">
        <v>0</v>
      </c>
      <c r="BB149">
        <v>116513.85293307628</v>
      </c>
      <c r="BC149">
        <v>0</v>
      </c>
      <c r="BD149">
        <v>116513.85293307628</v>
      </c>
      <c r="BE149">
        <v>0</v>
      </c>
      <c r="BF149">
        <v>116513.85293307628</v>
      </c>
      <c r="BG149">
        <v>0</v>
      </c>
      <c r="BH149">
        <v>116513.85293307628</v>
      </c>
      <c r="BI149" s="5">
        <v>116513.85293307628</v>
      </c>
      <c r="BJ149" s="5">
        <v>4230618</v>
      </c>
      <c r="BL149">
        <v>0.02</v>
      </c>
      <c r="BM149" s="5">
        <v>84612</v>
      </c>
      <c r="BN149" s="5">
        <v>114183.58578903884</v>
      </c>
      <c r="BO149" s="5">
        <v>4146006</v>
      </c>
      <c r="BP149" s="5" t="s">
        <v>8</v>
      </c>
      <c r="BS149">
        <v>114183.58578903884</v>
      </c>
      <c r="BT149" s="5">
        <v>0</v>
      </c>
      <c r="BU149" s="5">
        <v>4146006</v>
      </c>
      <c r="BV149" t="s">
        <v>62</v>
      </c>
      <c r="BW149" s="5" t="s">
        <v>1818</v>
      </c>
      <c r="BX149" s="5" t="s">
        <v>1818</v>
      </c>
      <c r="BY149" s="5" t="s">
        <v>1827</v>
      </c>
      <c r="BZ149" t="s">
        <v>1829</v>
      </c>
      <c r="CA149" t="s">
        <v>1877</v>
      </c>
      <c r="CB149" t="s">
        <v>1856</v>
      </c>
      <c r="CC149" s="5" t="b">
        <v>1</v>
      </c>
      <c r="CD149" s="5">
        <v>4230618</v>
      </c>
      <c r="CE149">
        <v>4451381</v>
      </c>
      <c r="CF149">
        <v>4230618</v>
      </c>
      <c r="CG149">
        <v>0</v>
      </c>
      <c r="CH149" s="5">
        <v>0</v>
      </c>
    </row>
    <row r="150" spans="1:86" x14ac:dyDescent="0.25">
      <c r="A150" s="5">
        <v>149</v>
      </c>
      <c r="B150" s="5">
        <v>2</v>
      </c>
      <c r="C150" s="5">
        <v>4</v>
      </c>
      <c r="D150" s="5">
        <v>6</v>
      </c>
      <c r="E150" s="5">
        <v>3</v>
      </c>
      <c r="F150" s="5">
        <v>12.4</v>
      </c>
      <c r="G150" s="5">
        <v>11.28</v>
      </c>
      <c r="H150" s="5">
        <v>11.28</v>
      </c>
      <c r="I150" s="5">
        <v>34.96</v>
      </c>
      <c r="J150" s="5">
        <v>17.93</v>
      </c>
      <c r="K150" s="5">
        <v>4.67</v>
      </c>
      <c r="L150" s="5">
        <v>3.54</v>
      </c>
      <c r="M150">
        <v>9.89</v>
      </c>
      <c r="N150" s="5"/>
      <c r="O150" s="5"/>
      <c r="P150" s="5">
        <v>2.79</v>
      </c>
      <c r="Q150" s="5">
        <v>3.6</v>
      </c>
      <c r="R150" s="5">
        <v>6.3900000000000006</v>
      </c>
      <c r="S150" s="5">
        <v>77.38</v>
      </c>
      <c r="T150" s="5">
        <v>70.989999999999995</v>
      </c>
      <c r="U150" s="5">
        <v>74.19</v>
      </c>
      <c r="V150" s="5">
        <v>107221.12</v>
      </c>
      <c r="W150">
        <v>500.87859254046634</v>
      </c>
      <c r="X150">
        <v>107721.99859254046</v>
      </c>
      <c r="Y150">
        <v>0</v>
      </c>
      <c r="Z150">
        <v>107721.99859254046</v>
      </c>
      <c r="AA150">
        <v>0</v>
      </c>
      <c r="AB150">
        <v>107721.99859254046</v>
      </c>
      <c r="AC150">
        <v>0</v>
      </c>
      <c r="AD150">
        <v>107721.99859254046</v>
      </c>
      <c r="AE150">
        <v>500</v>
      </c>
      <c r="AF150">
        <v>108221.99859254046</v>
      </c>
      <c r="AG150">
        <v>0</v>
      </c>
      <c r="AH150">
        <v>108221.99859254046</v>
      </c>
      <c r="AI150">
        <v>0</v>
      </c>
      <c r="AJ150">
        <v>108221.99859254046</v>
      </c>
      <c r="AK150">
        <v>0</v>
      </c>
      <c r="AL150">
        <v>108221.99859254046</v>
      </c>
      <c r="AM150">
        <v>500</v>
      </c>
      <c r="AN150">
        <v>108721.99859254046</v>
      </c>
      <c r="AO150">
        <v>0</v>
      </c>
      <c r="AP150">
        <v>108721.99859254046</v>
      </c>
      <c r="AQ150">
        <v>500</v>
      </c>
      <c r="AR150">
        <v>109221.99859254046</v>
      </c>
      <c r="AS150">
        <v>500</v>
      </c>
      <c r="AT150">
        <v>109721.99859254046</v>
      </c>
      <c r="AV150">
        <v>109721.99859254046</v>
      </c>
      <c r="AW150">
        <v>-1491.4958293648233</v>
      </c>
      <c r="AX150">
        <v>108230.50276317564</v>
      </c>
      <c r="AY150">
        <v>4783.3805095026182</v>
      </c>
      <c r="AZ150">
        <v>113013.88327267826</v>
      </c>
      <c r="BA150">
        <v>0</v>
      </c>
      <c r="BB150">
        <v>113013.88327267826</v>
      </c>
      <c r="BC150">
        <v>0</v>
      </c>
      <c r="BD150">
        <v>113013.88327267826</v>
      </c>
      <c r="BE150">
        <v>0</v>
      </c>
      <c r="BF150">
        <v>113013.88327267826</v>
      </c>
      <c r="BG150">
        <v>2260.3989756031806</v>
      </c>
      <c r="BH150">
        <v>115274.28224828144</v>
      </c>
      <c r="BI150" s="5">
        <v>115274.28224828144</v>
      </c>
      <c r="BJ150" s="5">
        <v>8552199</v>
      </c>
      <c r="BM150" s="5">
        <v>0</v>
      </c>
      <c r="BN150" s="5">
        <v>115274.28224828144</v>
      </c>
      <c r="BO150" s="5">
        <v>8552199</v>
      </c>
      <c r="BP150" s="5" t="s">
        <v>8</v>
      </c>
      <c r="BS150">
        <v>115274.28224828144</v>
      </c>
      <c r="BT150" s="5">
        <v>0</v>
      </c>
      <c r="BU150" s="5">
        <v>8552199</v>
      </c>
      <c r="BW150" s="5" t="s">
        <v>2</v>
      </c>
      <c r="BX150" s="5" t="s">
        <v>2</v>
      </c>
      <c r="BY150" s="5" t="s">
        <v>1821</v>
      </c>
      <c r="BZ150" t="s">
        <v>1787</v>
      </c>
      <c r="CA150" t="s">
        <v>1877</v>
      </c>
      <c r="CB150" t="s">
        <v>1858</v>
      </c>
      <c r="CC150" s="5" t="b">
        <v>1</v>
      </c>
      <c r="CD150" s="5">
        <v>8552199</v>
      </c>
      <c r="CE150">
        <v>8552199</v>
      </c>
      <c r="CF150">
        <v>0</v>
      </c>
      <c r="CG150">
        <v>0</v>
      </c>
      <c r="CH150" s="5">
        <v>0</v>
      </c>
    </row>
    <row r="151" spans="1:86" x14ac:dyDescent="0.25">
      <c r="A151" s="5">
        <v>150</v>
      </c>
      <c r="B151" s="5">
        <v>2</v>
      </c>
      <c r="C151" s="5">
        <v>4</v>
      </c>
      <c r="D151" s="5">
        <v>7</v>
      </c>
      <c r="E151" s="5">
        <v>0</v>
      </c>
      <c r="F151" s="5">
        <v>16.989999999999998</v>
      </c>
      <c r="G151" s="5"/>
      <c r="H151" s="5"/>
      <c r="I151" s="5">
        <v>16.989999999999998</v>
      </c>
      <c r="J151" s="5">
        <v>7.49</v>
      </c>
      <c r="K151" s="5">
        <v>4.9400000000000004</v>
      </c>
      <c r="L151" s="5"/>
      <c r="N151" s="5"/>
      <c r="O151" s="5"/>
      <c r="P151" s="5">
        <v>3.49</v>
      </c>
      <c r="Q151" s="5"/>
      <c r="R151" s="5">
        <v>3.49</v>
      </c>
      <c r="S151" s="5">
        <v>32.909999999999997</v>
      </c>
      <c r="T151" s="5">
        <v>29.42</v>
      </c>
      <c r="U151" s="5">
        <v>31.17</v>
      </c>
      <c r="V151" s="5">
        <v>138273.04</v>
      </c>
      <c r="W151">
        <v>2.5902521008392796</v>
      </c>
      <c r="X151">
        <v>138275.63025210085</v>
      </c>
      <c r="Y151">
        <v>0</v>
      </c>
      <c r="Z151">
        <v>138275.63025210085</v>
      </c>
      <c r="AA151">
        <v>0</v>
      </c>
      <c r="AB151">
        <v>138275.63025210085</v>
      </c>
      <c r="AC151">
        <v>0</v>
      </c>
      <c r="AD151">
        <v>138275.63025210085</v>
      </c>
      <c r="AE151">
        <v>0</v>
      </c>
      <c r="AF151">
        <v>138275.63025210085</v>
      </c>
      <c r="AG151">
        <v>0</v>
      </c>
      <c r="AH151">
        <v>138275.63025210085</v>
      </c>
      <c r="AI151">
        <v>0</v>
      </c>
      <c r="AJ151">
        <v>138275.63025210085</v>
      </c>
      <c r="AK151">
        <v>0</v>
      </c>
      <c r="AL151">
        <v>138275.63025210085</v>
      </c>
      <c r="AM151">
        <v>0</v>
      </c>
      <c r="AN151">
        <v>138275.63025210085</v>
      </c>
      <c r="AO151">
        <v>0</v>
      </c>
      <c r="AP151">
        <v>138275.63025210085</v>
      </c>
      <c r="AQ151">
        <v>0</v>
      </c>
      <c r="AR151">
        <v>138275.63025210085</v>
      </c>
      <c r="AS151">
        <v>0</v>
      </c>
      <c r="AT151">
        <v>138275.63025210085</v>
      </c>
      <c r="AV151">
        <v>138275.63025210085</v>
      </c>
      <c r="AW151">
        <v>-2339.7303483472497</v>
      </c>
      <c r="AX151">
        <v>135935.8999037536</v>
      </c>
      <c r="AY151">
        <v>6489.5091434071364</v>
      </c>
      <c r="AZ151">
        <v>142425.40904716073</v>
      </c>
      <c r="BA151">
        <v>0</v>
      </c>
      <c r="BB151">
        <v>142425.40904716073</v>
      </c>
      <c r="BC151">
        <v>0</v>
      </c>
      <c r="BD151">
        <v>142425.40904716073</v>
      </c>
      <c r="BE151">
        <v>0</v>
      </c>
      <c r="BF151">
        <v>142425.40904716073</v>
      </c>
      <c r="BG151">
        <v>0</v>
      </c>
      <c r="BH151">
        <v>142425.40904716073</v>
      </c>
      <c r="BI151" s="5">
        <v>142425.40904716073</v>
      </c>
      <c r="BJ151" s="5">
        <v>4439400</v>
      </c>
      <c r="BM151" s="5">
        <v>0</v>
      </c>
      <c r="BN151" s="5">
        <v>142425.40904716073</v>
      </c>
      <c r="BO151" s="5">
        <v>4439400</v>
      </c>
      <c r="BP151" s="5" t="s">
        <v>8</v>
      </c>
      <c r="BS151">
        <v>142425.40904716073</v>
      </c>
      <c r="BT151" s="5">
        <v>0</v>
      </c>
      <c r="BU151" s="5">
        <v>4439400</v>
      </c>
      <c r="BW151" s="5" t="s">
        <v>2</v>
      </c>
      <c r="BX151" s="5" t="s">
        <v>2</v>
      </c>
      <c r="BY151" s="5" t="s">
        <v>1821</v>
      </c>
      <c r="BZ151" t="s">
        <v>1787</v>
      </c>
      <c r="CA151" t="s">
        <v>1877</v>
      </c>
      <c r="CB151" t="s">
        <v>1862</v>
      </c>
      <c r="CC151" s="5" t="b">
        <v>1</v>
      </c>
      <c r="CD151" s="5">
        <v>4439400</v>
      </c>
      <c r="CE151">
        <v>4439400</v>
      </c>
      <c r="CF151">
        <v>0</v>
      </c>
      <c r="CG151">
        <v>0</v>
      </c>
      <c r="CH151" s="5">
        <v>0</v>
      </c>
    </row>
    <row r="152" spans="1:86" x14ac:dyDescent="0.25">
      <c r="A152" s="5">
        <v>151</v>
      </c>
      <c r="B152" s="5">
        <v>2</v>
      </c>
      <c r="C152" s="5">
        <v>5</v>
      </c>
      <c r="D152" s="5">
        <v>1</v>
      </c>
      <c r="E152" s="5">
        <v>0</v>
      </c>
      <c r="F152" s="5">
        <v>16.989999999999998</v>
      </c>
      <c r="G152" s="5"/>
      <c r="H152" s="5"/>
      <c r="I152" s="5">
        <v>16.989999999999998</v>
      </c>
      <c r="J152" s="5">
        <v>7.49</v>
      </c>
      <c r="K152" s="5">
        <v>4.91</v>
      </c>
      <c r="L152" s="5"/>
      <c r="N152" s="5"/>
      <c r="O152" s="5"/>
      <c r="P152" s="5">
        <v>3.49</v>
      </c>
      <c r="Q152" s="5"/>
      <c r="R152" s="5">
        <v>3.49</v>
      </c>
      <c r="S152" s="5">
        <v>32.880000000000003</v>
      </c>
      <c r="T152" s="5">
        <v>29.39</v>
      </c>
      <c r="U152" s="5">
        <v>31.14</v>
      </c>
      <c r="V152" s="5">
        <v>138273.04</v>
      </c>
      <c r="W152">
        <v>2.5902521008392796</v>
      </c>
      <c r="X152">
        <v>138275.63025210085</v>
      </c>
      <c r="Y152">
        <v>0</v>
      </c>
      <c r="Z152">
        <v>138275.63025210085</v>
      </c>
      <c r="AA152">
        <v>0</v>
      </c>
      <c r="AB152">
        <v>138275.63025210085</v>
      </c>
      <c r="AC152">
        <v>0</v>
      </c>
      <c r="AD152">
        <v>138275.63025210085</v>
      </c>
      <c r="AE152">
        <v>0</v>
      </c>
      <c r="AF152">
        <v>138275.63025210085</v>
      </c>
      <c r="AG152">
        <v>0</v>
      </c>
      <c r="AH152">
        <v>138275.63025210085</v>
      </c>
      <c r="AI152">
        <v>0</v>
      </c>
      <c r="AJ152">
        <v>138275.63025210085</v>
      </c>
      <c r="AK152">
        <v>0</v>
      </c>
      <c r="AL152">
        <v>138275.63025210085</v>
      </c>
      <c r="AM152">
        <v>0</v>
      </c>
      <c r="AN152">
        <v>138275.63025210085</v>
      </c>
      <c r="AO152">
        <v>0</v>
      </c>
      <c r="AP152">
        <v>138275.63025210085</v>
      </c>
      <c r="AQ152">
        <v>0</v>
      </c>
      <c r="AR152">
        <v>138275.63025210085</v>
      </c>
      <c r="AS152">
        <v>0</v>
      </c>
      <c r="AT152">
        <v>138275.63025210085</v>
      </c>
      <c r="AV152">
        <v>138275.63025210085</v>
      </c>
      <c r="AW152">
        <v>-2208.7709072068101</v>
      </c>
      <c r="AX152">
        <v>136066.85934489404</v>
      </c>
      <c r="AY152">
        <v>6357.6750160565134</v>
      </c>
      <c r="AZ152">
        <v>142424.53436095055</v>
      </c>
      <c r="BA152">
        <v>0</v>
      </c>
      <c r="BB152">
        <v>142424.53436095055</v>
      </c>
      <c r="BC152">
        <v>0</v>
      </c>
      <c r="BD152">
        <v>142424.53436095055</v>
      </c>
      <c r="BE152">
        <v>0</v>
      </c>
      <c r="BF152">
        <v>142424.53436095055</v>
      </c>
      <c r="BG152">
        <v>0</v>
      </c>
      <c r="BH152">
        <v>142424.53436095055</v>
      </c>
      <c r="BI152" s="5">
        <v>142424.53436095055</v>
      </c>
      <c r="BJ152" s="5">
        <v>4435100</v>
      </c>
      <c r="BM152" s="5">
        <v>0</v>
      </c>
      <c r="BN152" s="5">
        <v>142424.53436095055</v>
      </c>
      <c r="BO152" s="5">
        <v>4435100</v>
      </c>
      <c r="BP152" s="5" t="s">
        <v>8</v>
      </c>
      <c r="BS152">
        <v>142424.53436095055</v>
      </c>
      <c r="BT152" s="5">
        <v>0</v>
      </c>
      <c r="BU152" s="5">
        <v>4435100</v>
      </c>
      <c r="BW152" s="5" t="s">
        <v>19</v>
      </c>
      <c r="BX152" s="5" t="s">
        <v>19</v>
      </c>
      <c r="BY152" s="5" t="s">
        <v>1827</v>
      </c>
      <c r="BZ152" t="s">
        <v>1828</v>
      </c>
      <c r="CA152" t="s">
        <v>1877</v>
      </c>
      <c r="CB152" t="s">
        <v>1862</v>
      </c>
      <c r="CC152" s="5" t="b">
        <v>1</v>
      </c>
      <c r="CD152" s="5">
        <v>4435100</v>
      </c>
      <c r="CE152">
        <v>4435100</v>
      </c>
      <c r="CF152">
        <v>0</v>
      </c>
      <c r="CG152">
        <v>0</v>
      </c>
      <c r="CH152" s="5">
        <v>0</v>
      </c>
    </row>
    <row r="153" spans="1:86" x14ac:dyDescent="0.25">
      <c r="A153" s="5">
        <v>152</v>
      </c>
      <c r="B153" s="5">
        <v>2</v>
      </c>
      <c r="C153" s="5">
        <v>5</v>
      </c>
      <c r="D153" s="5">
        <v>2</v>
      </c>
      <c r="E153" s="5">
        <v>1</v>
      </c>
      <c r="F153" s="5">
        <v>11.31</v>
      </c>
      <c r="G153" s="5"/>
      <c r="H153" s="5"/>
      <c r="I153" s="5">
        <v>11.31</v>
      </c>
      <c r="J153" s="5">
        <v>16.18</v>
      </c>
      <c r="K153" s="5">
        <v>4.1100000000000003</v>
      </c>
      <c r="L153" s="5"/>
      <c r="M153">
        <v>3.01</v>
      </c>
      <c r="N153" s="5"/>
      <c r="O153" s="5"/>
      <c r="P153" s="5">
        <v>2.77</v>
      </c>
      <c r="Q153" s="5"/>
      <c r="R153" s="5">
        <v>2.77</v>
      </c>
      <c r="S153" s="5">
        <v>37.380000000000003</v>
      </c>
      <c r="T153" s="5">
        <v>34.61</v>
      </c>
      <c r="U153" s="5">
        <v>36</v>
      </c>
      <c r="V153" s="5">
        <v>119184.96000000001</v>
      </c>
      <c r="W153">
        <v>1.2864183381025214</v>
      </c>
      <c r="X153">
        <v>119186.24641833812</v>
      </c>
      <c r="Y153">
        <v>0</v>
      </c>
      <c r="Z153">
        <v>119186.24641833812</v>
      </c>
      <c r="AA153">
        <v>0</v>
      </c>
      <c r="AB153">
        <v>119186.24641833812</v>
      </c>
      <c r="AC153">
        <v>0</v>
      </c>
      <c r="AD153">
        <v>119186.24641833812</v>
      </c>
      <c r="AE153">
        <v>0</v>
      </c>
      <c r="AF153">
        <v>119186.24641833812</v>
      </c>
      <c r="AG153">
        <v>0</v>
      </c>
      <c r="AH153">
        <v>119186.24641833812</v>
      </c>
      <c r="AI153">
        <v>0</v>
      </c>
      <c r="AJ153">
        <v>119186.24641833812</v>
      </c>
      <c r="AK153">
        <v>0</v>
      </c>
      <c r="AL153">
        <v>119186.24641833812</v>
      </c>
      <c r="AM153">
        <v>0</v>
      </c>
      <c r="AN153">
        <v>119186.24641833812</v>
      </c>
      <c r="AO153">
        <v>0</v>
      </c>
      <c r="AP153">
        <v>119186.24641833812</v>
      </c>
      <c r="AQ153">
        <v>0</v>
      </c>
      <c r="AR153">
        <v>119186.24641833812</v>
      </c>
      <c r="AS153">
        <v>0</v>
      </c>
      <c r="AT153">
        <v>119186.24641833812</v>
      </c>
      <c r="AV153">
        <v>119186.24641833812</v>
      </c>
      <c r="AX153">
        <v>115544.44444444444</v>
      </c>
      <c r="AY153">
        <v>0</v>
      </c>
      <c r="AZ153">
        <v>115544.44444444444</v>
      </c>
      <c r="BA153">
        <v>0</v>
      </c>
      <c r="BB153">
        <v>115544.44444444444</v>
      </c>
      <c r="BC153">
        <v>0</v>
      </c>
      <c r="BD153">
        <v>115544.44444444444</v>
      </c>
      <c r="BE153">
        <v>0</v>
      </c>
      <c r="BF153">
        <v>115544.44444444444</v>
      </c>
      <c r="BG153">
        <v>0</v>
      </c>
      <c r="BH153">
        <v>115544.44444444444</v>
      </c>
      <c r="BI153" s="5">
        <v>115544.44444444444</v>
      </c>
      <c r="BJ153" s="5">
        <v>4159600</v>
      </c>
      <c r="BM153" s="5">
        <v>0</v>
      </c>
      <c r="BN153" s="5">
        <v>115544.44444444444</v>
      </c>
      <c r="BO153" s="5">
        <v>4159600</v>
      </c>
      <c r="BP153" s="5" t="s">
        <v>8</v>
      </c>
      <c r="BS153">
        <v>115544.44444444444</v>
      </c>
      <c r="BT153" s="5">
        <v>0</v>
      </c>
      <c r="BU153" s="5">
        <v>4159600</v>
      </c>
      <c r="BW153" s="5" t="s">
        <v>1818</v>
      </c>
      <c r="BX153" s="5" t="s">
        <v>1818</v>
      </c>
      <c r="BY153" s="5" t="s">
        <v>1827</v>
      </c>
      <c r="BZ153" t="s">
        <v>1829</v>
      </c>
      <c r="CA153" t="s">
        <v>1877</v>
      </c>
      <c r="CB153" t="s">
        <v>1856</v>
      </c>
      <c r="CC153" s="5" t="b">
        <v>1</v>
      </c>
      <c r="CD153" s="5">
        <v>4159600</v>
      </c>
      <c r="CE153">
        <v>4376620</v>
      </c>
      <c r="CF153">
        <v>4159600</v>
      </c>
      <c r="CG153">
        <v>0</v>
      </c>
      <c r="CH153" s="5">
        <v>0</v>
      </c>
    </row>
    <row r="154" spans="1:86" x14ac:dyDescent="0.25">
      <c r="A154" s="5">
        <v>153</v>
      </c>
      <c r="B154" s="5">
        <v>2</v>
      </c>
      <c r="C154" s="5">
        <v>5</v>
      </c>
      <c r="D154" s="5">
        <v>3</v>
      </c>
      <c r="E154" s="5">
        <v>1</v>
      </c>
      <c r="F154" s="5">
        <v>15.45</v>
      </c>
      <c r="G154" s="5"/>
      <c r="H154" s="5"/>
      <c r="I154" s="5">
        <v>15.45</v>
      </c>
      <c r="J154" s="5">
        <v>17.71</v>
      </c>
      <c r="K154" s="5">
        <v>4.01</v>
      </c>
      <c r="L154" s="5"/>
      <c r="M154">
        <v>5.04</v>
      </c>
      <c r="N154" s="5"/>
      <c r="O154" s="5"/>
      <c r="P154" s="5">
        <v>3.84</v>
      </c>
      <c r="Q154" s="5"/>
      <c r="R154" s="5">
        <v>3.84</v>
      </c>
      <c r="S154" s="5">
        <v>46.05</v>
      </c>
      <c r="T154" s="5">
        <v>42.21</v>
      </c>
      <c r="U154" s="5">
        <v>44.13</v>
      </c>
      <c r="V154" s="5">
        <v>119184.96000000001</v>
      </c>
      <c r="W154">
        <v>0.22518518517608752</v>
      </c>
      <c r="X154">
        <v>119185.18518518518</v>
      </c>
      <c r="Y154">
        <v>0</v>
      </c>
      <c r="Z154">
        <v>119185.18518518518</v>
      </c>
      <c r="AA154">
        <v>0</v>
      </c>
      <c r="AB154">
        <v>119185.18518518518</v>
      </c>
      <c r="AC154">
        <v>0</v>
      </c>
      <c r="AD154">
        <v>119185.18518518518</v>
      </c>
      <c r="AE154">
        <v>0</v>
      </c>
      <c r="AF154">
        <v>119185.18518518518</v>
      </c>
      <c r="AG154">
        <v>0</v>
      </c>
      <c r="AH154">
        <v>119185.18518518518</v>
      </c>
      <c r="AI154">
        <v>0</v>
      </c>
      <c r="AJ154">
        <v>119185.18518518518</v>
      </c>
      <c r="AK154">
        <v>0</v>
      </c>
      <c r="AL154">
        <v>119185.18518518518</v>
      </c>
      <c r="AM154">
        <v>0</v>
      </c>
      <c r="AN154">
        <v>119185.18518518518</v>
      </c>
      <c r="AO154">
        <v>0</v>
      </c>
      <c r="AP154">
        <v>119185.18518518518</v>
      </c>
      <c r="AQ154">
        <v>0</v>
      </c>
      <c r="AR154">
        <v>119185.18518518518</v>
      </c>
      <c r="AS154">
        <v>0</v>
      </c>
      <c r="AT154">
        <v>119185.18518518518</v>
      </c>
      <c r="AV154">
        <v>119185.18518518518</v>
      </c>
      <c r="AW154">
        <v>988.30223833622597</v>
      </c>
      <c r="AX154">
        <v>120173.48742352139</v>
      </c>
      <c r="AY154">
        <v>2588.8058010423701</v>
      </c>
      <c r="AZ154">
        <v>122762.29322456378</v>
      </c>
      <c r="BA154">
        <v>0</v>
      </c>
      <c r="BB154">
        <v>122762.29322456378</v>
      </c>
      <c r="BC154">
        <v>0</v>
      </c>
      <c r="BD154">
        <v>122762.29322456378</v>
      </c>
      <c r="BE154">
        <v>0</v>
      </c>
      <c r="BF154">
        <v>122762.29322456378</v>
      </c>
      <c r="BG154">
        <v>2454.9512803081889</v>
      </c>
      <c r="BH154">
        <v>125217.24450487195</v>
      </c>
      <c r="BI154" s="5">
        <v>125217.24450487195</v>
      </c>
      <c r="BJ154" s="5">
        <v>5525837</v>
      </c>
      <c r="BM154" s="5">
        <v>0</v>
      </c>
      <c r="BN154" s="5">
        <v>125217.24450487195</v>
      </c>
      <c r="BO154" s="5">
        <v>5525837</v>
      </c>
      <c r="BP154" s="5" t="s">
        <v>8</v>
      </c>
      <c r="BS154">
        <v>125217.24450487195</v>
      </c>
      <c r="BT154" s="5">
        <v>0</v>
      </c>
      <c r="BU154" s="5">
        <v>5525837</v>
      </c>
      <c r="BW154" s="5" t="s">
        <v>2</v>
      </c>
      <c r="BX154" s="5" t="s">
        <v>2</v>
      </c>
      <c r="BY154" s="5" t="s">
        <v>1821</v>
      </c>
      <c r="BZ154" t="s">
        <v>1787</v>
      </c>
      <c r="CA154" t="s">
        <v>1877</v>
      </c>
      <c r="CB154" t="s">
        <v>1856</v>
      </c>
      <c r="CC154" s="5" t="b">
        <v>1</v>
      </c>
      <c r="CD154" s="5">
        <v>5525837</v>
      </c>
      <c r="CE154">
        <v>5525837</v>
      </c>
      <c r="CF154">
        <v>0</v>
      </c>
      <c r="CG154">
        <v>0</v>
      </c>
      <c r="CH154" s="5">
        <v>0</v>
      </c>
    </row>
    <row r="155" spans="1:86" x14ac:dyDescent="0.25">
      <c r="A155" s="5">
        <v>154</v>
      </c>
      <c r="B155" s="5">
        <v>2</v>
      </c>
      <c r="C155" s="5">
        <v>5</v>
      </c>
      <c r="D155" s="5">
        <v>4</v>
      </c>
      <c r="E155" s="5">
        <v>1</v>
      </c>
      <c r="F155" s="5">
        <v>10.59</v>
      </c>
      <c r="G155" s="5"/>
      <c r="H155" s="5"/>
      <c r="I155" s="5">
        <v>10.59</v>
      </c>
      <c r="J155" s="5">
        <v>15.69</v>
      </c>
      <c r="K155" s="5">
        <v>3.94</v>
      </c>
      <c r="L155" s="5"/>
      <c r="M155">
        <v>4.4400000000000004</v>
      </c>
      <c r="N155" s="5"/>
      <c r="O155" s="5"/>
      <c r="P155" s="5">
        <v>3.45</v>
      </c>
      <c r="Q155" s="5"/>
      <c r="R155" s="5">
        <v>3.45</v>
      </c>
      <c r="S155" s="5">
        <v>38.11</v>
      </c>
      <c r="T155" s="5">
        <v>34.659999999999997</v>
      </c>
      <c r="U155" s="5">
        <v>36.39</v>
      </c>
      <c r="V155" s="5">
        <v>118016.48</v>
      </c>
      <c r="W155">
        <v>0.51716713882342447</v>
      </c>
      <c r="X155">
        <v>118016.99716713882</v>
      </c>
      <c r="Y155">
        <v>0</v>
      </c>
      <c r="Z155">
        <v>118016.99716713882</v>
      </c>
      <c r="AA155">
        <v>0</v>
      </c>
      <c r="AB155">
        <v>118016.99716713882</v>
      </c>
      <c r="AC155">
        <v>500</v>
      </c>
      <c r="AD155">
        <v>118516.99716713882</v>
      </c>
      <c r="AE155">
        <v>0</v>
      </c>
      <c r="AF155">
        <v>118516.99716713882</v>
      </c>
      <c r="AG155">
        <v>500</v>
      </c>
      <c r="AH155">
        <v>119016.99716713882</v>
      </c>
      <c r="AI155">
        <v>500</v>
      </c>
      <c r="AJ155">
        <v>119516.99716713882</v>
      </c>
      <c r="AL155">
        <v>120016.99716713882</v>
      </c>
      <c r="AM155">
        <v>0</v>
      </c>
      <c r="AN155">
        <v>120016.99716713882</v>
      </c>
      <c r="AP155">
        <v>119516.99716713882</v>
      </c>
      <c r="AQ155">
        <v>0</v>
      </c>
      <c r="AR155">
        <v>119516.99716713882</v>
      </c>
      <c r="AS155">
        <v>1000</v>
      </c>
      <c r="AT155">
        <v>120516.99716713882</v>
      </c>
      <c r="AV155">
        <v>120516.99716713882</v>
      </c>
      <c r="AX155">
        <v>121413.49271777961</v>
      </c>
      <c r="AY155">
        <v>3750.0137400384706</v>
      </c>
      <c r="AZ155">
        <v>125163.50645781808</v>
      </c>
      <c r="BA155">
        <v>-9226.4358340203325</v>
      </c>
      <c r="BB155">
        <v>115937.07062379774</v>
      </c>
      <c r="BC155">
        <v>0</v>
      </c>
      <c r="BD155">
        <v>115937.07062379774</v>
      </c>
      <c r="BE155">
        <v>0</v>
      </c>
      <c r="BF155">
        <v>115937.07062379774</v>
      </c>
      <c r="BG155">
        <v>0</v>
      </c>
      <c r="BH155">
        <v>115937.07062379774</v>
      </c>
      <c r="BI155" s="5">
        <v>115937.07062379774</v>
      </c>
      <c r="BJ155" s="5">
        <v>4218950</v>
      </c>
      <c r="BM155" s="5">
        <v>0</v>
      </c>
      <c r="BN155" s="5">
        <v>115937.07062379774</v>
      </c>
      <c r="BO155" s="5">
        <v>4218950</v>
      </c>
      <c r="BP155" s="5" t="s">
        <v>8</v>
      </c>
      <c r="BS155">
        <v>115937.07062379774</v>
      </c>
      <c r="BT155" s="5">
        <v>0</v>
      </c>
      <c r="BU155" s="5">
        <v>4218950</v>
      </c>
      <c r="BW155" s="5" t="s">
        <v>1815</v>
      </c>
      <c r="BX155" s="5" t="s">
        <v>1815</v>
      </c>
      <c r="BY155" s="5" t="s">
        <v>1827</v>
      </c>
      <c r="BZ155" t="s">
        <v>1830</v>
      </c>
      <c r="CA155" t="s">
        <v>1877</v>
      </c>
      <c r="CB155" t="s">
        <v>1856</v>
      </c>
      <c r="CC155" s="5" t="b">
        <v>1</v>
      </c>
      <c r="CD155" s="5">
        <v>4701489</v>
      </c>
      <c r="CE155">
        <v>4701489</v>
      </c>
      <c r="CF155">
        <v>0</v>
      </c>
      <c r="CG155">
        <v>0</v>
      </c>
      <c r="CH155" s="5">
        <v>482539</v>
      </c>
    </row>
    <row r="156" spans="1:86" x14ac:dyDescent="0.25">
      <c r="A156" s="5">
        <v>155</v>
      </c>
      <c r="B156" s="5">
        <v>2</v>
      </c>
      <c r="C156" s="5">
        <v>5</v>
      </c>
      <c r="D156" s="5">
        <v>5</v>
      </c>
      <c r="E156" s="5">
        <v>1</v>
      </c>
      <c r="F156" s="5">
        <v>10.59</v>
      </c>
      <c r="G156" s="5"/>
      <c r="H156" s="5"/>
      <c r="I156" s="5">
        <v>10.59</v>
      </c>
      <c r="J156" s="5">
        <v>15.69</v>
      </c>
      <c r="K156" s="5">
        <v>3.89</v>
      </c>
      <c r="L156" s="5"/>
      <c r="M156">
        <v>4.4400000000000004</v>
      </c>
      <c r="N156" s="5"/>
      <c r="O156" s="5"/>
      <c r="P156" s="5">
        <v>3.39</v>
      </c>
      <c r="Q156" s="5"/>
      <c r="R156" s="5">
        <v>3.39</v>
      </c>
      <c r="S156" s="5">
        <v>38</v>
      </c>
      <c r="T156" s="5">
        <v>34.61</v>
      </c>
      <c r="U156" s="5">
        <v>36.31</v>
      </c>
      <c r="V156" s="5">
        <v>118016.48</v>
      </c>
      <c r="W156">
        <v>0.56545454544539098</v>
      </c>
      <c r="X156">
        <v>118017.04545454544</v>
      </c>
      <c r="Y156">
        <v>0</v>
      </c>
      <c r="Z156">
        <v>118017.04545454544</v>
      </c>
      <c r="AA156">
        <v>499.94318181819102</v>
      </c>
      <c r="AB156">
        <v>118516.98863636365</v>
      </c>
      <c r="AC156">
        <v>0</v>
      </c>
      <c r="AD156">
        <v>118516.98863636365</v>
      </c>
      <c r="AE156">
        <v>0</v>
      </c>
      <c r="AF156">
        <v>118516.98863636365</v>
      </c>
      <c r="AG156">
        <v>0</v>
      </c>
      <c r="AH156">
        <v>118516.98863636365</v>
      </c>
      <c r="AI156">
        <v>500</v>
      </c>
      <c r="AJ156">
        <v>119016.98863636365</v>
      </c>
      <c r="AK156">
        <v>0</v>
      </c>
      <c r="AL156">
        <v>119016.98863636365</v>
      </c>
      <c r="AM156">
        <v>0</v>
      </c>
      <c r="AN156">
        <v>119016.98863636365</v>
      </c>
      <c r="AP156">
        <v>119016.98863636365</v>
      </c>
      <c r="AQ156">
        <v>0</v>
      </c>
      <c r="AR156">
        <v>119016.98863636365</v>
      </c>
      <c r="AS156">
        <v>0</v>
      </c>
      <c r="AT156">
        <v>119016.98863636365</v>
      </c>
      <c r="AV156">
        <v>119016.98863636365</v>
      </c>
      <c r="AX156">
        <v>115378.62847700356</v>
      </c>
      <c r="AY156">
        <v>0</v>
      </c>
      <c r="AZ156">
        <v>115378.62847700356</v>
      </c>
      <c r="BA156">
        <v>0</v>
      </c>
      <c r="BB156">
        <v>115378.62847700356</v>
      </c>
      <c r="BC156">
        <v>0</v>
      </c>
      <c r="BD156">
        <v>115378.62847700356</v>
      </c>
      <c r="BE156">
        <v>0</v>
      </c>
      <c r="BF156">
        <v>115378.62847700356</v>
      </c>
      <c r="BG156">
        <v>0</v>
      </c>
      <c r="BH156">
        <v>115378.62847700356</v>
      </c>
      <c r="BI156" s="5">
        <v>115378.62847700356</v>
      </c>
      <c r="BJ156" s="5">
        <v>4189398</v>
      </c>
      <c r="BM156" s="5">
        <v>0</v>
      </c>
      <c r="BN156" s="5">
        <v>115378.62847700356</v>
      </c>
      <c r="BO156" s="5">
        <v>4189398</v>
      </c>
      <c r="BP156" s="5" t="s">
        <v>8</v>
      </c>
      <c r="BS156">
        <v>115378.62847700356</v>
      </c>
      <c r="BT156" s="5">
        <v>0</v>
      </c>
      <c r="BU156" s="5">
        <v>4189398</v>
      </c>
      <c r="BW156" s="5" t="s">
        <v>1818</v>
      </c>
      <c r="BX156" s="5" t="s">
        <v>1818</v>
      </c>
      <c r="BY156" s="5" t="s">
        <v>1827</v>
      </c>
      <c r="BZ156" t="s">
        <v>1829</v>
      </c>
      <c r="CA156" t="s">
        <v>1877</v>
      </c>
      <c r="CB156" t="s">
        <v>1856</v>
      </c>
      <c r="CC156" s="5" t="b">
        <v>1</v>
      </c>
      <c r="CD156" s="5">
        <v>4189398</v>
      </c>
      <c r="CE156">
        <v>4408049</v>
      </c>
      <c r="CF156">
        <v>4189398</v>
      </c>
      <c r="CG156">
        <v>4189398</v>
      </c>
      <c r="CH156" s="5">
        <v>0</v>
      </c>
    </row>
    <row r="157" spans="1:86" x14ac:dyDescent="0.25">
      <c r="A157" s="5">
        <v>156</v>
      </c>
      <c r="B157" s="5">
        <v>2</v>
      </c>
      <c r="C157" s="5">
        <v>5</v>
      </c>
      <c r="D157" s="5">
        <v>6</v>
      </c>
      <c r="E157" s="5">
        <v>3</v>
      </c>
      <c r="F157" s="5">
        <v>12.4</v>
      </c>
      <c r="G157" s="5">
        <v>11.28</v>
      </c>
      <c r="H157" s="5">
        <v>11.28</v>
      </c>
      <c r="I157" s="5">
        <v>34.96</v>
      </c>
      <c r="J157" s="5">
        <v>17.93</v>
      </c>
      <c r="K157" s="5">
        <v>4.67</v>
      </c>
      <c r="L157" s="5">
        <v>3.54</v>
      </c>
      <c r="M157">
        <v>9.89</v>
      </c>
      <c r="N157" s="5"/>
      <c r="O157" s="5"/>
      <c r="P157" s="5">
        <v>2.79</v>
      </c>
      <c r="Q157" s="5">
        <v>3.6</v>
      </c>
      <c r="R157" s="5">
        <v>6.3900000000000006</v>
      </c>
      <c r="S157" s="5">
        <v>77.38</v>
      </c>
      <c r="T157" s="5">
        <v>70.989999999999995</v>
      </c>
      <c r="U157" s="5">
        <v>74.19</v>
      </c>
      <c r="V157" s="5">
        <v>104186.56</v>
      </c>
      <c r="W157">
        <v>0.63211822661105543</v>
      </c>
      <c r="X157">
        <v>104187.19211822659</v>
      </c>
      <c r="Y157">
        <v>0</v>
      </c>
      <c r="Z157">
        <v>104187.19211822659</v>
      </c>
      <c r="AA157">
        <v>499.80295566501451</v>
      </c>
      <c r="AB157">
        <v>104686.99507389162</v>
      </c>
      <c r="AC157">
        <v>0</v>
      </c>
      <c r="AD157">
        <v>104686.99507389162</v>
      </c>
      <c r="AF157">
        <v>105186.99507389162</v>
      </c>
      <c r="AG157">
        <v>0</v>
      </c>
      <c r="AH157">
        <v>105186.99507389162</v>
      </c>
      <c r="AI157">
        <v>0</v>
      </c>
      <c r="AJ157">
        <v>105186.99507389162</v>
      </c>
      <c r="AK157">
        <v>0</v>
      </c>
      <c r="AL157">
        <v>105186.99507389162</v>
      </c>
      <c r="AN157">
        <v>105686.99507389162</v>
      </c>
      <c r="AP157">
        <v>104187.19211822659</v>
      </c>
      <c r="AR157">
        <v>104187.19211822659</v>
      </c>
      <c r="AS157">
        <v>0</v>
      </c>
      <c r="AT157">
        <v>104187.19211822659</v>
      </c>
      <c r="AV157">
        <v>104187.19211822659</v>
      </c>
      <c r="AX157">
        <v>99777.598059037613</v>
      </c>
      <c r="AY157">
        <v>0</v>
      </c>
      <c r="AZ157">
        <v>99777.598059037613</v>
      </c>
      <c r="BA157">
        <v>0</v>
      </c>
      <c r="BB157">
        <v>99777.598059037613</v>
      </c>
      <c r="BC157">
        <v>0</v>
      </c>
      <c r="BD157">
        <v>99777.598059037613</v>
      </c>
      <c r="BE157">
        <v>0</v>
      </c>
      <c r="BF157">
        <v>99777.598059037613</v>
      </c>
      <c r="BG157">
        <v>0</v>
      </c>
      <c r="BH157">
        <v>99777.598059037613</v>
      </c>
      <c r="BI157" s="5">
        <v>99777.598059037613</v>
      </c>
      <c r="BJ157" s="5">
        <v>7402500</v>
      </c>
      <c r="BM157" s="5">
        <v>0</v>
      </c>
      <c r="BN157" s="5">
        <v>99777.598059037613</v>
      </c>
      <c r="BO157" s="5">
        <v>7402500</v>
      </c>
      <c r="BP157" s="5" t="s">
        <v>8</v>
      </c>
      <c r="BS157">
        <v>99777.598059037613</v>
      </c>
      <c r="BT157" s="5">
        <v>0</v>
      </c>
      <c r="BU157" s="5">
        <v>7402500</v>
      </c>
      <c r="BW157" s="5" t="s">
        <v>1818</v>
      </c>
      <c r="BX157" s="5" t="s">
        <v>1818</v>
      </c>
      <c r="BY157" s="5" t="s">
        <v>1827</v>
      </c>
      <c r="BZ157" t="s">
        <v>1829</v>
      </c>
      <c r="CA157" t="s">
        <v>1877</v>
      </c>
      <c r="CB157" t="s">
        <v>1858</v>
      </c>
      <c r="CC157" s="5" t="b">
        <v>1</v>
      </c>
      <c r="CD157" s="5">
        <v>7402500</v>
      </c>
      <c r="CE157">
        <v>7884302</v>
      </c>
      <c r="CF157">
        <v>7402500</v>
      </c>
      <c r="CG157">
        <v>7402500</v>
      </c>
      <c r="CH157" s="5">
        <v>0</v>
      </c>
    </row>
    <row r="158" spans="1:86" x14ac:dyDescent="0.25">
      <c r="A158" s="5">
        <v>157</v>
      </c>
      <c r="B158" s="5">
        <v>2</v>
      </c>
      <c r="C158" s="5">
        <v>5</v>
      </c>
      <c r="D158" s="5">
        <v>7</v>
      </c>
      <c r="E158" s="5">
        <v>0</v>
      </c>
      <c r="F158" s="5">
        <v>16.989999999999998</v>
      </c>
      <c r="G158" s="5"/>
      <c r="H158" s="5"/>
      <c r="I158" s="5">
        <v>16.989999999999998</v>
      </c>
      <c r="J158" s="5">
        <v>7.49</v>
      </c>
      <c r="K158" s="5">
        <v>4.9400000000000004</v>
      </c>
      <c r="L158" s="5"/>
      <c r="N158" s="5"/>
      <c r="O158" s="5"/>
      <c r="P158" s="5">
        <v>3.49</v>
      </c>
      <c r="Q158" s="5"/>
      <c r="R158" s="5">
        <v>3.49</v>
      </c>
      <c r="S158" s="5">
        <v>32.909999999999997</v>
      </c>
      <c r="T158" s="5">
        <v>29.42</v>
      </c>
      <c r="U158" s="5">
        <v>31.17</v>
      </c>
      <c r="V158" s="5">
        <v>138273.04</v>
      </c>
      <c r="W158">
        <v>2.5902521008392796</v>
      </c>
      <c r="X158">
        <v>138275.63025210085</v>
      </c>
      <c r="Y158">
        <v>0</v>
      </c>
      <c r="Z158">
        <v>138275.63025210085</v>
      </c>
      <c r="AA158">
        <v>0</v>
      </c>
      <c r="AB158">
        <v>138275.63025210085</v>
      </c>
      <c r="AC158">
        <v>0</v>
      </c>
      <c r="AD158">
        <v>138275.63025210085</v>
      </c>
      <c r="AE158">
        <v>0</v>
      </c>
      <c r="AF158">
        <v>138275.63025210085</v>
      </c>
      <c r="AG158">
        <v>0</v>
      </c>
      <c r="AH158">
        <v>138275.63025210085</v>
      </c>
      <c r="AI158">
        <v>0</v>
      </c>
      <c r="AJ158">
        <v>138275.63025210085</v>
      </c>
      <c r="AK158">
        <v>0</v>
      </c>
      <c r="AL158">
        <v>138275.63025210085</v>
      </c>
      <c r="AM158">
        <v>0</v>
      </c>
      <c r="AN158">
        <v>138275.63025210085</v>
      </c>
      <c r="AO158">
        <v>0</v>
      </c>
      <c r="AP158">
        <v>138275.63025210085</v>
      </c>
      <c r="AQ158">
        <v>0</v>
      </c>
      <c r="AR158">
        <v>138275.63025210085</v>
      </c>
      <c r="AS158">
        <v>0</v>
      </c>
      <c r="AT158">
        <v>138275.63025210085</v>
      </c>
      <c r="AV158">
        <v>138275.63025210085</v>
      </c>
      <c r="AW158">
        <v>-2339.7303483472497</v>
      </c>
      <c r="AX158">
        <v>135935.8999037536</v>
      </c>
      <c r="AY158">
        <v>6489.5091434071364</v>
      </c>
      <c r="AZ158">
        <v>142425.40904716073</v>
      </c>
      <c r="BA158">
        <v>0</v>
      </c>
      <c r="BB158">
        <v>142425.40904716073</v>
      </c>
      <c r="BC158">
        <v>0</v>
      </c>
      <c r="BD158">
        <v>142425.40904716073</v>
      </c>
      <c r="BE158">
        <v>0</v>
      </c>
      <c r="BF158">
        <v>142425.40904716073</v>
      </c>
      <c r="BG158">
        <v>0</v>
      </c>
      <c r="BH158">
        <v>142425.40904716073</v>
      </c>
      <c r="BI158" s="5">
        <v>142425.40904716073</v>
      </c>
      <c r="BJ158" s="5">
        <v>4439400</v>
      </c>
      <c r="BM158" s="5">
        <v>0</v>
      </c>
      <c r="BN158" s="5">
        <v>142425.40904716073</v>
      </c>
      <c r="BO158" s="5">
        <v>4439400</v>
      </c>
      <c r="BP158" s="5" t="s">
        <v>8</v>
      </c>
      <c r="BS158">
        <v>142425.40904716073</v>
      </c>
      <c r="BT158" s="5">
        <v>0</v>
      </c>
      <c r="BU158" s="5">
        <v>4439400</v>
      </c>
      <c r="BW158" s="5" t="s">
        <v>2</v>
      </c>
      <c r="BX158" s="5" t="s">
        <v>2</v>
      </c>
      <c r="BY158" s="5" t="s">
        <v>1821</v>
      </c>
      <c r="BZ158" t="s">
        <v>1787</v>
      </c>
      <c r="CA158" t="s">
        <v>1877</v>
      </c>
      <c r="CB158" t="s">
        <v>1862</v>
      </c>
      <c r="CC158" s="5" t="b">
        <v>1</v>
      </c>
      <c r="CD158" s="5">
        <v>4439400</v>
      </c>
      <c r="CE158">
        <v>4439400</v>
      </c>
      <c r="CF158">
        <v>0</v>
      </c>
      <c r="CG158">
        <v>0</v>
      </c>
      <c r="CH158" s="5">
        <v>0</v>
      </c>
    </row>
    <row r="159" spans="1:86" x14ac:dyDescent="0.25">
      <c r="A159" s="5">
        <v>158</v>
      </c>
      <c r="B159" s="5">
        <v>2</v>
      </c>
      <c r="C159" s="5">
        <v>6</v>
      </c>
      <c r="D159" s="5">
        <v>1</v>
      </c>
      <c r="E159" s="5">
        <v>0</v>
      </c>
      <c r="F159" s="5">
        <v>16.989999999999998</v>
      </c>
      <c r="G159" s="5"/>
      <c r="H159" s="5"/>
      <c r="I159" s="5">
        <v>16.989999999999998</v>
      </c>
      <c r="J159" s="5">
        <v>7.49</v>
      </c>
      <c r="K159" s="5">
        <v>4.91</v>
      </c>
      <c r="L159" s="5"/>
      <c r="N159" s="5"/>
      <c r="O159" s="5"/>
      <c r="P159" s="5">
        <v>3.49</v>
      </c>
      <c r="Q159" s="5"/>
      <c r="R159" s="5">
        <v>3.49</v>
      </c>
      <c r="S159" s="5">
        <v>32.880000000000003</v>
      </c>
      <c r="T159" s="5">
        <v>29.39</v>
      </c>
      <c r="U159" s="5">
        <v>31.14</v>
      </c>
      <c r="V159" s="5">
        <v>138273.04</v>
      </c>
      <c r="W159">
        <v>2.5902521008392796</v>
      </c>
      <c r="X159">
        <v>138275.63025210085</v>
      </c>
      <c r="Y159">
        <v>0</v>
      </c>
      <c r="Z159">
        <v>138275.63025210085</v>
      </c>
      <c r="AA159">
        <v>0</v>
      </c>
      <c r="AB159">
        <v>138275.63025210085</v>
      </c>
      <c r="AC159">
        <v>0</v>
      </c>
      <c r="AD159">
        <v>138275.63025210085</v>
      </c>
      <c r="AE159">
        <v>0</v>
      </c>
      <c r="AF159">
        <v>138275.63025210085</v>
      </c>
      <c r="AG159">
        <v>0</v>
      </c>
      <c r="AH159">
        <v>138275.63025210085</v>
      </c>
      <c r="AI159">
        <v>0</v>
      </c>
      <c r="AJ159">
        <v>138275.63025210085</v>
      </c>
      <c r="AK159">
        <v>0</v>
      </c>
      <c r="AL159">
        <v>138275.63025210085</v>
      </c>
      <c r="AM159">
        <v>0</v>
      </c>
      <c r="AN159">
        <v>138275.63025210085</v>
      </c>
      <c r="AO159">
        <v>0</v>
      </c>
      <c r="AP159">
        <v>138275.63025210085</v>
      </c>
      <c r="AQ159">
        <v>0</v>
      </c>
      <c r="AR159">
        <v>138275.63025210085</v>
      </c>
      <c r="AS159">
        <v>0</v>
      </c>
      <c r="AT159">
        <v>138275.63025210085</v>
      </c>
      <c r="AV159">
        <v>138275.63025210085</v>
      </c>
      <c r="AW159">
        <v>-2208.7709072068101</v>
      </c>
      <c r="AX159">
        <v>136066.85934489404</v>
      </c>
      <c r="AY159">
        <v>6357.6750160565134</v>
      </c>
      <c r="AZ159">
        <v>142424.53436095055</v>
      </c>
      <c r="BA159">
        <v>0</v>
      </c>
      <c r="BB159">
        <v>142424.53436095055</v>
      </c>
      <c r="BC159">
        <v>0</v>
      </c>
      <c r="BD159">
        <v>142424.53436095055</v>
      </c>
      <c r="BE159">
        <v>0</v>
      </c>
      <c r="BF159">
        <v>142424.53436095055</v>
      </c>
      <c r="BG159">
        <v>0</v>
      </c>
      <c r="BH159">
        <v>142424.53436095055</v>
      </c>
      <c r="BI159" s="5">
        <v>142424.53436095055</v>
      </c>
      <c r="BJ159" s="5">
        <v>4435100</v>
      </c>
      <c r="BM159" s="5">
        <v>0</v>
      </c>
      <c r="BN159" s="5">
        <v>142424.53436095055</v>
      </c>
      <c r="BO159" s="5">
        <v>4435100</v>
      </c>
      <c r="BP159" s="5" t="s">
        <v>8</v>
      </c>
      <c r="BS159">
        <v>142424.53436095055</v>
      </c>
      <c r="BT159" s="5">
        <v>0</v>
      </c>
      <c r="BU159" s="5">
        <v>4435100</v>
      </c>
      <c r="BW159" s="5" t="s">
        <v>19</v>
      </c>
      <c r="BX159" s="5" t="s">
        <v>19</v>
      </c>
      <c r="BY159" s="5" t="s">
        <v>1827</v>
      </c>
      <c r="BZ159" t="s">
        <v>1828</v>
      </c>
      <c r="CA159" t="s">
        <v>1877</v>
      </c>
      <c r="CB159" t="s">
        <v>1862</v>
      </c>
      <c r="CC159" s="5" t="b">
        <v>1</v>
      </c>
      <c r="CD159" s="5">
        <v>4435100</v>
      </c>
      <c r="CE159">
        <v>4435100</v>
      </c>
      <c r="CF159">
        <v>0</v>
      </c>
      <c r="CG159">
        <v>0</v>
      </c>
      <c r="CH159" s="5">
        <v>0</v>
      </c>
    </row>
    <row r="160" spans="1:86" x14ac:dyDescent="0.25">
      <c r="A160" s="5">
        <v>159</v>
      </c>
      <c r="B160" s="5">
        <v>2</v>
      </c>
      <c r="C160" s="5">
        <v>6</v>
      </c>
      <c r="D160" s="5">
        <v>2</v>
      </c>
      <c r="E160" s="5">
        <v>1</v>
      </c>
      <c r="F160" s="5">
        <v>11.31</v>
      </c>
      <c r="G160" s="5"/>
      <c r="H160" s="5"/>
      <c r="I160" s="5">
        <v>11.31</v>
      </c>
      <c r="J160" s="5">
        <v>16.18</v>
      </c>
      <c r="K160" s="5">
        <v>4.1100000000000003</v>
      </c>
      <c r="L160" s="5"/>
      <c r="M160">
        <v>3.01</v>
      </c>
      <c r="N160" s="5"/>
      <c r="O160" s="5"/>
      <c r="P160" s="5">
        <v>2.77</v>
      </c>
      <c r="Q160" s="5"/>
      <c r="R160" s="5">
        <v>2.77</v>
      </c>
      <c r="S160" s="5">
        <v>37.380000000000003</v>
      </c>
      <c r="T160" s="5">
        <v>34.61</v>
      </c>
      <c r="U160" s="5">
        <v>36</v>
      </c>
      <c r="V160" s="5">
        <v>119184.96000000001</v>
      </c>
      <c r="W160">
        <v>1.2864183381025214</v>
      </c>
      <c r="X160">
        <v>119186.24641833812</v>
      </c>
      <c r="Y160">
        <v>0</v>
      </c>
      <c r="Z160">
        <v>119186.24641833812</v>
      </c>
      <c r="AA160">
        <v>0</v>
      </c>
      <c r="AB160">
        <v>119186.24641833812</v>
      </c>
      <c r="AC160">
        <v>0</v>
      </c>
      <c r="AD160">
        <v>119186.24641833812</v>
      </c>
      <c r="AE160">
        <v>0</v>
      </c>
      <c r="AF160">
        <v>119186.24641833812</v>
      </c>
      <c r="AG160">
        <v>0</v>
      </c>
      <c r="AH160">
        <v>119186.24641833812</v>
      </c>
      <c r="AI160">
        <v>0</v>
      </c>
      <c r="AJ160">
        <v>119186.24641833812</v>
      </c>
      <c r="AK160">
        <v>0</v>
      </c>
      <c r="AL160">
        <v>119186.24641833812</v>
      </c>
      <c r="AM160">
        <v>0</v>
      </c>
      <c r="AN160">
        <v>119186.24641833812</v>
      </c>
      <c r="AO160">
        <v>0</v>
      </c>
      <c r="AP160">
        <v>119186.24641833812</v>
      </c>
      <c r="AQ160">
        <v>0</v>
      </c>
      <c r="AR160">
        <v>119186.24641833812</v>
      </c>
      <c r="AS160">
        <v>0</v>
      </c>
      <c r="AT160">
        <v>119186.24641833812</v>
      </c>
      <c r="AV160">
        <v>119186.24641833812</v>
      </c>
      <c r="AW160">
        <v>-175.71864056032791</v>
      </c>
      <c r="AX160">
        <v>119010.52777777778</v>
      </c>
      <c r="AY160">
        <v>3753.3611111111095</v>
      </c>
      <c r="AZ160">
        <v>122763.88888888888</v>
      </c>
      <c r="BA160">
        <v>0</v>
      </c>
      <c r="BB160">
        <v>122763.88888888888</v>
      </c>
      <c r="BC160">
        <v>0</v>
      </c>
      <c r="BD160">
        <v>122763.88888888888</v>
      </c>
      <c r="BE160">
        <v>0</v>
      </c>
      <c r="BF160">
        <v>122763.88888888888</v>
      </c>
      <c r="BG160">
        <v>2455.3888888888905</v>
      </c>
      <c r="BH160">
        <v>125219.27777777778</v>
      </c>
      <c r="BI160" s="5">
        <v>125219.27777777778</v>
      </c>
      <c r="BJ160" s="5">
        <v>4507894</v>
      </c>
      <c r="BM160" s="5">
        <v>0</v>
      </c>
      <c r="BN160" s="5">
        <v>125219.27777777778</v>
      </c>
      <c r="BO160" s="5">
        <v>4507894</v>
      </c>
      <c r="BP160" s="5" t="s">
        <v>8</v>
      </c>
      <c r="BS160">
        <v>125219.27777777778</v>
      </c>
      <c r="BT160" s="5">
        <v>0</v>
      </c>
      <c r="BU160" s="5">
        <v>4507894</v>
      </c>
      <c r="BW160" s="5" t="s">
        <v>19</v>
      </c>
      <c r="BX160" s="5" t="s">
        <v>19</v>
      </c>
      <c r="BY160" s="5" t="s">
        <v>1827</v>
      </c>
      <c r="BZ160" t="s">
        <v>1828</v>
      </c>
      <c r="CA160" t="s">
        <v>1877</v>
      </c>
      <c r="CB160" t="s">
        <v>1856</v>
      </c>
      <c r="CC160" s="5" t="b">
        <v>1</v>
      </c>
      <c r="CD160" s="5">
        <v>4507894</v>
      </c>
      <c r="CE160">
        <v>4507894</v>
      </c>
      <c r="CF160">
        <v>0</v>
      </c>
      <c r="CG160">
        <v>0</v>
      </c>
      <c r="CH160" s="5">
        <v>0</v>
      </c>
    </row>
    <row r="161" spans="1:86" x14ac:dyDescent="0.25">
      <c r="A161" s="5">
        <v>160</v>
      </c>
      <c r="B161" s="5">
        <v>2</v>
      </c>
      <c r="C161" s="5">
        <v>6</v>
      </c>
      <c r="D161" s="5">
        <v>3</v>
      </c>
      <c r="E161" s="5">
        <v>1</v>
      </c>
      <c r="F161" s="5">
        <v>15.45</v>
      </c>
      <c r="G161" s="5"/>
      <c r="H161" s="5"/>
      <c r="I161" s="5">
        <v>15.45</v>
      </c>
      <c r="J161" s="5">
        <v>17.71</v>
      </c>
      <c r="K161" s="5">
        <v>4.01</v>
      </c>
      <c r="L161" s="5"/>
      <c r="M161">
        <v>5.04</v>
      </c>
      <c r="N161" s="5"/>
      <c r="O161" s="5"/>
      <c r="P161" s="5">
        <v>3.84</v>
      </c>
      <c r="Q161" s="5"/>
      <c r="R161" s="5">
        <v>3.84</v>
      </c>
      <c r="S161" s="5">
        <v>46.05</v>
      </c>
      <c r="T161" s="5">
        <v>42.21</v>
      </c>
      <c r="U161" s="5">
        <v>44.13</v>
      </c>
      <c r="V161" s="5">
        <v>119184.96000000001</v>
      </c>
      <c r="W161">
        <v>0.22518518517608752</v>
      </c>
      <c r="X161">
        <v>119185.18518518518</v>
      </c>
      <c r="Y161">
        <v>0</v>
      </c>
      <c r="Z161">
        <v>119185.18518518518</v>
      </c>
      <c r="AA161">
        <v>0</v>
      </c>
      <c r="AB161">
        <v>119185.18518518518</v>
      </c>
      <c r="AC161">
        <v>0</v>
      </c>
      <c r="AD161">
        <v>119185.18518518518</v>
      </c>
      <c r="AE161">
        <v>0</v>
      </c>
      <c r="AF161">
        <v>119185.18518518518</v>
      </c>
      <c r="AG161">
        <v>0</v>
      </c>
      <c r="AH161">
        <v>119185.18518518518</v>
      </c>
      <c r="AI161">
        <v>0</v>
      </c>
      <c r="AJ161">
        <v>119185.18518518518</v>
      </c>
      <c r="AK161">
        <v>0</v>
      </c>
      <c r="AL161">
        <v>119185.18518518518</v>
      </c>
      <c r="AM161">
        <v>0</v>
      </c>
      <c r="AN161">
        <v>119185.18518518518</v>
      </c>
      <c r="AO161">
        <v>0</v>
      </c>
      <c r="AP161">
        <v>119185.18518518518</v>
      </c>
      <c r="AQ161">
        <v>0</v>
      </c>
      <c r="AR161">
        <v>119185.18518518518</v>
      </c>
      <c r="AS161">
        <v>0</v>
      </c>
      <c r="AT161">
        <v>119185.18518518518</v>
      </c>
      <c r="AV161">
        <v>119185.18518518518</v>
      </c>
      <c r="AW161">
        <v>988.30223833622597</v>
      </c>
      <c r="AX161">
        <v>120173.48742352139</v>
      </c>
      <c r="AY161">
        <v>2588.8058010423701</v>
      </c>
      <c r="AZ161">
        <v>122762.29322456378</v>
      </c>
      <c r="BA161">
        <v>0</v>
      </c>
      <c r="BB161">
        <v>122762.29322456378</v>
      </c>
      <c r="BC161">
        <v>0</v>
      </c>
      <c r="BD161">
        <v>122762.29322456378</v>
      </c>
      <c r="BE161">
        <v>0</v>
      </c>
      <c r="BF161">
        <v>122762.29322456378</v>
      </c>
      <c r="BG161">
        <v>2454.9512803081889</v>
      </c>
      <c r="BH161">
        <v>125217.24450487195</v>
      </c>
      <c r="BI161" s="5">
        <v>125217.24450487195</v>
      </c>
      <c r="BJ161" s="5">
        <v>5525837</v>
      </c>
      <c r="BM161" s="5">
        <v>0</v>
      </c>
      <c r="BN161" s="5">
        <v>125217.24450487195</v>
      </c>
      <c r="BO161" s="5">
        <v>5525837</v>
      </c>
      <c r="BP161" s="5" t="s">
        <v>8</v>
      </c>
      <c r="BS161">
        <v>125217.24450487195</v>
      </c>
      <c r="BT161" s="5">
        <v>0</v>
      </c>
      <c r="BU161" s="5">
        <v>5525837</v>
      </c>
      <c r="BW161" s="5" t="s">
        <v>2</v>
      </c>
      <c r="BX161" s="5" t="s">
        <v>2</v>
      </c>
      <c r="BY161" s="5" t="s">
        <v>1821</v>
      </c>
      <c r="BZ161" t="s">
        <v>1787</v>
      </c>
      <c r="CA161" t="s">
        <v>1877</v>
      </c>
      <c r="CB161" t="s">
        <v>1856</v>
      </c>
      <c r="CC161" s="5" t="b">
        <v>1</v>
      </c>
      <c r="CD161" s="5">
        <v>5525837</v>
      </c>
      <c r="CE161">
        <v>5525837</v>
      </c>
      <c r="CF161">
        <v>0</v>
      </c>
      <c r="CG161">
        <v>0</v>
      </c>
      <c r="CH161" s="5">
        <v>0</v>
      </c>
    </row>
    <row r="162" spans="1:86" x14ac:dyDescent="0.25">
      <c r="A162" s="5">
        <v>161</v>
      </c>
      <c r="B162" s="5">
        <v>2</v>
      </c>
      <c r="C162" s="5">
        <v>6</v>
      </c>
      <c r="D162" s="5">
        <v>4</v>
      </c>
      <c r="E162" s="5">
        <v>1</v>
      </c>
      <c r="F162" s="5">
        <v>10.59</v>
      </c>
      <c r="G162" s="5"/>
      <c r="H162" s="5"/>
      <c r="I162" s="5">
        <v>10.59</v>
      </c>
      <c r="J162" s="5">
        <v>15.69</v>
      </c>
      <c r="K162" s="5">
        <v>3.94</v>
      </c>
      <c r="L162" s="5"/>
      <c r="M162">
        <v>4.4400000000000004</v>
      </c>
      <c r="N162" s="5"/>
      <c r="O162" s="5"/>
      <c r="P162" s="5">
        <v>3.45</v>
      </c>
      <c r="Q162" s="5"/>
      <c r="R162" s="5">
        <v>3.45</v>
      </c>
      <c r="S162" s="5">
        <v>38.11</v>
      </c>
      <c r="T162" s="5">
        <v>34.659999999999997</v>
      </c>
      <c r="U162" s="5">
        <v>36.39</v>
      </c>
      <c r="V162" s="5">
        <v>118016.48</v>
      </c>
      <c r="W162">
        <v>0.51716713882342447</v>
      </c>
      <c r="X162">
        <v>118016.99716713882</v>
      </c>
      <c r="Y162">
        <v>0</v>
      </c>
      <c r="Z162">
        <v>118016.99716713882</v>
      </c>
      <c r="AA162">
        <v>0</v>
      </c>
      <c r="AB162">
        <v>118016.99716713882</v>
      </c>
      <c r="AD162">
        <v>118516.99716713882</v>
      </c>
      <c r="AE162">
        <v>0</v>
      </c>
      <c r="AF162">
        <v>118516.99716713882</v>
      </c>
      <c r="AH162">
        <v>119016.99716713882</v>
      </c>
      <c r="AJ162">
        <v>119516.99716713882</v>
      </c>
      <c r="AL162">
        <v>120016.99716713882</v>
      </c>
      <c r="AM162">
        <v>0</v>
      </c>
      <c r="AN162">
        <v>120016.99716713882</v>
      </c>
      <c r="AP162">
        <v>118016.99716713882</v>
      </c>
      <c r="AQ162">
        <v>0</v>
      </c>
      <c r="AR162">
        <v>118016.99716713882</v>
      </c>
      <c r="AS162">
        <v>0</v>
      </c>
      <c r="AT162">
        <v>118016.99716713882</v>
      </c>
      <c r="AV162">
        <v>118016.99716713882</v>
      </c>
      <c r="AX162">
        <v>114482.00054960154</v>
      </c>
      <c r="AY162">
        <v>0</v>
      </c>
      <c r="AZ162">
        <v>114482.00054960154</v>
      </c>
      <c r="BA162">
        <v>0</v>
      </c>
      <c r="BB162">
        <v>114482.00054960154</v>
      </c>
      <c r="BC162">
        <v>0</v>
      </c>
      <c r="BD162">
        <v>114482.00054960154</v>
      </c>
      <c r="BE162">
        <v>0</v>
      </c>
      <c r="BF162">
        <v>114482.00054960154</v>
      </c>
      <c r="BG162">
        <v>0</v>
      </c>
      <c r="BH162">
        <v>114482.00054960154</v>
      </c>
      <c r="BI162" s="5">
        <v>114482.00054960154</v>
      </c>
      <c r="BJ162" s="5">
        <v>4166000</v>
      </c>
      <c r="BM162" s="5">
        <v>0</v>
      </c>
      <c r="BN162" s="5">
        <v>114482.00054960154</v>
      </c>
      <c r="BO162" s="5">
        <v>4166000</v>
      </c>
      <c r="BP162" s="5" t="s">
        <v>8</v>
      </c>
      <c r="BS162">
        <v>114482.00054960154</v>
      </c>
      <c r="BT162" s="5">
        <v>0</v>
      </c>
      <c r="BU162" s="5">
        <v>4166000</v>
      </c>
      <c r="BW162" s="5" t="s">
        <v>1818</v>
      </c>
      <c r="BX162" s="5" t="s">
        <v>1818</v>
      </c>
      <c r="BY162" s="5" t="s">
        <v>1827</v>
      </c>
      <c r="BZ162" t="s">
        <v>1829</v>
      </c>
      <c r="CA162" t="s">
        <v>1877</v>
      </c>
      <c r="CB162" t="s">
        <v>1856</v>
      </c>
      <c r="CC162" s="5" t="b">
        <v>1</v>
      </c>
      <c r="CD162" s="5">
        <v>4166000</v>
      </c>
      <c r="CE162">
        <v>4436282</v>
      </c>
      <c r="CF162">
        <v>4166000</v>
      </c>
      <c r="CG162">
        <v>4166000</v>
      </c>
      <c r="CH162" s="5">
        <v>0</v>
      </c>
    </row>
    <row r="163" spans="1:86" x14ac:dyDescent="0.25">
      <c r="A163" s="5">
        <v>162</v>
      </c>
      <c r="B163" s="5">
        <v>2</v>
      </c>
      <c r="C163" s="5">
        <v>6</v>
      </c>
      <c r="D163" s="5">
        <v>5</v>
      </c>
      <c r="E163" s="5">
        <v>1</v>
      </c>
      <c r="F163" s="5">
        <v>10.59</v>
      </c>
      <c r="G163" s="5"/>
      <c r="H163" s="5"/>
      <c r="I163" s="5">
        <v>10.59</v>
      </c>
      <c r="J163" s="5">
        <v>15.69</v>
      </c>
      <c r="K163" s="5">
        <v>3.89</v>
      </c>
      <c r="L163" s="5"/>
      <c r="M163">
        <v>4.4400000000000004</v>
      </c>
      <c r="N163" s="5"/>
      <c r="O163" s="5"/>
      <c r="P163" s="5">
        <v>3.39</v>
      </c>
      <c r="Q163" s="5"/>
      <c r="R163" s="5">
        <v>3.39</v>
      </c>
      <c r="S163" s="5">
        <v>38</v>
      </c>
      <c r="T163" s="5">
        <v>34.61</v>
      </c>
      <c r="U163" s="5">
        <v>36.31</v>
      </c>
      <c r="V163" s="5">
        <v>118016.48</v>
      </c>
      <c r="W163">
        <v>0.56545454544539098</v>
      </c>
      <c r="X163">
        <v>118017.04545454544</v>
      </c>
      <c r="Y163">
        <v>0</v>
      </c>
      <c r="Z163">
        <v>118017.04545454544</v>
      </c>
      <c r="AA163">
        <v>499.94318181819102</v>
      </c>
      <c r="AB163">
        <v>118516.98863636365</v>
      </c>
      <c r="AC163">
        <v>0</v>
      </c>
      <c r="AD163">
        <v>118516.98863636365</v>
      </c>
      <c r="AE163">
        <v>0</v>
      </c>
      <c r="AF163">
        <v>118516.98863636365</v>
      </c>
      <c r="AG163">
        <v>0</v>
      </c>
      <c r="AH163">
        <v>118516.98863636365</v>
      </c>
      <c r="AI163">
        <v>500</v>
      </c>
      <c r="AJ163">
        <v>119016.98863636365</v>
      </c>
      <c r="AK163">
        <v>0</v>
      </c>
      <c r="AL163">
        <v>119016.98863636365</v>
      </c>
      <c r="AM163">
        <v>0</v>
      </c>
      <c r="AN163">
        <v>119016.98863636365</v>
      </c>
      <c r="AP163">
        <v>119016.98863636365</v>
      </c>
      <c r="AQ163">
        <v>0</v>
      </c>
      <c r="AR163">
        <v>119016.98863636365</v>
      </c>
      <c r="AS163">
        <v>0</v>
      </c>
      <c r="AT163">
        <v>119016.98863636365</v>
      </c>
      <c r="AV163">
        <v>119016.98863636365</v>
      </c>
      <c r="AX163">
        <v>115378.62847700356</v>
      </c>
      <c r="AY163">
        <v>0</v>
      </c>
      <c r="AZ163">
        <v>115378.62847700356</v>
      </c>
      <c r="BA163">
        <v>0</v>
      </c>
      <c r="BB163">
        <v>115378.62847700356</v>
      </c>
      <c r="BC163">
        <v>0</v>
      </c>
      <c r="BD163">
        <v>115378.62847700356</v>
      </c>
      <c r="BE163">
        <v>0</v>
      </c>
      <c r="BF163">
        <v>115378.62847700356</v>
      </c>
      <c r="BG163">
        <v>0</v>
      </c>
      <c r="BH163">
        <v>115378.62847700356</v>
      </c>
      <c r="BI163" s="5">
        <v>115378.62847700356</v>
      </c>
      <c r="BJ163" s="5">
        <v>4189398</v>
      </c>
      <c r="BL163">
        <v>0.02</v>
      </c>
      <c r="BM163" s="5">
        <v>83788</v>
      </c>
      <c r="BN163" s="5">
        <v>113071.0548058386</v>
      </c>
      <c r="BO163" s="5">
        <v>4105610</v>
      </c>
      <c r="BP163" s="5" t="s">
        <v>8</v>
      </c>
      <c r="BS163">
        <v>113071.0548058386</v>
      </c>
      <c r="BT163" s="5">
        <v>0</v>
      </c>
      <c r="BU163" s="5">
        <v>4105610</v>
      </c>
      <c r="BV163" t="s">
        <v>1760</v>
      </c>
      <c r="BW163" s="5" t="s">
        <v>1818</v>
      </c>
      <c r="BX163" s="5" t="s">
        <v>1818</v>
      </c>
      <c r="BY163" s="5" t="s">
        <v>1827</v>
      </c>
      <c r="BZ163" t="s">
        <v>1829</v>
      </c>
      <c r="CA163" t="s">
        <v>1877</v>
      </c>
      <c r="CB163" t="s">
        <v>1856</v>
      </c>
      <c r="CC163" s="5" t="b">
        <v>1</v>
      </c>
      <c r="CD163" s="5">
        <v>4189398</v>
      </c>
      <c r="CE163">
        <v>4408049</v>
      </c>
      <c r="CF163">
        <v>4189398</v>
      </c>
      <c r="CG163">
        <v>4189398</v>
      </c>
      <c r="CH163" s="5">
        <v>0</v>
      </c>
    </row>
    <row r="164" spans="1:86" x14ac:dyDescent="0.25">
      <c r="A164" s="5">
        <v>163</v>
      </c>
      <c r="B164" s="5">
        <v>2</v>
      </c>
      <c r="C164" s="5">
        <v>6</v>
      </c>
      <c r="D164" s="5">
        <v>6</v>
      </c>
      <c r="E164" s="5">
        <v>3</v>
      </c>
      <c r="F164" s="5">
        <v>12.4</v>
      </c>
      <c r="G164" s="5">
        <v>11.28</v>
      </c>
      <c r="H164" s="5">
        <v>11.28</v>
      </c>
      <c r="I164" s="5">
        <v>34.96</v>
      </c>
      <c r="J164" s="5">
        <v>17.93</v>
      </c>
      <c r="K164" s="5">
        <v>4.67</v>
      </c>
      <c r="L164" s="5">
        <v>3.54</v>
      </c>
      <c r="M164">
        <v>9.89</v>
      </c>
      <c r="N164" s="5"/>
      <c r="O164" s="5"/>
      <c r="P164" s="5">
        <v>2.79</v>
      </c>
      <c r="Q164" s="5">
        <v>3.6</v>
      </c>
      <c r="R164" s="5">
        <v>6.3900000000000006</v>
      </c>
      <c r="S164" s="5">
        <v>77.38</v>
      </c>
      <c r="T164" s="5">
        <v>70.989999999999995</v>
      </c>
      <c r="U164" s="5">
        <v>74.19</v>
      </c>
      <c r="V164" s="5">
        <v>104186.56</v>
      </c>
      <c r="W164">
        <v>0.63211822661105543</v>
      </c>
      <c r="X164">
        <v>104187.19211822659</v>
      </c>
      <c r="Y164">
        <v>0</v>
      </c>
      <c r="Z164">
        <v>104187.19211822659</v>
      </c>
      <c r="AB164">
        <v>104686.99507389162</v>
      </c>
      <c r="AC164">
        <v>0</v>
      </c>
      <c r="AD164">
        <v>104686.99507389162</v>
      </c>
      <c r="AF164">
        <v>105186.99507389162</v>
      </c>
      <c r="AG164">
        <v>0</v>
      </c>
      <c r="AH164">
        <v>105186.99507389162</v>
      </c>
      <c r="AI164">
        <v>0</v>
      </c>
      <c r="AJ164">
        <v>105186.99507389162</v>
      </c>
      <c r="AK164">
        <v>0</v>
      </c>
      <c r="AL164">
        <v>105186.99507389162</v>
      </c>
      <c r="AN164">
        <v>105686.99507389162</v>
      </c>
      <c r="AP164">
        <v>104187.19211822659</v>
      </c>
      <c r="AR164">
        <v>104187.19211822659</v>
      </c>
      <c r="AS164">
        <v>0</v>
      </c>
      <c r="AT164">
        <v>104187.19211822659</v>
      </c>
      <c r="AV164">
        <v>104187.19211822659</v>
      </c>
      <c r="AX164">
        <v>99777.598059037613</v>
      </c>
      <c r="AY164">
        <v>0</v>
      </c>
      <c r="AZ164">
        <v>99777.598059037613</v>
      </c>
      <c r="BA164">
        <v>0</v>
      </c>
      <c r="BB164">
        <v>99777.598059037613</v>
      </c>
      <c r="BC164">
        <v>0</v>
      </c>
      <c r="BD164">
        <v>99777.598059037613</v>
      </c>
      <c r="BE164">
        <v>0</v>
      </c>
      <c r="BF164">
        <v>99777.598059037613</v>
      </c>
      <c r="BG164">
        <v>0</v>
      </c>
      <c r="BH164">
        <v>99777.598059037613</v>
      </c>
      <c r="BI164" s="5">
        <v>99777.598059037613</v>
      </c>
      <c r="BJ164" s="5">
        <v>7402500</v>
      </c>
      <c r="BM164" s="5">
        <v>0</v>
      </c>
      <c r="BN164" s="5">
        <v>99777.598059037613</v>
      </c>
      <c r="BO164" s="5">
        <v>7402500</v>
      </c>
      <c r="BP164" s="5" t="s">
        <v>8</v>
      </c>
      <c r="BS164">
        <v>99777.598059037613</v>
      </c>
      <c r="BT164" s="5">
        <v>0</v>
      </c>
      <c r="BU164" s="5">
        <v>7402500</v>
      </c>
      <c r="BW164" s="5" t="s">
        <v>1818</v>
      </c>
      <c r="BX164" s="5" t="s">
        <v>1818</v>
      </c>
      <c r="BY164" s="5" t="s">
        <v>1827</v>
      </c>
      <c r="BZ164" t="s">
        <v>1829</v>
      </c>
      <c r="CA164" t="s">
        <v>1877</v>
      </c>
      <c r="CB164" t="s">
        <v>1858</v>
      </c>
      <c r="CC164" s="5" t="b">
        <v>1</v>
      </c>
      <c r="CD164" s="5">
        <v>7402500</v>
      </c>
      <c r="CE164">
        <v>7884302</v>
      </c>
      <c r="CF164">
        <v>7402500</v>
      </c>
      <c r="CG164">
        <v>0</v>
      </c>
      <c r="CH164" s="5">
        <v>0</v>
      </c>
    </row>
    <row r="165" spans="1:86" x14ac:dyDescent="0.25">
      <c r="A165" s="5">
        <v>164</v>
      </c>
      <c r="B165" s="5">
        <v>2</v>
      </c>
      <c r="C165" s="5">
        <v>6</v>
      </c>
      <c r="D165" s="5">
        <v>7</v>
      </c>
      <c r="E165" s="5">
        <v>0</v>
      </c>
      <c r="F165" s="5">
        <v>16.989999999999998</v>
      </c>
      <c r="G165" s="5"/>
      <c r="H165" s="5"/>
      <c r="I165" s="5">
        <v>16.989999999999998</v>
      </c>
      <c r="J165" s="5">
        <v>7.49</v>
      </c>
      <c r="K165" s="5">
        <v>4.9400000000000004</v>
      </c>
      <c r="L165" s="5"/>
      <c r="N165" s="5"/>
      <c r="O165" s="5"/>
      <c r="P165" s="5">
        <v>3.49</v>
      </c>
      <c r="Q165" s="5"/>
      <c r="R165" s="5">
        <v>3.49</v>
      </c>
      <c r="S165" s="5">
        <v>32.909999999999997</v>
      </c>
      <c r="T165" s="5">
        <v>29.42</v>
      </c>
      <c r="U165" s="5">
        <v>31.17</v>
      </c>
      <c r="V165" s="5">
        <v>138273.04</v>
      </c>
      <c r="W165">
        <v>2.5902521008392796</v>
      </c>
      <c r="X165">
        <v>138275.63025210085</v>
      </c>
      <c r="Y165">
        <v>0</v>
      </c>
      <c r="Z165">
        <v>138275.63025210085</v>
      </c>
      <c r="AA165">
        <v>0</v>
      </c>
      <c r="AB165">
        <v>138275.63025210085</v>
      </c>
      <c r="AC165">
        <v>0</v>
      </c>
      <c r="AD165">
        <v>138275.63025210085</v>
      </c>
      <c r="AE165">
        <v>0</v>
      </c>
      <c r="AF165">
        <v>138275.63025210085</v>
      </c>
      <c r="AG165">
        <v>0</v>
      </c>
      <c r="AH165">
        <v>138275.63025210085</v>
      </c>
      <c r="AI165">
        <v>0</v>
      </c>
      <c r="AJ165">
        <v>138275.63025210085</v>
      </c>
      <c r="AK165">
        <v>0</v>
      </c>
      <c r="AL165">
        <v>138275.63025210085</v>
      </c>
      <c r="AM165">
        <v>0</v>
      </c>
      <c r="AN165">
        <v>138275.63025210085</v>
      </c>
      <c r="AO165">
        <v>0</v>
      </c>
      <c r="AP165">
        <v>138275.63025210085</v>
      </c>
      <c r="AQ165">
        <v>0</v>
      </c>
      <c r="AR165">
        <v>138275.63025210085</v>
      </c>
      <c r="AS165">
        <v>0</v>
      </c>
      <c r="AT165">
        <v>138275.63025210085</v>
      </c>
      <c r="AV165">
        <v>138275.63025210085</v>
      </c>
      <c r="AW165">
        <v>-2339.7303483472497</v>
      </c>
      <c r="AX165">
        <v>135935.8999037536</v>
      </c>
      <c r="AY165">
        <v>6489.5091434071364</v>
      </c>
      <c r="AZ165">
        <v>142425.40904716073</v>
      </c>
      <c r="BA165">
        <v>0</v>
      </c>
      <c r="BB165">
        <v>142425.40904716073</v>
      </c>
      <c r="BC165">
        <v>0</v>
      </c>
      <c r="BD165">
        <v>142425.40904716073</v>
      </c>
      <c r="BE165">
        <v>0</v>
      </c>
      <c r="BF165">
        <v>142425.40904716073</v>
      </c>
      <c r="BG165">
        <v>0</v>
      </c>
      <c r="BH165">
        <v>142425.40904716073</v>
      </c>
      <c r="BI165" s="5">
        <v>142425.40904716073</v>
      </c>
      <c r="BJ165" s="5">
        <v>4439400</v>
      </c>
      <c r="BM165" s="5">
        <v>0</v>
      </c>
      <c r="BN165" s="5">
        <v>142425.40904716073</v>
      </c>
      <c r="BO165" s="5">
        <v>4439400</v>
      </c>
      <c r="BP165" s="5" t="s">
        <v>8</v>
      </c>
      <c r="BS165">
        <v>142425.40904716073</v>
      </c>
      <c r="BT165" s="5">
        <v>0</v>
      </c>
      <c r="BU165" s="5">
        <v>4439400</v>
      </c>
      <c r="BW165" s="5" t="s">
        <v>2</v>
      </c>
      <c r="BX165" s="5" t="s">
        <v>2</v>
      </c>
      <c r="BY165" s="5" t="s">
        <v>1821</v>
      </c>
      <c r="BZ165" t="s">
        <v>1787</v>
      </c>
      <c r="CA165" t="s">
        <v>1877</v>
      </c>
      <c r="CB165" t="s">
        <v>1862</v>
      </c>
      <c r="CC165" s="5" t="b">
        <v>1</v>
      </c>
      <c r="CD165" s="5">
        <v>4439400</v>
      </c>
      <c r="CE165">
        <v>4439400</v>
      </c>
      <c r="CF165">
        <v>0</v>
      </c>
      <c r="CG165">
        <v>0</v>
      </c>
      <c r="CH165" s="5">
        <v>0</v>
      </c>
    </row>
    <row r="166" spans="1:86" x14ac:dyDescent="0.25">
      <c r="A166" s="5">
        <v>165</v>
      </c>
      <c r="B166" s="5">
        <v>2</v>
      </c>
      <c r="C166" s="5">
        <v>7</v>
      </c>
      <c r="D166" s="5">
        <v>1</v>
      </c>
      <c r="E166" s="5">
        <v>0</v>
      </c>
      <c r="F166" s="5">
        <v>16.989999999999998</v>
      </c>
      <c r="G166" s="5"/>
      <c r="H166" s="5"/>
      <c r="I166" s="5">
        <v>16.989999999999998</v>
      </c>
      <c r="J166" s="5">
        <v>7.49</v>
      </c>
      <c r="K166" s="5">
        <v>4.91</v>
      </c>
      <c r="L166" s="5"/>
      <c r="N166" s="5"/>
      <c r="O166" s="5"/>
      <c r="P166" s="5">
        <v>3.49</v>
      </c>
      <c r="Q166" s="5"/>
      <c r="R166" s="5">
        <v>3.49</v>
      </c>
      <c r="S166" s="5">
        <v>32.880000000000003</v>
      </c>
      <c r="T166" s="5">
        <v>29.39</v>
      </c>
      <c r="U166" s="5">
        <v>31.14</v>
      </c>
      <c r="V166" s="5">
        <v>138273.04</v>
      </c>
      <c r="W166">
        <v>2.5902521008392796</v>
      </c>
      <c r="X166">
        <v>138275.63025210085</v>
      </c>
      <c r="Y166">
        <v>0</v>
      </c>
      <c r="Z166">
        <v>138275.63025210085</v>
      </c>
      <c r="AA166">
        <v>0</v>
      </c>
      <c r="AB166">
        <v>138275.63025210085</v>
      </c>
      <c r="AC166">
        <v>0</v>
      </c>
      <c r="AD166">
        <v>138275.63025210085</v>
      </c>
      <c r="AE166">
        <v>0</v>
      </c>
      <c r="AF166">
        <v>138275.63025210085</v>
      </c>
      <c r="AG166">
        <v>0</v>
      </c>
      <c r="AH166">
        <v>138275.63025210085</v>
      </c>
      <c r="AI166">
        <v>0</v>
      </c>
      <c r="AJ166">
        <v>138275.63025210085</v>
      </c>
      <c r="AK166">
        <v>0</v>
      </c>
      <c r="AL166">
        <v>138275.63025210085</v>
      </c>
      <c r="AM166">
        <v>0</v>
      </c>
      <c r="AN166">
        <v>138275.63025210085</v>
      </c>
      <c r="AO166">
        <v>0</v>
      </c>
      <c r="AP166">
        <v>138275.63025210085</v>
      </c>
      <c r="AQ166">
        <v>0</v>
      </c>
      <c r="AR166">
        <v>138275.63025210085</v>
      </c>
      <c r="AS166">
        <v>0</v>
      </c>
      <c r="AT166">
        <v>138275.63025210085</v>
      </c>
      <c r="AV166">
        <v>138275.63025210085</v>
      </c>
      <c r="AW166">
        <v>-2208.7709072068101</v>
      </c>
      <c r="AX166">
        <v>136066.85934489404</v>
      </c>
      <c r="AY166">
        <v>6357.6750160565134</v>
      </c>
      <c r="AZ166">
        <v>142424.53436095055</v>
      </c>
      <c r="BA166">
        <v>0</v>
      </c>
      <c r="BB166">
        <v>142424.53436095055</v>
      </c>
      <c r="BC166">
        <v>0</v>
      </c>
      <c r="BD166">
        <v>142424.53436095055</v>
      </c>
      <c r="BE166">
        <v>0</v>
      </c>
      <c r="BF166">
        <v>142424.53436095055</v>
      </c>
      <c r="BG166">
        <v>0</v>
      </c>
      <c r="BH166">
        <v>142424.53436095055</v>
      </c>
      <c r="BI166" s="5">
        <v>142424.53436095055</v>
      </c>
      <c r="BJ166" s="5">
        <v>4435100</v>
      </c>
      <c r="BM166" s="5">
        <v>0</v>
      </c>
      <c r="BN166" s="5">
        <v>142424.53436095055</v>
      </c>
      <c r="BO166" s="5">
        <v>4435100</v>
      </c>
      <c r="BP166" s="5" t="s">
        <v>8</v>
      </c>
      <c r="BS166">
        <v>142424.53436095055</v>
      </c>
      <c r="BT166" s="5">
        <v>0</v>
      </c>
      <c r="BU166" s="5">
        <v>4435100</v>
      </c>
      <c r="BW166" s="5" t="s">
        <v>19</v>
      </c>
      <c r="BX166" s="5" t="s">
        <v>19</v>
      </c>
      <c r="BY166" s="5" t="s">
        <v>1827</v>
      </c>
      <c r="BZ166" t="s">
        <v>1828</v>
      </c>
      <c r="CA166" t="s">
        <v>1877</v>
      </c>
      <c r="CB166" t="s">
        <v>1862</v>
      </c>
      <c r="CC166" s="5" t="b">
        <v>1</v>
      </c>
      <c r="CD166" s="5">
        <v>4435100</v>
      </c>
      <c r="CE166">
        <v>4435100</v>
      </c>
      <c r="CF166">
        <v>0</v>
      </c>
      <c r="CG166">
        <v>0</v>
      </c>
      <c r="CH166" s="5">
        <v>0</v>
      </c>
    </row>
    <row r="167" spans="1:86" x14ac:dyDescent="0.25">
      <c r="A167" s="5">
        <v>166</v>
      </c>
      <c r="B167" s="5">
        <v>2</v>
      </c>
      <c r="C167" s="5">
        <v>7</v>
      </c>
      <c r="D167" s="5">
        <v>2</v>
      </c>
      <c r="E167" s="5">
        <v>1</v>
      </c>
      <c r="F167" s="5">
        <v>11.31</v>
      </c>
      <c r="G167" s="5"/>
      <c r="H167" s="5"/>
      <c r="I167" s="5">
        <v>11.31</v>
      </c>
      <c r="J167" s="5">
        <v>16.18</v>
      </c>
      <c r="K167" s="5">
        <v>4.1100000000000003</v>
      </c>
      <c r="L167" s="5"/>
      <c r="M167">
        <v>3.01</v>
      </c>
      <c r="N167" s="5"/>
      <c r="O167" s="5"/>
      <c r="P167" s="5">
        <v>2.77</v>
      </c>
      <c r="Q167" s="5"/>
      <c r="R167" s="5">
        <v>2.77</v>
      </c>
      <c r="S167" s="5">
        <v>37.380000000000003</v>
      </c>
      <c r="T167" s="5">
        <v>34.61</v>
      </c>
      <c r="U167" s="5">
        <v>36</v>
      </c>
      <c r="V167" s="5">
        <v>119184.96000000001</v>
      </c>
      <c r="W167">
        <v>1.2864183381025214</v>
      </c>
      <c r="X167">
        <v>119186.24641833812</v>
      </c>
      <c r="Y167">
        <v>0</v>
      </c>
      <c r="Z167">
        <v>119186.24641833812</v>
      </c>
      <c r="AA167">
        <v>0</v>
      </c>
      <c r="AB167">
        <v>119186.24641833812</v>
      </c>
      <c r="AC167">
        <v>0</v>
      </c>
      <c r="AD167">
        <v>119186.24641833812</v>
      </c>
      <c r="AE167">
        <v>0</v>
      </c>
      <c r="AF167">
        <v>119186.24641833812</v>
      </c>
      <c r="AG167">
        <v>0</v>
      </c>
      <c r="AH167">
        <v>119186.24641833812</v>
      </c>
      <c r="AI167">
        <v>0</v>
      </c>
      <c r="AJ167">
        <v>119186.24641833812</v>
      </c>
      <c r="AK167">
        <v>0</v>
      </c>
      <c r="AL167">
        <v>119186.24641833812</v>
      </c>
      <c r="AM167">
        <v>0</v>
      </c>
      <c r="AN167">
        <v>119186.24641833812</v>
      </c>
      <c r="AO167">
        <v>0</v>
      </c>
      <c r="AP167">
        <v>119186.24641833812</v>
      </c>
      <c r="AQ167">
        <v>0</v>
      </c>
      <c r="AR167">
        <v>119186.24641833812</v>
      </c>
      <c r="AS167">
        <v>0</v>
      </c>
      <c r="AT167">
        <v>119186.24641833812</v>
      </c>
      <c r="AV167">
        <v>119186.24641833812</v>
      </c>
      <c r="AW167">
        <v>-175.71864056032791</v>
      </c>
      <c r="AX167">
        <v>119010.52777777778</v>
      </c>
      <c r="AY167">
        <v>3753.3611111111095</v>
      </c>
      <c r="AZ167">
        <v>122763.88888888888</v>
      </c>
      <c r="BA167">
        <v>0</v>
      </c>
      <c r="BB167">
        <v>122763.88888888888</v>
      </c>
      <c r="BC167">
        <v>0</v>
      </c>
      <c r="BD167">
        <v>122763.88888888888</v>
      </c>
      <c r="BE167">
        <v>0</v>
      </c>
      <c r="BF167">
        <v>122763.88888888888</v>
      </c>
      <c r="BG167">
        <v>2455.3888888888905</v>
      </c>
      <c r="BH167">
        <v>125219.27777777778</v>
      </c>
      <c r="BI167" s="5">
        <v>125219.27777777778</v>
      </c>
      <c r="BJ167" s="5">
        <v>4507894</v>
      </c>
      <c r="BM167" s="5">
        <v>0</v>
      </c>
      <c r="BN167" s="5">
        <v>125219.27777777778</v>
      </c>
      <c r="BO167" s="5">
        <v>4507894</v>
      </c>
      <c r="BP167" s="5" t="s">
        <v>8</v>
      </c>
      <c r="BS167">
        <v>125219.27777777778</v>
      </c>
      <c r="BT167" s="5">
        <v>0</v>
      </c>
      <c r="BU167" s="5">
        <v>4507894</v>
      </c>
      <c r="BW167" s="5" t="s">
        <v>19</v>
      </c>
      <c r="BX167" s="5" t="s">
        <v>19</v>
      </c>
      <c r="BY167" s="5" t="s">
        <v>1827</v>
      </c>
      <c r="BZ167" t="s">
        <v>1828</v>
      </c>
      <c r="CA167" t="s">
        <v>1877</v>
      </c>
      <c r="CB167" t="s">
        <v>1856</v>
      </c>
      <c r="CC167" s="5" t="b">
        <v>1</v>
      </c>
      <c r="CD167" s="5">
        <v>4507894</v>
      </c>
      <c r="CE167">
        <v>4507894</v>
      </c>
      <c r="CF167">
        <v>0</v>
      </c>
      <c r="CG167">
        <v>0</v>
      </c>
      <c r="CH167" s="5">
        <v>0</v>
      </c>
    </row>
    <row r="168" spans="1:86" x14ac:dyDescent="0.25">
      <c r="A168" s="5">
        <v>167</v>
      </c>
      <c r="B168" s="5">
        <v>2</v>
      </c>
      <c r="C168" s="5">
        <v>7</v>
      </c>
      <c r="D168" s="5">
        <v>3</v>
      </c>
      <c r="E168" s="5">
        <v>1</v>
      </c>
      <c r="F168" s="5">
        <v>15.45</v>
      </c>
      <c r="G168" s="5"/>
      <c r="H168" s="5"/>
      <c r="I168" s="5">
        <v>15.45</v>
      </c>
      <c r="J168" s="5">
        <v>17.71</v>
      </c>
      <c r="K168" s="5">
        <v>4.01</v>
      </c>
      <c r="L168" s="5"/>
      <c r="M168">
        <v>5.04</v>
      </c>
      <c r="N168" s="5"/>
      <c r="O168" s="5"/>
      <c r="P168" s="5">
        <v>3.84</v>
      </c>
      <c r="Q168" s="5"/>
      <c r="R168" s="5">
        <v>3.84</v>
      </c>
      <c r="S168" s="5">
        <v>46.05</v>
      </c>
      <c r="T168" s="5">
        <v>42.21</v>
      </c>
      <c r="U168" s="5">
        <v>44.13</v>
      </c>
      <c r="V168" s="5">
        <v>119184.96000000001</v>
      </c>
      <c r="W168">
        <v>0.22518518517608752</v>
      </c>
      <c r="X168">
        <v>119185.18518518518</v>
      </c>
      <c r="Y168">
        <v>0</v>
      </c>
      <c r="Z168">
        <v>119185.18518518518</v>
      </c>
      <c r="AA168">
        <v>0</v>
      </c>
      <c r="AB168">
        <v>119185.18518518518</v>
      </c>
      <c r="AC168">
        <v>0</v>
      </c>
      <c r="AD168">
        <v>119185.18518518518</v>
      </c>
      <c r="AE168">
        <v>0</v>
      </c>
      <c r="AF168">
        <v>119185.18518518518</v>
      </c>
      <c r="AG168">
        <v>0</v>
      </c>
      <c r="AH168">
        <v>119185.18518518518</v>
      </c>
      <c r="AI168">
        <v>0</v>
      </c>
      <c r="AJ168">
        <v>119185.18518518518</v>
      </c>
      <c r="AK168">
        <v>0</v>
      </c>
      <c r="AL168">
        <v>119185.18518518518</v>
      </c>
      <c r="AM168">
        <v>0</v>
      </c>
      <c r="AN168">
        <v>119185.18518518518</v>
      </c>
      <c r="AO168">
        <v>0</v>
      </c>
      <c r="AP168">
        <v>119185.18518518518</v>
      </c>
      <c r="AQ168">
        <v>0</v>
      </c>
      <c r="AR168">
        <v>119185.18518518518</v>
      </c>
      <c r="AS168">
        <v>0</v>
      </c>
      <c r="AT168">
        <v>119185.18518518518</v>
      </c>
      <c r="AV168">
        <v>119185.18518518518</v>
      </c>
      <c r="AW168">
        <v>988.30223833622597</v>
      </c>
      <c r="AX168">
        <v>120173.48742352139</v>
      </c>
      <c r="AY168">
        <v>2588.8058010423701</v>
      </c>
      <c r="AZ168">
        <v>122762.29322456378</v>
      </c>
      <c r="BA168">
        <v>0</v>
      </c>
      <c r="BB168">
        <v>122762.29322456378</v>
      </c>
      <c r="BC168">
        <v>0</v>
      </c>
      <c r="BD168">
        <v>122762.29322456378</v>
      </c>
      <c r="BE168">
        <v>0</v>
      </c>
      <c r="BF168">
        <v>122762.29322456378</v>
      </c>
      <c r="BG168">
        <v>2454.9512803081889</v>
      </c>
      <c r="BH168">
        <v>125217.24450487195</v>
      </c>
      <c r="BI168" s="5">
        <v>125217.24450487195</v>
      </c>
      <c r="BJ168" s="5">
        <v>5525837</v>
      </c>
      <c r="BM168" s="5">
        <v>0</v>
      </c>
      <c r="BN168" s="5">
        <v>125217.24450487195</v>
      </c>
      <c r="BO168" s="5">
        <v>5525837</v>
      </c>
      <c r="BP168" s="5" t="s">
        <v>8</v>
      </c>
      <c r="BS168">
        <v>125217.24450487195</v>
      </c>
      <c r="BT168" s="5">
        <v>0</v>
      </c>
      <c r="BU168" s="5">
        <v>5525837</v>
      </c>
      <c r="BW168" s="5" t="s">
        <v>2</v>
      </c>
      <c r="BX168" s="5" t="s">
        <v>2</v>
      </c>
      <c r="BY168" s="5" t="s">
        <v>1821</v>
      </c>
      <c r="BZ168" t="s">
        <v>1787</v>
      </c>
      <c r="CA168" t="s">
        <v>1877</v>
      </c>
      <c r="CB168" t="s">
        <v>1856</v>
      </c>
      <c r="CC168" s="5" t="b">
        <v>1</v>
      </c>
      <c r="CD168" s="5">
        <v>5525837</v>
      </c>
      <c r="CE168">
        <v>5525837</v>
      </c>
      <c r="CF168">
        <v>0</v>
      </c>
      <c r="CG168">
        <v>0</v>
      </c>
      <c r="CH168" s="5">
        <v>0</v>
      </c>
    </row>
    <row r="169" spans="1:86" x14ac:dyDescent="0.25">
      <c r="A169" s="5">
        <v>168</v>
      </c>
      <c r="B169" s="5">
        <v>2</v>
      </c>
      <c r="C169" s="5">
        <v>7</v>
      </c>
      <c r="D169" s="5">
        <v>4</v>
      </c>
      <c r="E169" s="5">
        <v>1</v>
      </c>
      <c r="F169" s="5">
        <v>10.59</v>
      </c>
      <c r="G169" s="5"/>
      <c r="H169" s="5"/>
      <c r="I169" s="5">
        <v>10.59</v>
      </c>
      <c r="J169" s="5">
        <v>15.69</v>
      </c>
      <c r="K169" s="5">
        <v>3.94</v>
      </c>
      <c r="L169" s="5"/>
      <c r="M169">
        <v>4.4400000000000004</v>
      </c>
      <c r="N169" s="5"/>
      <c r="O169" s="5"/>
      <c r="P169" s="5">
        <v>3.45</v>
      </c>
      <c r="Q169" s="5"/>
      <c r="R169" s="5">
        <v>3.45</v>
      </c>
      <c r="S169" s="5">
        <v>38.11</v>
      </c>
      <c r="T169" s="5">
        <v>34.659999999999997</v>
      </c>
      <c r="U169" s="5">
        <v>36.39</v>
      </c>
      <c r="V169" s="5">
        <v>118016.48</v>
      </c>
      <c r="W169">
        <v>0.51716713882342447</v>
      </c>
      <c r="X169">
        <v>118016.99716713882</v>
      </c>
      <c r="Y169">
        <v>0</v>
      </c>
      <c r="Z169">
        <v>118016.99716713882</v>
      </c>
      <c r="AA169">
        <v>0</v>
      </c>
      <c r="AB169">
        <v>118016.99716713882</v>
      </c>
      <c r="AC169">
        <v>500</v>
      </c>
      <c r="AD169">
        <v>118516.99716713882</v>
      </c>
      <c r="AE169">
        <v>0</v>
      </c>
      <c r="AF169">
        <v>118516.99716713882</v>
      </c>
      <c r="AG169">
        <v>500</v>
      </c>
      <c r="AH169">
        <v>119016.99716713882</v>
      </c>
      <c r="AI169">
        <v>500</v>
      </c>
      <c r="AJ169">
        <v>119516.99716713882</v>
      </c>
      <c r="AK169">
        <v>500</v>
      </c>
      <c r="AL169">
        <v>120016.99716713882</v>
      </c>
      <c r="AM169">
        <v>0</v>
      </c>
      <c r="AN169">
        <v>120016.99716713882</v>
      </c>
      <c r="AP169">
        <v>120016.99716713882</v>
      </c>
      <c r="AQ169">
        <v>0</v>
      </c>
      <c r="AR169">
        <v>120016.99716713882</v>
      </c>
      <c r="AS169">
        <v>0</v>
      </c>
      <c r="AT169">
        <v>120016.99716713882</v>
      </c>
      <c r="AV169">
        <v>120016.99716713882</v>
      </c>
      <c r="AX169">
        <v>116422.09398186316</v>
      </c>
      <c r="AY169">
        <v>0</v>
      </c>
      <c r="AZ169">
        <v>116422.09398186316</v>
      </c>
      <c r="BA169">
        <v>0</v>
      </c>
      <c r="BB169">
        <v>116422.09398186316</v>
      </c>
      <c r="BC169">
        <v>0</v>
      </c>
      <c r="BD169">
        <v>116422.09398186316</v>
      </c>
      <c r="BE169">
        <v>0</v>
      </c>
      <c r="BF169">
        <v>116422.09398186316</v>
      </c>
      <c r="BG169">
        <v>0</v>
      </c>
      <c r="BH169">
        <v>116422.09398186316</v>
      </c>
      <c r="BI169" s="5">
        <v>116422.09398186316</v>
      </c>
      <c r="BJ169" s="5">
        <v>4236600</v>
      </c>
      <c r="BM169" s="5">
        <v>0</v>
      </c>
      <c r="BN169" s="5">
        <v>116422.09398186316</v>
      </c>
      <c r="BO169" s="5">
        <v>4236600</v>
      </c>
      <c r="BP169" s="5" t="s">
        <v>8</v>
      </c>
      <c r="BS169">
        <v>116422.09398186316</v>
      </c>
      <c r="BT169" s="5">
        <v>0</v>
      </c>
      <c r="BU169" s="5">
        <v>4236600</v>
      </c>
      <c r="BW169" s="5" t="s">
        <v>1818</v>
      </c>
      <c r="BX169" s="5" t="s">
        <v>1818</v>
      </c>
      <c r="BY169" s="5" t="s">
        <v>1827</v>
      </c>
      <c r="BZ169" t="s">
        <v>1829</v>
      </c>
      <c r="CA169" t="s">
        <v>1877</v>
      </c>
      <c r="CB169" t="s">
        <v>1856</v>
      </c>
      <c r="CC169" s="5" t="b">
        <v>1</v>
      </c>
      <c r="CD169" s="5">
        <v>4236600</v>
      </c>
      <c r="CE169">
        <v>4510518</v>
      </c>
      <c r="CF169">
        <v>4236600</v>
      </c>
      <c r="CG169">
        <v>0</v>
      </c>
      <c r="CH169" s="5">
        <v>0</v>
      </c>
    </row>
    <row r="170" spans="1:86" x14ac:dyDescent="0.25">
      <c r="A170" s="5">
        <v>169</v>
      </c>
      <c r="B170" s="5">
        <v>2</v>
      </c>
      <c r="C170" s="5">
        <v>7</v>
      </c>
      <c r="D170" s="5">
        <v>5</v>
      </c>
      <c r="E170" s="5">
        <v>1</v>
      </c>
      <c r="F170" s="5">
        <v>10.59</v>
      </c>
      <c r="G170" s="5"/>
      <c r="H170" s="5"/>
      <c r="I170" s="5">
        <v>10.59</v>
      </c>
      <c r="J170" s="5">
        <v>15.69</v>
      </c>
      <c r="K170" s="5">
        <v>3.89</v>
      </c>
      <c r="L170" s="5"/>
      <c r="M170">
        <v>4.4400000000000004</v>
      </c>
      <c r="N170" s="5"/>
      <c r="O170" s="5"/>
      <c r="P170" s="5">
        <v>3.39</v>
      </c>
      <c r="Q170" s="5"/>
      <c r="R170" s="5">
        <v>3.39</v>
      </c>
      <c r="S170" s="5">
        <v>38</v>
      </c>
      <c r="T170" s="5">
        <v>34.61</v>
      </c>
      <c r="U170" s="5">
        <v>36.31</v>
      </c>
      <c r="V170" s="5">
        <v>118016.48</v>
      </c>
      <c r="W170">
        <v>0.56545454544539098</v>
      </c>
      <c r="X170">
        <v>118017.04545454544</v>
      </c>
      <c r="Y170">
        <v>0</v>
      </c>
      <c r="Z170">
        <v>118017.04545454544</v>
      </c>
      <c r="AB170">
        <v>118516.98863636365</v>
      </c>
      <c r="AC170">
        <v>0</v>
      </c>
      <c r="AD170">
        <v>118516.98863636365</v>
      </c>
      <c r="AE170">
        <v>0</v>
      </c>
      <c r="AF170">
        <v>118516.98863636365</v>
      </c>
      <c r="AG170">
        <v>0</v>
      </c>
      <c r="AH170">
        <v>118516.98863636365</v>
      </c>
      <c r="AI170">
        <v>500</v>
      </c>
      <c r="AJ170">
        <v>119016.98863636365</v>
      </c>
      <c r="AK170">
        <v>0</v>
      </c>
      <c r="AL170">
        <v>119016.98863636365</v>
      </c>
      <c r="AM170">
        <v>0</v>
      </c>
      <c r="AN170">
        <v>119016.98863636365</v>
      </c>
      <c r="AP170">
        <v>118017.04545454544</v>
      </c>
      <c r="AQ170">
        <v>0</v>
      </c>
      <c r="AR170">
        <v>118017.04545454544</v>
      </c>
      <c r="AS170">
        <v>0</v>
      </c>
      <c r="AT170">
        <v>118017.04545454544</v>
      </c>
      <c r="AV170">
        <v>118017.04545454544</v>
      </c>
      <c r="AX170">
        <v>114409.25364913246</v>
      </c>
      <c r="AY170">
        <v>0</v>
      </c>
      <c r="AZ170">
        <v>114409.25364913246</v>
      </c>
      <c r="BA170">
        <v>0</v>
      </c>
      <c r="BB170">
        <v>114409.25364913246</v>
      </c>
      <c r="BC170">
        <v>0</v>
      </c>
      <c r="BD170">
        <v>114409.25364913246</v>
      </c>
      <c r="BE170">
        <v>0</v>
      </c>
      <c r="BF170">
        <v>114409.25364913246</v>
      </c>
      <c r="BG170">
        <v>0</v>
      </c>
      <c r="BH170">
        <v>114409.25364913246</v>
      </c>
      <c r="BI170" s="5">
        <v>114409.25364913246</v>
      </c>
      <c r="BJ170" s="5">
        <v>4154200</v>
      </c>
      <c r="BM170" s="5">
        <v>0</v>
      </c>
      <c r="BN170" s="5">
        <v>114409.25364913246</v>
      </c>
      <c r="BO170" s="5">
        <v>4154200</v>
      </c>
      <c r="BP170" s="5" t="s">
        <v>8</v>
      </c>
      <c r="BS170">
        <v>114409.25364913246</v>
      </c>
      <c r="BT170" s="5">
        <v>0</v>
      </c>
      <c r="BU170" s="5">
        <v>4154200</v>
      </c>
      <c r="BW170" s="5" t="s">
        <v>1818</v>
      </c>
      <c r="BX170" s="5" t="s">
        <v>1818</v>
      </c>
      <c r="BY170" s="5" t="s">
        <v>1827</v>
      </c>
      <c r="BZ170" t="s">
        <v>1829</v>
      </c>
      <c r="CA170" t="s">
        <v>1877</v>
      </c>
      <c r="CB170" t="s">
        <v>1856</v>
      </c>
      <c r="CC170" s="5" t="b">
        <v>1</v>
      </c>
      <c r="CD170" s="5">
        <v>4154200</v>
      </c>
      <c r="CE170">
        <v>4370901</v>
      </c>
      <c r="CF170">
        <v>4154200</v>
      </c>
      <c r="CG170">
        <v>0</v>
      </c>
      <c r="CH170" s="5">
        <v>0</v>
      </c>
    </row>
    <row r="171" spans="1:86" x14ac:dyDescent="0.25">
      <c r="A171" s="5">
        <v>170</v>
      </c>
      <c r="B171" s="5">
        <v>2</v>
      </c>
      <c r="C171" s="5">
        <v>7</v>
      </c>
      <c r="D171" s="5">
        <v>6</v>
      </c>
      <c r="E171" s="5">
        <v>3</v>
      </c>
      <c r="F171" s="5">
        <v>12.4</v>
      </c>
      <c r="G171" s="5">
        <v>11.28</v>
      </c>
      <c r="H171" s="5">
        <v>11.28</v>
      </c>
      <c r="I171" s="5">
        <v>34.96</v>
      </c>
      <c r="J171" s="5">
        <v>17.93</v>
      </c>
      <c r="K171" s="5">
        <v>4.67</v>
      </c>
      <c r="L171" s="5">
        <v>3.54</v>
      </c>
      <c r="M171">
        <v>9.89</v>
      </c>
      <c r="N171" s="5"/>
      <c r="O171" s="5"/>
      <c r="P171" s="5">
        <v>2.79</v>
      </c>
      <c r="Q171" s="5">
        <v>3.6</v>
      </c>
      <c r="R171" s="5">
        <v>6.3900000000000006</v>
      </c>
      <c r="S171" s="5">
        <v>77.38</v>
      </c>
      <c r="T171" s="5">
        <v>70.989999999999995</v>
      </c>
      <c r="U171" s="5">
        <v>74.19</v>
      </c>
      <c r="V171" s="5">
        <v>104186.56</v>
      </c>
      <c r="W171">
        <v>500.43507389162551</v>
      </c>
      <c r="X171">
        <v>104686.99507389162</v>
      </c>
      <c r="Y171">
        <v>0</v>
      </c>
      <c r="Z171">
        <v>104686.99507389162</v>
      </c>
      <c r="AA171">
        <v>0</v>
      </c>
      <c r="AB171">
        <v>104686.99507389162</v>
      </c>
      <c r="AC171">
        <v>0</v>
      </c>
      <c r="AD171">
        <v>104686.99507389162</v>
      </c>
      <c r="AE171">
        <v>500</v>
      </c>
      <c r="AF171">
        <v>105186.99507389162</v>
      </c>
      <c r="AG171">
        <v>0</v>
      </c>
      <c r="AH171">
        <v>105186.99507389162</v>
      </c>
      <c r="AI171">
        <v>0</v>
      </c>
      <c r="AJ171">
        <v>105186.99507389162</v>
      </c>
      <c r="AK171">
        <v>0</v>
      </c>
      <c r="AL171">
        <v>105186.99507389162</v>
      </c>
      <c r="AN171">
        <v>105686.99507389162</v>
      </c>
      <c r="AP171">
        <v>105186.99507389162</v>
      </c>
      <c r="AR171">
        <v>105186.99507389162</v>
      </c>
      <c r="AS171">
        <v>0</v>
      </c>
      <c r="AT171">
        <v>105186.99507389162</v>
      </c>
      <c r="AV171">
        <v>105186.99507389162</v>
      </c>
      <c r="AX171">
        <v>100735.08559105</v>
      </c>
      <c r="AY171">
        <v>0</v>
      </c>
      <c r="AZ171">
        <v>100735.08559105</v>
      </c>
      <c r="BA171">
        <v>0</v>
      </c>
      <c r="BB171">
        <v>100735.08559105</v>
      </c>
      <c r="BC171">
        <v>0</v>
      </c>
      <c r="BD171">
        <v>100735.08559105</v>
      </c>
      <c r="BE171">
        <v>0</v>
      </c>
      <c r="BF171">
        <v>100735.08559105</v>
      </c>
      <c r="BG171">
        <v>0</v>
      </c>
      <c r="BH171">
        <v>100735.08559105</v>
      </c>
      <c r="BI171" s="5">
        <v>100735.08559105</v>
      </c>
      <c r="BJ171" s="5">
        <v>7473536</v>
      </c>
      <c r="BL171">
        <v>0.02</v>
      </c>
      <c r="BM171" s="5">
        <v>149471</v>
      </c>
      <c r="BN171" s="5">
        <v>98720.380105135468</v>
      </c>
      <c r="BO171" s="5">
        <v>7324065</v>
      </c>
      <c r="BP171" s="5" t="s">
        <v>8</v>
      </c>
      <c r="BS171">
        <v>98720.380105135468</v>
      </c>
      <c r="BT171" s="5">
        <v>0</v>
      </c>
      <c r="BU171" s="5">
        <v>7324065</v>
      </c>
      <c r="BV171" t="s">
        <v>62</v>
      </c>
      <c r="BW171" s="5" t="s">
        <v>1818</v>
      </c>
      <c r="BX171" s="5" t="s">
        <v>1818</v>
      </c>
      <c r="BY171" s="5" t="s">
        <v>1827</v>
      </c>
      <c r="BZ171" t="s">
        <v>1829</v>
      </c>
      <c r="CA171" t="s">
        <v>1877</v>
      </c>
      <c r="CB171" t="s">
        <v>1858</v>
      </c>
      <c r="CC171" s="5" t="b">
        <v>1</v>
      </c>
      <c r="CD171" s="5">
        <v>7473536</v>
      </c>
      <c r="CE171">
        <v>7959976</v>
      </c>
      <c r="CF171">
        <v>7473536</v>
      </c>
      <c r="CG171">
        <v>0</v>
      </c>
      <c r="CH171" s="5">
        <v>0</v>
      </c>
    </row>
    <row r="172" spans="1:86" x14ac:dyDescent="0.25">
      <c r="A172" s="5">
        <v>171</v>
      </c>
      <c r="B172" s="5">
        <v>2</v>
      </c>
      <c r="C172" s="5">
        <v>7</v>
      </c>
      <c r="D172" s="5">
        <v>7</v>
      </c>
      <c r="E172" s="5">
        <v>0</v>
      </c>
      <c r="F172" s="5">
        <v>16.989999999999998</v>
      </c>
      <c r="G172" s="5"/>
      <c r="H172" s="5"/>
      <c r="I172" s="5">
        <v>16.989999999999998</v>
      </c>
      <c r="J172" s="5">
        <v>7.49</v>
      </c>
      <c r="K172" s="5">
        <v>4.9400000000000004</v>
      </c>
      <c r="L172" s="5"/>
      <c r="N172" s="5"/>
      <c r="O172" s="5"/>
      <c r="P172" s="5">
        <v>3.49</v>
      </c>
      <c r="Q172" s="5"/>
      <c r="R172" s="5">
        <v>3.49</v>
      </c>
      <c r="S172" s="5">
        <v>32.909999999999997</v>
      </c>
      <c r="T172" s="5">
        <v>29.42</v>
      </c>
      <c r="U172" s="5">
        <v>31.17</v>
      </c>
      <c r="V172" s="5">
        <v>138273.04</v>
      </c>
      <c r="W172">
        <v>2.5902521008392796</v>
      </c>
      <c r="X172">
        <v>138275.63025210085</v>
      </c>
      <c r="Y172">
        <v>0</v>
      </c>
      <c r="Z172">
        <v>138275.63025210085</v>
      </c>
      <c r="AA172">
        <v>0</v>
      </c>
      <c r="AB172">
        <v>138275.63025210085</v>
      </c>
      <c r="AC172">
        <v>0</v>
      </c>
      <c r="AD172">
        <v>138275.63025210085</v>
      </c>
      <c r="AE172">
        <v>0</v>
      </c>
      <c r="AF172">
        <v>138275.63025210085</v>
      </c>
      <c r="AG172">
        <v>0</v>
      </c>
      <c r="AH172">
        <v>138275.63025210085</v>
      </c>
      <c r="AI172">
        <v>0</v>
      </c>
      <c r="AJ172">
        <v>138275.63025210085</v>
      </c>
      <c r="AK172">
        <v>0</v>
      </c>
      <c r="AL172">
        <v>138275.63025210085</v>
      </c>
      <c r="AM172">
        <v>0</v>
      </c>
      <c r="AN172">
        <v>138275.63025210085</v>
      </c>
      <c r="AO172">
        <v>0</v>
      </c>
      <c r="AP172">
        <v>138275.63025210085</v>
      </c>
      <c r="AQ172">
        <v>0</v>
      </c>
      <c r="AR172">
        <v>138275.63025210085</v>
      </c>
      <c r="AS172">
        <v>0</v>
      </c>
      <c r="AT172">
        <v>138275.63025210085</v>
      </c>
      <c r="AV172">
        <v>138275.63025210085</v>
      </c>
      <c r="AW172">
        <v>-2339.7303483472497</v>
      </c>
      <c r="AX172">
        <v>135935.8999037536</v>
      </c>
      <c r="AY172">
        <v>6489.5091434071364</v>
      </c>
      <c r="AZ172">
        <v>142425.40904716073</v>
      </c>
      <c r="BA172">
        <v>0</v>
      </c>
      <c r="BB172">
        <v>142425.40904716073</v>
      </c>
      <c r="BC172">
        <v>0</v>
      </c>
      <c r="BD172">
        <v>142425.40904716073</v>
      </c>
      <c r="BE172">
        <v>0</v>
      </c>
      <c r="BF172">
        <v>142425.40904716073</v>
      </c>
      <c r="BG172">
        <v>0</v>
      </c>
      <c r="BH172">
        <v>142425.40904716073</v>
      </c>
      <c r="BI172" s="5">
        <v>142425.40904716073</v>
      </c>
      <c r="BJ172" s="5">
        <v>4439400</v>
      </c>
      <c r="BM172" s="5">
        <v>0</v>
      </c>
      <c r="BN172" s="5">
        <v>142425.40904716073</v>
      </c>
      <c r="BO172" s="5">
        <v>4439400</v>
      </c>
      <c r="BP172" s="5" t="s">
        <v>8</v>
      </c>
      <c r="BS172">
        <v>142425.40904716073</v>
      </c>
      <c r="BT172" s="5">
        <v>0</v>
      </c>
      <c r="BU172" s="5">
        <v>4439400</v>
      </c>
      <c r="BW172" s="5" t="s">
        <v>2</v>
      </c>
      <c r="BX172" s="5" t="s">
        <v>2</v>
      </c>
      <c r="BY172" s="5" t="s">
        <v>1821</v>
      </c>
      <c r="BZ172" t="s">
        <v>1787</v>
      </c>
      <c r="CA172" t="s">
        <v>1877</v>
      </c>
      <c r="CB172" t="s">
        <v>1862</v>
      </c>
      <c r="CC172" s="5" t="b">
        <v>1</v>
      </c>
      <c r="CD172" s="5">
        <v>4439400</v>
      </c>
      <c r="CE172">
        <v>4439400</v>
      </c>
      <c r="CF172">
        <v>0</v>
      </c>
      <c r="CG172">
        <v>0</v>
      </c>
      <c r="CH172" s="5">
        <v>0</v>
      </c>
    </row>
    <row r="173" spans="1:86" x14ac:dyDescent="0.25">
      <c r="A173" s="5">
        <v>172</v>
      </c>
      <c r="B173" s="5">
        <v>2</v>
      </c>
      <c r="C173" s="5">
        <v>8</v>
      </c>
      <c r="D173" s="5">
        <v>1</v>
      </c>
      <c r="E173" s="5">
        <v>0</v>
      </c>
      <c r="F173" s="5">
        <v>16.989999999999998</v>
      </c>
      <c r="G173" s="5"/>
      <c r="H173" s="5"/>
      <c r="I173" s="5">
        <v>16.989999999999998</v>
      </c>
      <c r="J173" s="5">
        <v>7.49</v>
      </c>
      <c r="K173" s="5">
        <v>4.91</v>
      </c>
      <c r="L173" s="5"/>
      <c r="N173" s="5"/>
      <c r="O173" s="5"/>
      <c r="P173" s="5">
        <v>3.49</v>
      </c>
      <c r="Q173" s="5"/>
      <c r="R173" s="5">
        <v>3.49</v>
      </c>
      <c r="S173" s="5">
        <v>32.880000000000003</v>
      </c>
      <c r="T173" s="5">
        <v>29.39</v>
      </c>
      <c r="U173" s="5">
        <v>31.14</v>
      </c>
      <c r="V173" s="5">
        <v>138273.04</v>
      </c>
      <c r="W173">
        <v>2.5902521008392796</v>
      </c>
      <c r="X173">
        <v>138275.63025210085</v>
      </c>
      <c r="Y173">
        <v>0</v>
      </c>
      <c r="Z173">
        <v>138275.63025210085</v>
      </c>
      <c r="AA173">
        <v>0</v>
      </c>
      <c r="AB173">
        <v>138275.63025210085</v>
      </c>
      <c r="AC173">
        <v>0</v>
      </c>
      <c r="AD173">
        <v>138275.63025210085</v>
      </c>
      <c r="AE173">
        <v>0</v>
      </c>
      <c r="AF173">
        <v>138275.63025210085</v>
      </c>
      <c r="AG173">
        <v>0</v>
      </c>
      <c r="AH173">
        <v>138275.63025210085</v>
      </c>
      <c r="AI173">
        <v>0</v>
      </c>
      <c r="AJ173">
        <v>138275.63025210085</v>
      </c>
      <c r="AK173">
        <v>0</v>
      </c>
      <c r="AL173">
        <v>138275.63025210085</v>
      </c>
      <c r="AM173">
        <v>0</v>
      </c>
      <c r="AN173">
        <v>138275.63025210085</v>
      </c>
      <c r="AO173">
        <v>0</v>
      </c>
      <c r="AP173">
        <v>138275.63025210085</v>
      </c>
      <c r="AQ173">
        <v>0</v>
      </c>
      <c r="AR173">
        <v>138275.63025210085</v>
      </c>
      <c r="AS173">
        <v>0</v>
      </c>
      <c r="AT173">
        <v>138275.63025210085</v>
      </c>
      <c r="AV173">
        <v>138275.63025210085</v>
      </c>
      <c r="AW173">
        <v>-2208.7709072068101</v>
      </c>
      <c r="AX173">
        <v>136066.85934489404</v>
      </c>
      <c r="AY173">
        <v>6357.6750160565134</v>
      </c>
      <c r="AZ173">
        <v>142424.53436095055</v>
      </c>
      <c r="BA173">
        <v>0</v>
      </c>
      <c r="BB173">
        <v>142424.53436095055</v>
      </c>
      <c r="BC173">
        <v>0</v>
      </c>
      <c r="BD173">
        <v>142424.53436095055</v>
      </c>
      <c r="BE173">
        <v>0</v>
      </c>
      <c r="BF173">
        <v>142424.53436095055</v>
      </c>
      <c r="BG173">
        <v>0</v>
      </c>
      <c r="BH173">
        <v>142424.53436095055</v>
      </c>
      <c r="BI173" s="5">
        <v>142424.53436095055</v>
      </c>
      <c r="BJ173" s="5">
        <v>4435100</v>
      </c>
      <c r="BM173" s="5">
        <v>0</v>
      </c>
      <c r="BN173" s="5">
        <v>142424.53436095055</v>
      </c>
      <c r="BO173" s="5">
        <v>4435100</v>
      </c>
      <c r="BP173" s="5" t="s">
        <v>8</v>
      </c>
      <c r="BS173">
        <v>142424.53436095055</v>
      </c>
      <c r="BT173" s="5">
        <v>0</v>
      </c>
      <c r="BU173" s="5">
        <v>4435100</v>
      </c>
      <c r="BW173" s="5" t="s">
        <v>19</v>
      </c>
      <c r="BX173" s="5" t="s">
        <v>19</v>
      </c>
      <c r="BY173" s="5" t="s">
        <v>1827</v>
      </c>
      <c r="BZ173" t="s">
        <v>1828</v>
      </c>
      <c r="CA173" t="s">
        <v>1877</v>
      </c>
      <c r="CB173" t="s">
        <v>1862</v>
      </c>
      <c r="CC173" s="5" t="b">
        <v>1</v>
      </c>
      <c r="CD173" s="5">
        <v>4435100</v>
      </c>
      <c r="CE173">
        <v>4435100</v>
      </c>
      <c r="CF173">
        <v>0</v>
      </c>
      <c r="CG173">
        <v>0</v>
      </c>
      <c r="CH173" s="5">
        <v>0</v>
      </c>
    </row>
    <row r="174" spans="1:86" x14ac:dyDescent="0.25">
      <c r="A174" s="5">
        <v>173</v>
      </c>
      <c r="B174" s="5">
        <v>2</v>
      </c>
      <c r="C174" s="5">
        <v>8</v>
      </c>
      <c r="D174" s="5">
        <v>2</v>
      </c>
      <c r="E174" s="5">
        <v>1</v>
      </c>
      <c r="F174" s="5">
        <v>11.31</v>
      </c>
      <c r="G174" s="5"/>
      <c r="H174" s="5"/>
      <c r="I174" s="5">
        <v>11.31</v>
      </c>
      <c r="J174" s="5">
        <v>16.18</v>
      </c>
      <c r="K174" s="5">
        <v>4.1100000000000003</v>
      </c>
      <c r="L174" s="5"/>
      <c r="M174">
        <v>3.01</v>
      </c>
      <c r="N174" s="5"/>
      <c r="O174" s="5"/>
      <c r="P174" s="5">
        <v>2.77</v>
      </c>
      <c r="Q174" s="5"/>
      <c r="R174" s="5">
        <v>2.77</v>
      </c>
      <c r="S174" s="5">
        <v>37.380000000000003</v>
      </c>
      <c r="T174" s="5">
        <v>34.61</v>
      </c>
      <c r="U174" s="5">
        <v>36</v>
      </c>
      <c r="V174" s="5">
        <v>119184.96000000001</v>
      </c>
      <c r="W174">
        <v>1.2864183381025214</v>
      </c>
      <c r="X174">
        <v>119186.24641833812</v>
      </c>
      <c r="Y174">
        <v>0</v>
      </c>
      <c r="Z174">
        <v>119186.24641833812</v>
      </c>
      <c r="AA174">
        <v>0</v>
      </c>
      <c r="AB174">
        <v>119186.24641833812</v>
      </c>
      <c r="AC174">
        <v>0</v>
      </c>
      <c r="AD174">
        <v>119186.24641833812</v>
      </c>
      <c r="AE174">
        <v>0</v>
      </c>
      <c r="AF174">
        <v>119186.24641833812</v>
      </c>
      <c r="AG174">
        <v>0</v>
      </c>
      <c r="AH174">
        <v>119186.24641833812</v>
      </c>
      <c r="AI174">
        <v>0</v>
      </c>
      <c r="AJ174">
        <v>119186.24641833812</v>
      </c>
      <c r="AK174">
        <v>0</v>
      </c>
      <c r="AL174">
        <v>119186.24641833812</v>
      </c>
      <c r="AM174">
        <v>0</v>
      </c>
      <c r="AN174">
        <v>119186.24641833812</v>
      </c>
      <c r="AO174">
        <v>0</v>
      </c>
      <c r="AP174">
        <v>119186.24641833812</v>
      </c>
      <c r="AQ174">
        <v>0</v>
      </c>
      <c r="AR174">
        <v>119186.24641833812</v>
      </c>
      <c r="AS174">
        <v>0</v>
      </c>
      <c r="AT174">
        <v>119186.24641833812</v>
      </c>
      <c r="AV174">
        <v>119186.24641833812</v>
      </c>
      <c r="AW174">
        <v>-175.71864056032791</v>
      </c>
      <c r="AX174">
        <v>119010.52777777778</v>
      </c>
      <c r="AY174">
        <v>3753.3611111111095</v>
      </c>
      <c r="AZ174">
        <v>122763.88888888888</v>
      </c>
      <c r="BA174">
        <v>0</v>
      </c>
      <c r="BB174">
        <v>122763.88888888888</v>
      </c>
      <c r="BC174">
        <v>0</v>
      </c>
      <c r="BD174">
        <v>122763.88888888888</v>
      </c>
      <c r="BE174">
        <v>0</v>
      </c>
      <c r="BF174">
        <v>122763.88888888888</v>
      </c>
      <c r="BG174">
        <v>2455.3888888888905</v>
      </c>
      <c r="BH174">
        <v>125219.27777777778</v>
      </c>
      <c r="BI174" s="5">
        <v>125219.27777777778</v>
      </c>
      <c r="BJ174" s="5">
        <v>4507894</v>
      </c>
      <c r="BM174" s="5">
        <v>0</v>
      </c>
      <c r="BN174" s="5">
        <v>125219.27777777778</v>
      </c>
      <c r="BO174" s="5">
        <v>4507894</v>
      </c>
      <c r="BP174" s="5" t="s">
        <v>8</v>
      </c>
      <c r="BS174">
        <v>125219.27777777778</v>
      </c>
      <c r="BT174" s="5">
        <v>0</v>
      </c>
      <c r="BU174" s="5">
        <v>4507894</v>
      </c>
      <c r="BW174" s="5" t="s">
        <v>19</v>
      </c>
      <c r="BX174" s="5" t="s">
        <v>19</v>
      </c>
      <c r="BY174" s="5" t="s">
        <v>1827</v>
      </c>
      <c r="BZ174" t="s">
        <v>1828</v>
      </c>
      <c r="CA174" t="s">
        <v>1877</v>
      </c>
      <c r="CB174" t="s">
        <v>1856</v>
      </c>
      <c r="CC174" s="5" t="b">
        <v>1</v>
      </c>
      <c r="CD174" s="5">
        <v>4507894</v>
      </c>
      <c r="CE174">
        <v>4507894</v>
      </c>
      <c r="CF174">
        <v>0</v>
      </c>
      <c r="CG174">
        <v>0</v>
      </c>
      <c r="CH174" s="5">
        <v>0</v>
      </c>
    </row>
    <row r="175" spans="1:86" x14ac:dyDescent="0.25">
      <c r="A175" s="5">
        <v>174</v>
      </c>
      <c r="B175" s="5">
        <v>2</v>
      </c>
      <c r="C175" s="5">
        <v>8</v>
      </c>
      <c r="D175" s="5">
        <v>3</v>
      </c>
      <c r="E175" s="5">
        <v>1</v>
      </c>
      <c r="F175" s="5">
        <v>15.45</v>
      </c>
      <c r="G175" s="5"/>
      <c r="H175" s="5"/>
      <c r="I175" s="5">
        <v>15.45</v>
      </c>
      <c r="J175" s="5">
        <v>17.71</v>
      </c>
      <c r="K175" s="5">
        <v>4.01</v>
      </c>
      <c r="L175" s="5"/>
      <c r="M175">
        <v>5.04</v>
      </c>
      <c r="N175" s="5"/>
      <c r="O175" s="5"/>
      <c r="P175" s="5">
        <v>3.84</v>
      </c>
      <c r="Q175" s="5"/>
      <c r="R175" s="5">
        <v>3.84</v>
      </c>
      <c r="S175" s="5">
        <v>46.05</v>
      </c>
      <c r="T175" s="5">
        <v>42.21</v>
      </c>
      <c r="U175" s="5">
        <v>44.13</v>
      </c>
      <c r="V175" s="5">
        <v>119184.96000000001</v>
      </c>
      <c r="W175">
        <v>0.22518518517608752</v>
      </c>
      <c r="X175">
        <v>119185.18518518518</v>
      </c>
      <c r="Y175">
        <v>0</v>
      </c>
      <c r="Z175">
        <v>119185.18518518518</v>
      </c>
      <c r="AA175">
        <v>0</v>
      </c>
      <c r="AB175">
        <v>119185.18518518518</v>
      </c>
      <c r="AC175">
        <v>0</v>
      </c>
      <c r="AD175">
        <v>119185.18518518518</v>
      </c>
      <c r="AE175">
        <v>0</v>
      </c>
      <c r="AF175">
        <v>119185.18518518518</v>
      </c>
      <c r="AG175">
        <v>0</v>
      </c>
      <c r="AH175">
        <v>119185.18518518518</v>
      </c>
      <c r="AI175">
        <v>0</v>
      </c>
      <c r="AJ175">
        <v>119185.18518518518</v>
      </c>
      <c r="AK175">
        <v>0</v>
      </c>
      <c r="AL175">
        <v>119185.18518518518</v>
      </c>
      <c r="AM175">
        <v>0</v>
      </c>
      <c r="AN175">
        <v>119185.18518518518</v>
      </c>
      <c r="AO175">
        <v>0</v>
      </c>
      <c r="AP175">
        <v>119185.18518518518</v>
      </c>
      <c r="AQ175">
        <v>0</v>
      </c>
      <c r="AR175">
        <v>119185.18518518518</v>
      </c>
      <c r="AS175">
        <v>0</v>
      </c>
      <c r="AT175">
        <v>119185.18518518518</v>
      </c>
      <c r="AV175">
        <v>119185.18518518518</v>
      </c>
      <c r="AW175">
        <v>988.30223833622597</v>
      </c>
      <c r="AX175">
        <v>120173.48742352139</v>
      </c>
      <c r="AY175">
        <v>2588.8058010423701</v>
      </c>
      <c r="AZ175">
        <v>122762.29322456378</v>
      </c>
      <c r="BA175">
        <v>0</v>
      </c>
      <c r="BB175">
        <v>122762.29322456378</v>
      </c>
      <c r="BC175">
        <v>0</v>
      </c>
      <c r="BD175">
        <v>122762.29322456378</v>
      </c>
      <c r="BE175">
        <v>0</v>
      </c>
      <c r="BF175">
        <v>122762.29322456378</v>
      </c>
      <c r="BG175">
        <v>2454.9512803081889</v>
      </c>
      <c r="BH175">
        <v>125217.24450487195</v>
      </c>
      <c r="BI175" s="5">
        <v>125217.24450487195</v>
      </c>
      <c r="BJ175" s="5">
        <v>5525837</v>
      </c>
      <c r="BM175" s="5">
        <v>0</v>
      </c>
      <c r="BN175" s="5">
        <v>125217.24450487195</v>
      </c>
      <c r="BO175" s="5">
        <v>5525837</v>
      </c>
      <c r="BP175" s="5" t="s">
        <v>8</v>
      </c>
      <c r="BS175">
        <v>125217.24450487195</v>
      </c>
      <c r="BT175" s="5">
        <v>0</v>
      </c>
      <c r="BU175" s="5">
        <v>5525837</v>
      </c>
      <c r="BW175" s="5" t="s">
        <v>2</v>
      </c>
      <c r="BX175" s="5" t="s">
        <v>2</v>
      </c>
      <c r="BY175" s="5" t="s">
        <v>1821</v>
      </c>
      <c r="BZ175" t="s">
        <v>1787</v>
      </c>
      <c r="CA175" t="s">
        <v>1877</v>
      </c>
      <c r="CB175" t="s">
        <v>1856</v>
      </c>
      <c r="CC175" s="5" t="b">
        <v>1</v>
      </c>
      <c r="CD175" s="5">
        <v>5525837</v>
      </c>
      <c r="CE175">
        <v>5525837</v>
      </c>
      <c r="CF175">
        <v>0</v>
      </c>
      <c r="CG175">
        <v>0</v>
      </c>
      <c r="CH175" s="5">
        <v>0</v>
      </c>
    </row>
    <row r="176" spans="1:86" x14ac:dyDescent="0.25">
      <c r="A176" s="5">
        <v>175</v>
      </c>
      <c r="B176" s="5">
        <v>2</v>
      </c>
      <c r="C176" s="5">
        <v>8</v>
      </c>
      <c r="D176" s="5">
        <v>4</v>
      </c>
      <c r="E176" s="5">
        <v>1</v>
      </c>
      <c r="F176" s="5">
        <v>10.59</v>
      </c>
      <c r="G176" s="5"/>
      <c r="H176" s="5"/>
      <c r="I176" s="5">
        <v>10.59</v>
      </c>
      <c r="J176" s="5">
        <v>15.69</v>
      </c>
      <c r="K176" s="5">
        <v>3.94</v>
      </c>
      <c r="L176" s="5"/>
      <c r="M176">
        <v>4.4400000000000004</v>
      </c>
      <c r="N176" s="5"/>
      <c r="O176" s="5"/>
      <c r="P176" s="5">
        <v>3.45</v>
      </c>
      <c r="Q176" s="5"/>
      <c r="R176" s="5">
        <v>3.45</v>
      </c>
      <c r="S176" s="5">
        <v>38.11</v>
      </c>
      <c r="T176" s="5">
        <v>34.659999999999997</v>
      </c>
      <c r="U176" s="5">
        <v>36.39</v>
      </c>
      <c r="V176" s="5">
        <v>118016.48</v>
      </c>
      <c r="W176">
        <v>0.51716713882342447</v>
      </c>
      <c r="X176">
        <v>118016.99716713882</v>
      </c>
      <c r="Y176">
        <v>0</v>
      </c>
      <c r="Z176">
        <v>118016.99716713882</v>
      </c>
      <c r="AA176">
        <v>0</v>
      </c>
      <c r="AB176">
        <v>118016.99716713882</v>
      </c>
      <c r="AD176">
        <v>118516.99716713882</v>
      </c>
      <c r="AE176">
        <v>0</v>
      </c>
      <c r="AF176">
        <v>118516.99716713882</v>
      </c>
      <c r="AH176">
        <v>119016.99716713882</v>
      </c>
      <c r="AJ176">
        <v>119516.99716713882</v>
      </c>
      <c r="AL176">
        <v>120016.99716713882</v>
      </c>
      <c r="AM176">
        <v>0</v>
      </c>
      <c r="AN176">
        <v>120016.99716713882</v>
      </c>
      <c r="AP176">
        <v>118016.99716713882</v>
      </c>
      <c r="AQ176">
        <v>0</v>
      </c>
      <c r="AR176">
        <v>118016.99716713882</v>
      </c>
      <c r="AS176">
        <v>0</v>
      </c>
      <c r="AT176">
        <v>118016.99716713882</v>
      </c>
      <c r="AV176">
        <v>118016.99716713882</v>
      </c>
      <c r="AX176">
        <v>114482.00054960154</v>
      </c>
      <c r="AY176">
        <v>0</v>
      </c>
      <c r="AZ176">
        <v>114482.00054960154</v>
      </c>
      <c r="BA176">
        <v>0</v>
      </c>
      <c r="BB176">
        <v>114482.00054960154</v>
      </c>
      <c r="BC176">
        <v>0</v>
      </c>
      <c r="BD176">
        <v>114482.00054960154</v>
      </c>
      <c r="BE176">
        <v>0</v>
      </c>
      <c r="BF176">
        <v>114482.00054960154</v>
      </c>
      <c r="BG176">
        <v>0</v>
      </c>
      <c r="BH176">
        <v>114482.00054960154</v>
      </c>
      <c r="BI176" s="5">
        <v>114482.00054960154</v>
      </c>
      <c r="BJ176" s="5">
        <v>4166000</v>
      </c>
      <c r="BM176" s="5">
        <v>0</v>
      </c>
      <c r="BN176" s="5">
        <v>114482.00054960154</v>
      </c>
      <c r="BO176" s="5">
        <v>4166000</v>
      </c>
      <c r="BP176" s="5" t="s">
        <v>8</v>
      </c>
      <c r="BS176">
        <v>114482.00054960154</v>
      </c>
      <c r="BT176" s="5">
        <v>0</v>
      </c>
      <c r="BU176" s="5">
        <v>4166000</v>
      </c>
      <c r="BW176" s="5" t="s">
        <v>1818</v>
      </c>
      <c r="BX176" s="5" t="s">
        <v>1818</v>
      </c>
      <c r="BY176" s="5" t="s">
        <v>1827</v>
      </c>
      <c r="BZ176" t="s">
        <v>1829</v>
      </c>
      <c r="CA176" t="s">
        <v>1877</v>
      </c>
      <c r="CB176" t="s">
        <v>1856</v>
      </c>
      <c r="CC176" s="5" t="b">
        <v>1</v>
      </c>
      <c r="CD176" s="5">
        <v>4166000</v>
      </c>
      <c r="CE176">
        <v>4436282</v>
      </c>
      <c r="CF176">
        <v>4166000</v>
      </c>
      <c r="CG176">
        <v>4166000</v>
      </c>
      <c r="CH176" s="5">
        <v>0</v>
      </c>
    </row>
    <row r="177" spans="1:86" x14ac:dyDescent="0.25">
      <c r="A177" s="5">
        <v>176</v>
      </c>
      <c r="B177" s="5">
        <v>2</v>
      </c>
      <c r="C177" s="5">
        <v>8</v>
      </c>
      <c r="D177" s="5">
        <v>5</v>
      </c>
      <c r="E177" s="5">
        <v>1</v>
      </c>
      <c r="F177" s="5">
        <v>10.59</v>
      </c>
      <c r="G177" s="5"/>
      <c r="H177" s="5"/>
      <c r="I177" s="5">
        <v>10.59</v>
      </c>
      <c r="J177" s="5">
        <v>15.69</v>
      </c>
      <c r="K177" s="5">
        <v>3.89</v>
      </c>
      <c r="L177" s="5"/>
      <c r="M177">
        <v>4.4400000000000004</v>
      </c>
      <c r="N177" s="5"/>
      <c r="O177" s="5"/>
      <c r="P177" s="5">
        <v>3.39</v>
      </c>
      <c r="Q177" s="5"/>
      <c r="R177" s="5">
        <v>3.39</v>
      </c>
      <c r="S177" s="5">
        <v>38</v>
      </c>
      <c r="T177" s="5">
        <v>34.61</v>
      </c>
      <c r="U177" s="5">
        <v>36.31</v>
      </c>
      <c r="V177" s="5">
        <v>118016.48</v>
      </c>
      <c r="W177">
        <v>0.56545454544539098</v>
      </c>
      <c r="X177">
        <v>118017.04545454544</v>
      </c>
      <c r="Y177">
        <v>0</v>
      </c>
      <c r="Z177">
        <v>118017.04545454544</v>
      </c>
      <c r="AB177">
        <v>118516.98863636365</v>
      </c>
      <c r="AC177">
        <v>0</v>
      </c>
      <c r="AD177">
        <v>118516.98863636365</v>
      </c>
      <c r="AE177">
        <v>0</v>
      </c>
      <c r="AF177">
        <v>118516.98863636365</v>
      </c>
      <c r="AG177">
        <v>0</v>
      </c>
      <c r="AH177">
        <v>118516.98863636365</v>
      </c>
      <c r="AJ177">
        <v>119016.98863636365</v>
      </c>
      <c r="AK177">
        <v>0</v>
      </c>
      <c r="AL177">
        <v>119016.98863636365</v>
      </c>
      <c r="AM177">
        <v>0</v>
      </c>
      <c r="AN177">
        <v>119016.98863636365</v>
      </c>
      <c r="AP177">
        <v>118017.04545454544</v>
      </c>
      <c r="AQ177">
        <v>0</v>
      </c>
      <c r="AR177">
        <v>118017.04545454544</v>
      </c>
      <c r="AS177">
        <v>0</v>
      </c>
      <c r="AT177">
        <v>118017.04545454544</v>
      </c>
      <c r="AV177">
        <v>118017.04545454544</v>
      </c>
      <c r="AX177">
        <v>114409.25364913246</v>
      </c>
      <c r="AY177">
        <v>0</v>
      </c>
      <c r="AZ177">
        <v>114409.25364913246</v>
      </c>
      <c r="BA177">
        <v>0</v>
      </c>
      <c r="BB177">
        <v>114409.25364913246</v>
      </c>
      <c r="BC177">
        <v>0</v>
      </c>
      <c r="BD177">
        <v>114409.25364913246</v>
      </c>
      <c r="BE177">
        <v>0</v>
      </c>
      <c r="BF177">
        <v>114409.25364913246</v>
      </c>
      <c r="BG177">
        <v>0</v>
      </c>
      <c r="BH177">
        <v>114409.25364913246</v>
      </c>
      <c r="BI177" s="5">
        <v>114409.25364913246</v>
      </c>
      <c r="BJ177" s="5">
        <v>4154200</v>
      </c>
      <c r="BL177">
        <v>0.02</v>
      </c>
      <c r="BM177" s="5">
        <v>83084</v>
      </c>
      <c r="BN177" s="5">
        <v>112121.06857614982</v>
      </c>
      <c r="BO177" s="5">
        <v>4071116</v>
      </c>
      <c r="BP177" s="5" t="s">
        <v>8</v>
      </c>
      <c r="BS177">
        <v>112121.06857614982</v>
      </c>
      <c r="BT177" s="5">
        <v>0</v>
      </c>
      <c r="BU177" s="5">
        <v>4071116</v>
      </c>
      <c r="BV177" t="s">
        <v>81</v>
      </c>
      <c r="BW177" s="5" t="s">
        <v>1818</v>
      </c>
      <c r="BX177" s="5" t="s">
        <v>1818</v>
      </c>
      <c r="BY177" s="5" t="s">
        <v>1827</v>
      </c>
      <c r="BZ177" t="s">
        <v>1829</v>
      </c>
      <c r="CA177" t="s">
        <v>1877</v>
      </c>
      <c r="CB177" t="s">
        <v>1856</v>
      </c>
      <c r="CC177" s="5" t="b">
        <v>1</v>
      </c>
      <c r="CD177" s="5">
        <v>4154200</v>
      </c>
      <c r="CE177">
        <v>4370901</v>
      </c>
      <c r="CF177">
        <v>4154200</v>
      </c>
      <c r="CG177">
        <v>0</v>
      </c>
      <c r="CH177" s="5">
        <v>0</v>
      </c>
    </row>
    <row r="178" spans="1:86" x14ac:dyDescent="0.25">
      <c r="A178" s="5">
        <v>177</v>
      </c>
      <c r="B178" s="5">
        <v>2</v>
      </c>
      <c r="C178" s="5">
        <v>8</v>
      </c>
      <c r="D178" s="5">
        <v>6</v>
      </c>
      <c r="E178" s="5">
        <v>3</v>
      </c>
      <c r="F178" s="5">
        <v>12.4</v>
      </c>
      <c r="G178" s="5">
        <v>11.28</v>
      </c>
      <c r="H178" s="5">
        <v>11.28</v>
      </c>
      <c r="I178" s="5">
        <v>34.96</v>
      </c>
      <c r="J178" s="5">
        <v>17.93</v>
      </c>
      <c r="K178" s="5">
        <v>4.67</v>
      </c>
      <c r="L178" s="5">
        <v>3.54</v>
      </c>
      <c r="M178">
        <v>9.89</v>
      </c>
      <c r="N178" s="5"/>
      <c r="O178" s="5"/>
      <c r="P178" s="5">
        <v>2.79</v>
      </c>
      <c r="Q178" s="5">
        <v>3.6</v>
      </c>
      <c r="R178" s="5">
        <v>6.3900000000000006</v>
      </c>
      <c r="S178" s="5">
        <v>77.38</v>
      </c>
      <c r="T178" s="5">
        <v>70.989999999999995</v>
      </c>
      <c r="U178" s="5">
        <v>74.19</v>
      </c>
      <c r="V178" s="5">
        <v>104186.56</v>
      </c>
      <c r="W178">
        <v>500.43507389162551</v>
      </c>
      <c r="X178">
        <v>104686.99507389162</v>
      </c>
      <c r="Y178">
        <v>0</v>
      </c>
      <c r="Z178">
        <v>104686.99507389162</v>
      </c>
      <c r="AA178">
        <v>0</v>
      </c>
      <c r="AB178">
        <v>104686.99507389162</v>
      </c>
      <c r="AC178">
        <v>0</v>
      </c>
      <c r="AD178">
        <v>104686.99507389162</v>
      </c>
      <c r="AE178">
        <v>500</v>
      </c>
      <c r="AF178">
        <v>105186.99507389162</v>
      </c>
      <c r="AG178">
        <v>0</v>
      </c>
      <c r="AH178">
        <v>105186.99507389162</v>
      </c>
      <c r="AI178">
        <v>0</v>
      </c>
      <c r="AJ178">
        <v>105186.99507389162</v>
      </c>
      <c r="AK178">
        <v>0</v>
      </c>
      <c r="AL178">
        <v>105186.99507389162</v>
      </c>
      <c r="AM178">
        <v>500</v>
      </c>
      <c r="AN178">
        <v>105686.99507389162</v>
      </c>
      <c r="AP178">
        <v>105686.99507389162</v>
      </c>
      <c r="AQ178">
        <v>500</v>
      </c>
      <c r="AR178">
        <v>106186.99507389162</v>
      </c>
      <c r="AT178">
        <v>106186.99507389162</v>
      </c>
      <c r="AV178">
        <v>106186.99507389162</v>
      </c>
      <c r="AX178">
        <v>101692.7618277396</v>
      </c>
      <c r="AY178">
        <v>0</v>
      </c>
      <c r="AZ178">
        <v>101692.7618277396</v>
      </c>
      <c r="BA178">
        <v>0</v>
      </c>
      <c r="BB178">
        <v>101692.7618277396</v>
      </c>
      <c r="BC178">
        <v>0</v>
      </c>
      <c r="BD178">
        <v>101692.7618277396</v>
      </c>
      <c r="BE178">
        <v>0</v>
      </c>
      <c r="BF178">
        <v>101692.7618277396</v>
      </c>
      <c r="BG178">
        <v>0</v>
      </c>
      <c r="BH178">
        <v>101692.7618277396</v>
      </c>
      <c r="BI178" s="5">
        <v>101692.7618277396</v>
      </c>
      <c r="BJ178" s="5">
        <v>7544586</v>
      </c>
      <c r="BM178" s="5">
        <v>0</v>
      </c>
      <c r="BN178" s="5">
        <v>101692.7618277396</v>
      </c>
      <c r="BO178" s="5">
        <v>7544586</v>
      </c>
      <c r="BP178" s="5" t="s">
        <v>8</v>
      </c>
      <c r="BS178">
        <v>101692.7618277396</v>
      </c>
      <c r="BT178" s="5">
        <v>0</v>
      </c>
      <c r="BU178" s="5">
        <v>7544586</v>
      </c>
      <c r="BW178" s="5" t="s">
        <v>1818</v>
      </c>
      <c r="BX178" s="5" t="s">
        <v>1818</v>
      </c>
      <c r="BY178" s="5" t="s">
        <v>1827</v>
      </c>
      <c r="BZ178" t="s">
        <v>1829</v>
      </c>
      <c r="CA178" t="s">
        <v>1877</v>
      </c>
      <c r="CB178" t="s">
        <v>1858</v>
      </c>
      <c r="CC178" s="5" t="b">
        <v>1</v>
      </c>
      <c r="CD178" s="5">
        <v>7544586</v>
      </c>
      <c r="CE178">
        <v>8035649</v>
      </c>
      <c r="CF178">
        <v>7544586</v>
      </c>
      <c r="CG178">
        <v>0</v>
      </c>
      <c r="CH178" s="5">
        <v>0</v>
      </c>
    </row>
    <row r="179" spans="1:86" x14ac:dyDescent="0.25">
      <c r="A179" s="5">
        <v>178</v>
      </c>
      <c r="B179" s="5">
        <v>2</v>
      </c>
      <c r="C179" s="5">
        <v>8</v>
      </c>
      <c r="D179" s="5">
        <v>7</v>
      </c>
      <c r="E179" s="5">
        <v>0</v>
      </c>
      <c r="F179" s="5">
        <v>16.989999999999998</v>
      </c>
      <c r="G179" s="5"/>
      <c r="H179" s="5"/>
      <c r="I179" s="5">
        <v>16.989999999999998</v>
      </c>
      <c r="J179" s="5">
        <v>7.49</v>
      </c>
      <c r="K179" s="5">
        <v>4.9400000000000004</v>
      </c>
      <c r="L179" s="5"/>
      <c r="N179" s="5"/>
      <c r="O179" s="5"/>
      <c r="P179" s="5">
        <v>3.49</v>
      </c>
      <c r="Q179" s="5"/>
      <c r="R179" s="5">
        <v>3.49</v>
      </c>
      <c r="S179" s="5">
        <v>32.909999999999997</v>
      </c>
      <c r="T179" s="5">
        <v>29.42</v>
      </c>
      <c r="U179" s="5">
        <v>31.17</v>
      </c>
      <c r="V179" s="5">
        <v>138273.04</v>
      </c>
      <c r="W179">
        <v>2.5902521008392796</v>
      </c>
      <c r="X179">
        <v>138275.63025210085</v>
      </c>
      <c r="Y179">
        <v>0</v>
      </c>
      <c r="Z179">
        <v>138275.63025210085</v>
      </c>
      <c r="AA179">
        <v>0</v>
      </c>
      <c r="AB179">
        <v>138275.63025210085</v>
      </c>
      <c r="AC179">
        <v>0</v>
      </c>
      <c r="AD179">
        <v>138275.63025210085</v>
      </c>
      <c r="AE179">
        <v>0</v>
      </c>
      <c r="AF179">
        <v>138275.63025210085</v>
      </c>
      <c r="AG179">
        <v>0</v>
      </c>
      <c r="AH179">
        <v>138275.63025210085</v>
      </c>
      <c r="AI179">
        <v>0</v>
      </c>
      <c r="AJ179">
        <v>138275.63025210085</v>
      </c>
      <c r="AK179">
        <v>0</v>
      </c>
      <c r="AL179">
        <v>138275.63025210085</v>
      </c>
      <c r="AM179">
        <v>0</v>
      </c>
      <c r="AN179">
        <v>138275.63025210085</v>
      </c>
      <c r="AO179">
        <v>0</v>
      </c>
      <c r="AP179">
        <v>138275.63025210085</v>
      </c>
      <c r="AQ179">
        <v>0</v>
      </c>
      <c r="AR179">
        <v>138275.63025210085</v>
      </c>
      <c r="AS179">
        <v>0</v>
      </c>
      <c r="AT179">
        <v>138275.63025210085</v>
      </c>
      <c r="AV179">
        <v>138275.63025210085</v>
      </c>
      <c r="AW179">
        <v>-2339.7303483472497</v>
      </c>
      <c r="AX179">
        <v>135935.8999037536</v>
      </c>
      <c r="AY179">
        <v>6489.5091434071364</v>
      </c>
      <c r="AZ179">
        <v>142425.40904716073</v>
      </c>
      <c r="BA179">
        <v>0</v>
      </c>
      <c r="BB179">
        <v>142425.40904716073</v>
      </c>
      <c r="BC179">
        <v>0</v>
      </c>
      <c r="BD179">
        <v>142425.40904716073</v>
      </c>
      <c r="BE179">
        <v>0</v>
      </c>
      <c r="BF179">
        <v>142425.40904716073</v>
      </c>
      <c r="BG179">
        <v>0</v>
      </c>
      <c r="BH179">
        <v>142425.40904716073</v>
      </c>
      <c r="BI179" s="5">
        <v>142425.40904716073</v>
      </c>
      <c r="BJ179" s="5">
        <v>4439400</v>
      </c>
      <c r="BM179" s="5">
        <v>0</v>
      </c>
      <c r="BN179" s="5">
        <v>142425.40904716073</v>
      </c>
      <c r="BO179" s="5">
        <v>4439400</v>
      </c>
      <c r="BP179" s="5" t="s">
        <v>8</v>
      </c>
      <c r="BS179">
        <v>142425.40904716073</v>
      </c>
      <c r="BT179" s="5">
        <v>0</v>
      </c>
      <c r="BU179" s="5">
        <v>4439400</v>
      </c>
      <c r="BW179" s="5" t="s">
        <v>2</v>
      </c>
      <c r="BX179" s="5" t="s">
        <v>2</v>
      </c>
      <c r="BY179" s="5" t="s">
        <v>1821</v>
      </c>
      <c r="BZ179" t="s">
        <v>1787</v>
      </c>
      <c r="CA179" t="s">
        <v>1877</v>
      </c>
      <c r="CB179" t="s">
        <v>1862</v>
      </c>
      <c r="CC179" s="5" t="b">
        <v>1</v>
      </c>
      <c r="CD179" s="5">
        <v>4439400</v>
      </c>
      <c r="CE179">
        <v>4439400</v>
      </c>
      <c r="CF179">
        <v>0</v>
      </c>
      <c r="CG179">
        <v>0</v>
      </c>
      <c r="CH179" s="5">
        <v>0</v>
      </c>
    </row>
    <row r="180" spans="1:86" x14ac:dyDescent="0.25">
      <c r="A180" s="5">
        <v>179</v>
      </c>
      <c r="B180" s="5">
        <v>2</v>
      </c>
      <c r="C180" s="5">
        <v>9</v>
      </c>
      <c r="D180" s="5">
        <v>1</v>
      </c>
      <c r="E180" s="5">
        <v>0</v>
      </c>
      <c r="F180" s="5">
        <v>16.989999999999998</v>
      </c>
      <c r="G180" s="5"/>
      <c r="H180" s="5"/>
      <c r="I180" s="5">
        <v>16.989999999999998</v>
      </c>
      <c r="J180" s="5">
        <v>7.49</v>
      </c>
      <c r="K180" s="5">
        <v>4.1500000000000004</v>
      </c>
      <c r="L180" s="5"/>
      <c r="N180" s="5"/>
      <c r="O180" s="5"/>
      <c r="P180" s="5">
        <v>3.49</v>
      </c>
      <c r="Q180" s="5"/>
      <c r="R180" s="5">
        <v>3.49</v>
      </c>
      <c r="S180" s="5">
        <v>32.119999999999997</v>
      </c>
      <c r="T180" s="5">
        <v>28.63</v>
      </c>
      <c r="U180" s="5">
        <v>30.38</v>
      </c>
      <c r="V180" s="5">
        <v>138273.04</v>
      </c>
      <c r="W180">
        <v>2.5902521008392796</v>
      </c>
      <c r="X180">
        <v>138275.63025210085</v>
      </c>
      <c r="Y180">
        <v>0</v>
      </c>
      <c r="Z180">
        <v>138275.63025210085</v>
      </c>
      <c r="AA180">
        <v>0</v>
      </c>
      <c r="AB180">
        <v>138275.63025210085</v>
      </c>
      <c r="AC180">
        <v>0</v>
      </c>
      <c r="AD180">
        <v>138275.63025210085</v>
      </c>
      <c r="AE180">
        <v>0</v>
      </c>
      <c r="AF180">
        <v>138275.63025210085</v>
      </c>
      <c r="AG180">
        <v>0</v>
      </c>
      <c r="AH180">
        <v>138275.63025210085</v>
      </c>
      <c r="AI180">
        <v>0</v>
      </c>
      <c r="AJ180">
        <v>138275.63025210085</v>
      </c>
      <c r="AK180">
        <v>0</v>
      </c>
      <c r="AL180">
        <v>138275.63025210085</v>
      </c>
      <c r="AM180">
        <v>0</v>
      </c>
      <c r="AN180">
        <v>138275.63025210085</v>
      </c>
      <c r="AO180">
        <v>0</v>
      </c>
      <c r="AP180">
        <v>138275.63025210085</v>
      </c>
      <c r="AQ180">
        <v>0</v>
      </c>
      <c r="AR180">
        <v>138275.63025210085</v>
      </c>
      <c r="AS180">
        <v>0</v>
      </c>
      <c r="AT180">
        <v>138275.63025210085</v>
      </c>
      <c r="AV180">
        <v>138275.63025210085</v>
      </c>
      <c r="AW180">
        <v>1195.1399914804497</v>
      </c>
      <c r="AX180">
        <v>139470.7702435813</v>
      </c>
      <c r="AY180">
        <v>2955.1678736010508</v>
      </c>
      <c r="AZ180">
        <v>142425.93811718235</v>
      </c>
      <c r="BA180">
        <v>0</v>
      </c>
      <c r="BB180">
        <v>142425.93811718235</v>
      </c>
      <c r="BC180">
        <v>0</v>
      </c>
      <c r="BD180">
        <v>142425.93811718235</v>
      </c>
      <c r="BE180">
        <v>0</v>
      </c>
      <c r="BF180">
        <v>142425.93811718235</v>
      </c>
      <c r="BG180">
        <v>0</v>
      </c>
      <c r="BH180">
        <v>142425.93811718235</v>
      </c>
      <c r="BI180" s="5">
        <v>142425.93811718235</v>
      </c>
      <c r="BJ180" s="5">
        <v>4326900</v>
      </c>
      <c r="BM180" s="5">
        <v>0</v>
      </c>
      <c r="BN180" s="5">
        <v>142425.93811718235</v>
      </c>
      <c r="BO180" s="5">
        <v>4326900</v>
      </c>
      <c r="BP180" s="5" t="s">
        <v>8</v>
      </c>
      <c r="BS180">
        <v>142425.93811718235</v>
      </c>
      <c r="BT180" s="5">
        <v>0</v>
      </c>
      <c r="BU180" s="5">
        <v>4326900</v>
      </c>
      <c r="BW180" s="5" t="s">
        <v>19</v>
      </c>
      <c r="BX180" s="5" t="s">
        <v>19</v>
      </c>
      <c r="BY180" s="5" t="s">
        <v>1827</v>
      </c>
      <c r="BZ180" t="s">
        <v>1828</v>
      </c>
      <c r="CA180" t="s">
        <v>1877</v>
      </c>
      <c r="CB180" t="s">
        <v>1862</v>
      </c>
      <c r="CC180" s="5" t="b">
        <v>1</v>
      </c>
      <c r="CD180" s="5">
        <v>4326900</v>
      </c>
      <c r="CE180">
        <v>4326900</v>
      </c>
      <c r="CF180">
        <v>0</v>
      </c>
      <c r="CG180">
        <v>0</v>
      </c>
      <c r="CH180" s="5">
        <v>0</v>
      </c>
    </row>
    <row r="181" spans="1:86" x14ac:dyDescent="0.25">
      <c r="A181" s="5">
        <v>180</v>
      </c>
      <c r="B181" s="5">
        <v>2</v>
      </c>
      <c r="C181" s="5">
        <v>9</v>
      </c>
      <c r="D181" s="5">
        <v>2</v>
      </c>
      <c r="E181" s="5">
        <v>1</v>
      </c>
      <c r="F181" s="5">
        <v>11.31</v>
      </c>
      <c r="G181" s="5"/>
      <c r="H181" s="5"/>
      <c r="I181" s="5">
        <v>11.31</v>
      </c>
      <c r="J181" s="5">
        <v>15.89</v>
      </c>
      <c r="K181" s="5">
        <v>4.1100000000000003</v>
      </c>
      <c r="L181" s="5"/>
      <c r="M181">
        <v>3</v>
      </c>
      <c r="N181" s="5"/>
      <c r="O181" s="5"/>
      <c r="P181" s="5">
        <v>2.77</v>
      </c>
      <c r="Q181" s="5"/>
      <c r="R181" s="5">
        <v>2.77</v>
      </c>
      <c r="S181" s="5">
        <v>37.08</v>
      </c>
      <c r="T181" s="5">
        <v>34.31</v>
      </c>
      <c r="U181" s="5">
        <v>35.700000000000003</v>
      </c>
      <c r="V181" s="5">
        <v>119184.96000000001</v>
      </c>
      <c r="W181">
        <v>1.2864183381025214</v>
      </c>
      <c r="X181">
        <v>119186.24641833812</v>
      </c>
      <c r="Y181">
        <v>0</v>
      </c>
      <c r="Z181">
        <v>119186.24641833812</v>
      </c>
      <c r="AA181">
        <v>0</v>
      </c>
      <c r="AB181">
        <v>119186.24641833812</v>
      </c>
      <c r="AC181">
        <v>0</v>
      </c>
      <c r="AD181">
        <v>119186.24641833812</v>
      </c>
      <c r="AE181">
        <v>0</v>
      </c>
      <c r="AF181">
        <v>119186.24641833812</v>
      </c>
      <c r="AG181">
        <v>0</v>
      </c>
      <c r="AH181">
        <v>119186.24641833812</v>
      </c>
      <c r="AI181">
        <v>0</v>
      </c>
      <c r="AJ181">
        <v>119186.24641833812</v>
      </c>
      <c r="AK181">
        <v>0</v>
      </c>
      <c r="AL181">
        <v>119186.24641833812</v>
      </c>
      <c r="AM181">
        <v>0</v>
      </c>
      <c r="AN181">
        <v>119186.24641833812</v>
      </c>
      <c r="AO181">
        <v>0</v>
      </c>
      <c r="AP181">
        <v>119186.24641833812</v>
      </c>
      <c r="AQ181">
        <v>0</v>
      </c>
      <c r="AR181">
        <v>119186.24641833812</v>
      </c>
      <c r="AS181">
        <v>0</v>
      </c>
      <c r="AT181">
        <v>119186.24641833812</v>
      </c>
      <c r="AV181">
        <v>119186.24641833812</v>
      </c>
      <c r="AW181">
        <v>824.36982816047396</v>
      </c>
      <c r="AX181">
        <v>120010.61624649858</v>
      </c>
      <c r="AY181">
        <v>2751.288515406166</v>
      </c>
      <c r="AZ181">
        <v>122761.90476190476</v>
      </c>
      <c r="BA181">
        <v>0</v>
      </c>
      <c r="BB181">
        <v>122761.90476190476</v>
      </c>
      <c r="BC181">
        <v>0</v>
      </c>
      <c r="BD181">
        <v>122761.90476190476</v>
      </c>
      <c r="BE181">
        <v>0</v>
      </c>
      <c r="BF181">
        <v>122761.90476190476</v>
      </c>
      <c r="BG181">
        <v>2455.3221288515488</v>
      </c>
      <c r="BH181">
        <v>125217.2268907563</v>
      </c>
      <c r="BI181" s="5">
        <v>125217.2268907563</v>
      </c>
      <c r="BJ181" s="5">
        <v>4470255</v>
      </c>
      <c r="BM181" s="5">
        <v>0</v>
      </c>
      <c r="BN181" s="5">
        <v>125217.2268907563</v>
      </c>
      <c r="BO181" s="5">
        <v>4470255</v>
      </c>
      <c r="BP181" s="5" t="s">
        <v>8</v>
      </c>
      <c r="BS181">
        <v>125217.2268907563</v>
      </c>
      <c r="BT181" s="5">
        <v>0</v>
      </c>
      <c r="BU181" s="5">
        <v>4470255</v>
      </c>
      <c r="BW181" s="5" t="s">
        <v>19</v>
      </c>
      <c r="BX181" s="5" t="s">
        <v>19</v>
      </c>
      <c r="BY181" s="5" t="s">
        <v>1827</v>
      </c>
      <c r="BZ181" t="s">
        <v>1828</v>
      </c>
      <c r="CA181" t="s">
        <v>1877</v>
      </c>
      <c r="CB181" t="s">
        <v>1856</v>
      </c>
      <c r="CC181" s="5" t="b">
        <v>1</v>
      </c>
      <c r="CD181" s="5">
        <v>4470255</v>
      </c>
      <c r="CE181">
        <v>4470255</v>
      </c>
      <c r="CF181">
        <v>0</v>
      </c>
      <c r="CG181">
        <v>0</v>
      </c>
      <c r="CH181" s="5">
        <v>0</v>
      </c>
    </row>
    <row r="182" spans="1:86" x14ac:dyDescent="0.25">
      <c r="A182" s="5">
        <v>181</v>
      </c>
      <c r="B182" s="5">
        <v>2</v>
      </c>
      <c r="C182" s="5">
        <v>9</v>
      </c>
      <c r="D182" s="5">
        <v>3</v>
      </c>
      <c r="E182" s="5">
        <v>1</v>
      </c>
      <c r="F182" s="5">
        <v>15.45</v>
      </c>
      <c r="G182" s="5"/>
      <c r="H182" s="5"/>
      <c r="I182" s="5">
        <v>15.45</v>
      </c>
      <c r="J182" s="5">
        <v>17.71</v>
      </c>
      <c r="K182" s="5">
        <v>4.01</v>
      </c>
      <c r="L182" s="5"/>
      <c r="M182">
        <v>5.04</v>
      </c>
      <c r="N182" s="5"/>
      <c r="O182" s="5"/>
      <c r="P182" s="5">
        <v>3.84</v>
      </c>
      <c r="Q182" s="5"/>
      <c r="R182" s="5">
        <v>3.84</v>
      </c>
      <c r="S182" s="5">
        <v>46.05</v>
      </c>
      <c r="T182" s="5">
        <v>42.21</v>
      </c>
      <c r="U182" s="5">
        <v>44.13</v>
      </c>
      <c r="V182" s="5">
        <v>119184.96000000001</v>
      </c>
      <c r="W182">
        <v>0.22518518517608752</v>
      </c>
      <c r="X182">
        <v>119185.18518518518</v>
      </c>
      <c r="Y182">
        <v>0</v>
      </c>
      <c r="Z182">
        <v>119185.18518518518</v>
      </c>
      <c r="AA182">
        <v>0</v>
      </c>
      <c r="AB182">
        <v>119185.18518518518</v>
      </c>
      <c r="AC182">
        <v>0</v>
      </c>
      <c r="AD182">
        <v>119185.18518518518</v>
      </c>
      <c r="AE182">
        <v>0</v>
      </c>
      <c r="AF182">
        <v>119185.18518518518</v>
      </c>
      <c r="AG182">
        <v>0</v>
      </c>
      <c r="AH182">
        <v>119185.18518518518</v>
      </c>
      <c r="AI182">
        <v>0</v>
      </c>
      <c r="AJ182">
        <v>119185.18518518518</v>
      </c>
      <c r="AK182">
        <v>0</v>
      </c>
      <c r="AL182">
        <v>119185.18518518518</v>
      </c>
      <c r="AM182">
        <v>0</v>
      </c>
      <c r="AN182">
        <v>119185.18518518518</v>
      </c>
      <c r="AO182">
        <v>0</v>
      </c>
      <c r="AP182">
        <v>119185.18518518518</v>
      </c>
      <c r="AQ182">
        <v>0</v>
      </c>
      <c r="AR182">
        <v>119185.18518518518</v>
      </c>
      <c r="AS182">
        <v>0</v>
      </c>
      <c r="AT182">
        <v>119185.18518518518</v>
      </c>
      <c r="AV182">
        <v>119185.18518518518</v>
      </c>
      <c r="AW182">
        <v>988.30223833622597</v>
      </c>
      <c r="AX182">
        <v>120173.48742352139</v>
      </c>
      <c r="AY182">
        <v>2588.8058010423701</v>
      </c>
      <c r="AZ182">
        <v>122762.29322456378</v>
      </c>
      <c r="BA182">
        <v>0</v>
      </c>
      <c r="BB182">
        <v>122762.29322456378</v>
      </c>
      <c r="BC182">
        <v>0</v>
      </c>
      <c r="BD182">
        <v>122762.29322456378</v>
      </c>
      <c r="BE182">
        <v>0</v>
      </c>
      <c r="BF182">
        <v>122762.29322456378</v>
      </c>
      <c r="BG182">
        <v>2454.9512803081889</v>
      </c>
      <c r="BH182">
        <v>125217.24450487195</v>
      </c>
      <c r="BI182" s="5">
        <v>125217.24450487195</v>
      </c>
      <c r="BJ182" s="5">
        <v>5525837</v>
      </c>
      <c r="BM182" s="5">
        <v>0</v>
      </c>
      <c r="BN182" s="5">
        <v>125217.24450487195</v>
      </c>
      <c r="BO182" s="5">
        <v>5525837</v>
      </c>
      <c r="BP182" s="5" t="s">
        <v>8</v>
      </c>
      <c r="BS182">
        <v>125217.24450487195</v>
      </c>
      <c r="BT182" s="5">
        <v>0</v>
      </c>
      <c r="BU182" s="5">
        <v>5525837</v>
      </c>
      <c r="BW182" s="5" t="s">
        <v>2</v>
      </c>
      <c r="BX182" s="5" t="s">
        <v>2</v>
      </c>
      <c r="BY182" s="5" t="s">
        <v>1821</v>
      </c>
      <c r="BZ182" t="s">
        <v>1787</v>
      </c>
      <c r="CA182" t="s">
        <v>1877</v>
      </c>
      <c r="CB182" t="s">
        <v>1856</v>
      </c>
      <c r="CC182" s="5" t="b">
        <v>1</v>
      </c>
      <c r="CD182" s="5">
        <v>5525837</v>
      </c>
      <c r="CE182">
        <v>5525837</v>
      </c>
      <c r="CF182">
        <v>0</v>
      </c>
      <c r="CG182">
        <v>0</v>
      </c>
      <c r="CH182" s="5">
        <v>0</v>
      </c>
    </row>
    <row r="183" spans="1:86" x14ac:dyDescent="0.25">
      <c r="A183" s="5">
        <v>182</v>
      </c>
      <c r="B183" s="5">
        <v>2</v>
      </c>
      <c r="C183" s="5">
        <v>9</v>
      </c>
      <c r="D183" s="5">
        <v>4</v>
      </c>
      <c r="E183" s="5">
        <v>1</v>
      </c>
      <c r="F183" s="5">
        <v>10.59</v>
      </c>
      <c r="G183" s="5"/>
      <c r="H183" s="5"/>
      <c r="I183" s="5">
        <v>10.59</v>
      </c>
      <c r="J183" s="5">
        <v>15.45</v>
      </c>
      <c r="K183" s="5">
        <v>3.94</v>
      </c>
      <c r="L183" s="5"/>
      <c r="M183">
        <v>4.4400000000000004</v>
      </c>
      <c r="N183" s="5"/>
      <c r="O183" s="5"/>
      <c r="P183" s="5">
        <v>3.45</v>
      </c>
      <c r="Q183" s="5"/>
      <c r="R183" s="5">
        <v>3.45</v>
      </c>
      <c r="S183" s="5">
        <v>37.869999999999997</v>
      </c>
      <c r="T183" s="5">
        <v>34.42</v>
      </c>
      <c r="U183" s="5">
        <v>36.15</v>
      </c>
      <c r="V183" s="5">
        <v>118016.48</v>
      </c>
      <c r="W183">
        <v>0.51716713882342447</v>
      </c>
      <c r="X183">
        <v>118016.99716713882</v>
      </c>
      <c r="Y183">
        <v>0</v>
      </c>
      <c r="Z183">
        <v>118016.99716713882</v>
      </c>
      <c r="AA183">
        <v>0</v>
      </c>
      <c r="AB183">
        <v>118016.99716713882</v>
      </c>
      <c r="AC183">
        <v>500</v>
      </c>
      <c r="AD183">
        <v>118516.99716713882</v>
      </c>
      <c r="AE183">
        <v>0</v>
      </c>
      <c r="AF183">
        <v>118516.99716713882</v>
      </c>
      <c r="AG183">
        <v>500</v>
      </c>
      <c r="AH183">
        <v>119016.99716713882</v>
      </c>
      <c r="AI183">
        <v>500</v>
      </c>
      <c r="AJ183">
        <v>119516.99716713882</v>
      </c>
      <c r="AK183">
        <v>500</v>
      </c>
      <c r="AL183">
        <v>120016.99716713882</v>
      </c>
      <c r="AM183">
        <v>0</v>
      </c>
      <c r="AN183">
        <v>120016.99716713882</v>
      </c>
      <c r="AO183">
        <v>500</v>
      </c>
      <c r="AP183">
        <v>120516.99716713882</v>
      </c>
      <c r="AQ183">
        <v>0</v>
      </c>
      <c r="AR183">
        <v>120516.99716713882</v>
      </c>
      <c r="AS183">
        <v>0</v>
      </c>
      <c r="AT183">
        <v>120516.99716713882</v>
      </c>
      <c r="AV183">
        <v>120516.99716713882</v>
      </c>
      <c r="AX183">
        <v>117683.26417704012</v>
      </c>
      <c r="AY183">
        <v>0</v>
      </c>
      <c r="AZ183">
        <v>117683.26417704012</v>
      </c>
      <c r="BA183">
        <v>0</v>
      </c>
      <c r="BB183">
        <v>117683.26417704012</v>
      </c>
      <c r="BC183">
        <v>0</v>
      </c>
      <c r="BD183">
        <v>117683.26417704012</v>
      </c>
      <c r="BE183">
        <v>0</v>
      </c>
      <c r="BF183">
        <v>117683.26417704012</v>
      </c>
      <c r="BG183">
        <v>0</v>
      </c>
      <c r="BH183">
        <v>117683.26417704012</v>
      </c>
      <c r="BI183" s="5">
        <v>117683.26417704012</v>
      </c>
      <c r="BJ183" s="5">
        <v>4254250</v>
      </c>
      <c r="BM183" s="5">
        <v>0</v>
      </c>
      <c r="BN183" s="5">
        <v>117683.26417704012</v>
      </c>
      <c r="BO183" s="5">
        <v>4254250</v>
      </c>
      <c r="BP183" s="5" t="s">
        <v>8</v>
      </c>
      <c r="BS183">
        <v>117683.26417704012</v>
      </c>
      <c r="BT183" s="5">
        <v>0</v>
      </c>
      <c r="BU183" s="5">
        <v>4254250</v>
      </c>
      <c r="BW183" s="5" t="s">
        <v>1818</v>
      </c>
      <c r="BX183" s="5" t="s">
        <v>1818</v>
      </c>
      <c r="BY183" s="5" t="s">
        <v>1827</v>
      </c>
      <c r="BZ183" t="s">
        <v>1829</v>
      </c>
      <c r="CA183" t="s">
        <v>1877</v>
      </c>
      <c r="CB183" t="s">
        <v>1856</v>
      </c>
      <c r="CC183" s="5" t="b">
        <v>1</v>
      </c>
      <c r="CD183" s="5">
        <v>4254250</v>
      </c>
      <c r="CE183">
        <v>4499133</v>
      </c>
      <c r="CF183">
        <v>4254250</v>
      </c>
      <c r="CG183">
        <v>4254250</v>
      </c>
      <c r="CH183" s="5">
        <v>0</v>
      </c>
    </row>
    <row r="184" spans="1:86" x14ac:dyDescent="0.25">
      <c r="A184" s="5">
        <v>183</v>
      </c>
      <c r="B184" s="5">
        <v>2</v>
      </c>
      <c r="C184" s="5">
        <v>9</v>
      </c>
      <c r="D184" s="5">
        <v>5</v>
      </c>
      <c r="E184" s="5">
        <v>1</v>
      </c>
      <c r="F184" s="5">
        <v>10.59</v>
      </c>
      <c r="G184" s="5"/>
      <c r="H184" s="5"/>
      <c r="I184" s="5">
        <v>10.59</v>
      </c>
      <c r="J184" s="5">
        <v>15.45</v>
      </c>
      <c r="K184" s="5">
        <v>3.94</v>
      </c>
      <c r="L184" s="5"/>
      <c r="M184">
        <v>4.4400000000000004</v>
      </c>
      <c r="N184" s="5"/>
      <c r="O184" s="5"/>
      <c r="P184" s="5">
        <v>3.39</v>
      </c>
      <c r="Q184" s="5"/>
      <c r="R184" s="5">
        <v>3.39</v>
      </c>
      <c r="S184" s="5">
        <v>37.81</v>
      </c>
      <c r="T184" s="5">
        <v>34.42</v>
      </c>
      <c r="U184" s="5">
        <v>36.119999999999997</v>
      </c>
      <c r="V184" s="5">
        <v>118016.48</v>
      </c>
      <c r="W184">
        <v>0.56545454544539098</v>
      </c>
      <c r="X184">
        <v>118017.04545454544</v>
      </c>
      <c r="Y184">
        <v>0</v>
      </c>
      <c r="Z184">
        <v>118017.04545454544</v>
      </c>
      <c r="AA184">
        <v>499.94318181819102</v>
      </c>
      <c r="AB184">
        <v>118516.98863636365</v>
      </c>
      <c r="AC184">
        <v>0</v>
      </c>
      <c r="AD184">
        <v>118516.98863636365</v>
      </c>
      <c r="AE184">
        <v>0</v>
      </c>
      <c r="AF184">
        <v>118516.98863636365</v>
      </c>
      <c r="AG184">
        <v>0</v>
      </c>
      <c r="AH184">
        <v>118516.98863636365</v>
      </c>
      <c r="AI184">
        <v>500</v>
      </c>
      <c r="AJ184">
        <v>119016.98863636365</v>
      </c>
      <c r="AK184">
        <v>0</v>
      </c>
      <c r="AL184">
        <v>119016.98863636365</v>
      </c>
      <c r="AM184">
        <v>0</v>
      </c>
      <c r="AN184">
        <v>119016.98863636365</v>
      </c>
      <c r="AO184">
        <v>500</v>
      </c>
      <c r="AP184">
        <v>119516.98863636365</v>
      </c>
      <c r="AQ184">
        <v>0</v>
      </c>
      <c r="AR184">
        <v>119516.98863636365</v>
      </c>
      <c r="AS184">
        <v>0</v>
      </c>
      <c r="AT184">
        <v>119516.98863636365</v>
      </c>
      <c r="AV184">
        <v>119516.98863636365</v>
      </c>
      <c r="AX184">
        <v>119966.99889258028</v>
      </c>
      <c r="AY184">
        <v>3136.5448504983506</v>
      </c>
      <c r="AZ184">
        <v>123103.54374307864</v>
      </c>
      <c r="BA184">
        <v>0</v>
      </c>
      <c r="BB184">
        <v>123103.54374307864</v>
      </c>
      <c r="BC184">
        <v>0</v>
      </c>
      <c r="BD184">
        <v>123103.54374307864</v>
      </c>
      <c r="BE184">
        <v>0</v>
      </c>
      <c r="BF184">
        <v>123103.54374307864</v>
      </c>
      <c r="BG184">
        <v>2462.5415282391914</v>
      </c>
      <c r="BH184">
        <v>125566.08527131785</v>
      </c>
      <c r="BI184" s="5">
        <v>125566.08527131785</v>
      </c>
      <c r="BJ184" s="5">
        <v>4535447</v>
      </c>
      <c r="BM184" s="5">
        <v>0</v>
      </c>
      <c r="BN184" s="5">
        <v>125566.08527131785</v>
      </c>
      <c r="BO184" s="5">
        <v>4535447</v>
      </c>
      <c r="BP184" s="5" t="s">
        <v>8</v>
      </c>
      <c r="BS184">
        <v>125566.08527131785</v>
      </c>
      <c r="BT184" s="5">
        <v>0</v>
      </c>
      <c r="BU184" s="5">
        <v>4535447</v>
      </c>
      <c r="BW184" s="5" t="s">
        <v>2</v>
      </c>
      <c r="BX184" s="5" t="s">
        <v>2</v>
      </c>
      <c r="BY184" s="5" t="s">
        <v>1821</v>
      </c>
      <c r="BZ184" t="s">
        <v>1787</v>
      </c>
      <c r="CA184" t="s">
        <v>1877</v>
      </c>
      <c r="CB184" t="s">
        <v>1856</v>
      </c>
      <c r="CC184" s="5" t="b">
        <v>1</v>
      </c>
      <c r="CD184" s="5">
        <v>4535447</v>
      </c>
      <c r="CE184">
        <v>4535447</v>
      </c>
      <c r="CF184">
        <v>0</v>
      </c>
      <c r="CG184">
        <v>0</v>
      </c>
      <c r="CH184" s="5">
        <v>0</v>
      </c>
    </row>
    <row r="185" spans="1:86" x14ac:dyDescent="0.25">
      <c r="A185" s="5">
        <v>184</v>
      </c>
      <c r="B185" s="5">
        <v>2</v>
      </c>
      <c r="C185" s="5">
        <v>9</v>
      </c>
      <c r="D185" s="5">
        <v>6</v>
      </c>
      <c r="E185" s="5">
        <v>3</v>
      </c>
      <c r="F185" s="5">
        <v>12.4</v>
      </c>
      <c r="G185" s="5">
        <v>11.28</v>
      </c>
      <c r="H185" s="5">
        <v>11.28</v>
      </c>
      <c r="I185" s="5">
        <v>34.96</v>
      </c>
      <c r="J185" s="5">
        <v>17.940000000000001</v>
      </c>
      <c r="K185" s="5">
        <v>4.67</v>
      </c>
      <c r="L185" s="5">
        <v>3.54</v>
      </c>
      <c r="M185">
        <v>9.56</v>
      </c>
      <c r="N185" s="5"/>
      <c r="O185" s="5"/>
      <c r="P185" s="5">
        <v>2.79</v>
      </c>
      <c r="Q185" s="5">
        <v>3.6</v>
      </c>
      <c r="R185" s="5">
        <v>6.3900000000000006</v>
      </c>
      <c r="S185" s="5">
        <v>77.06</v>
      </c>
      <c r="T185" s="5">
        <v>70.67</v>
      </c>
      <c r="U185" s="5">
        <v>73.87</v>
      </c>
      <c r="V185" s="5">
        <v>104186.56</v>
      </c>
      <c r="W185">
        <v>500.43507389162551</v>
      </c>
      <c r="X185">
        <v>104686.99507389162</v>
      </c>
      <c r="Y185">
        <v>0</v>
      </c>
      <c r="Z185">
        <v>104686.99507389162</v>
      </c>
      <c r="AA185">
        <v>0</v>
      </c>
      <c r="AB185">
        <v>104686.99507389162</v>
      </c>
      <c r="AC185">
        <v>0</v>
      </c>
      <c r="AD185">
        <v>104686.99507389162</v>
      </c>
      <c r="AE185">
        <v>500</v>
      </c>
      <c r="AF185">
        <v>105186.99507389162</v>
      </c>
      <c r="AG185">
        <v>0</v>
      </c>
      <c r="AH185">
        <v>105186.99507389162</v>
      </c>
      <c r="AI185">
        <v>0</v>
      </c>
      <c r="AJ185">
        <v>105186.99507389162</v>
      </c>
      <c r="AK185">
        <v>0</v>
      </c>
      <c r="AL185">
        <v>105186.99507389162</v>
      </c>
      <c r="AM185">
        <v>500</v>
      </c>
      <c r="AN185">
        <v>105686.99507389162</v>
      </c>
      <c r="AO185">
        <v>0</v>
      </c>
      <c r="AP185">
        <v>105686.99507389162</v>
      </c>
      <c r="AQ185">
        <v>500</v>
      </c>
      <c r="AR185">
        <v>106186.99507389162</v>
      </c>
      <c r="AS185">
        <v>500</v>
      </c>
      <c r="AT185">
        <v>106686.99507389162</v>
      </c>
      <c r="AV185">
        <v>106686.99507389162</v>
      </c>
      <c r="AW185">
        <v>-994.35936250675877</v>
      </c>
      <c r="AX185">
        <v>105692.63571138486</v>
      </c>
      <c r="AY185">
        <v>4195.004738053336</v>
      </c>
      <c r="AZ185">
        <v>109887.6404494382</v>
      </c>
      <c r="BA185">
        <v>0</v>
      </c>
      <c r="BB185">
        <v>109887.6404494382</v>
      </c>
      <c r="BC185">
        <v>0</v>
      </c>
      <c r="BD185">
        <v>109887.6404494382</v>
      </c>
      <c r="BE185">
        <v>0</v>
      </c>
      <c r="BF185">
        <v>109887.6404494382</v>
      </c>
      <c r="BG185">
        <v>2198.1183159604698</v>
      </c>
      <c r="BH185">
        <v>112085.75876539868</v>
      </c>
      <c r="BI185" s="5">
        <v>112085.75876539868</v>
      </c>
      <c r="BJ185" s="5">
        <v>8279775</v>
      </c>
      <c r="BM185" s="5">
        <v>0</v>
      </c>
      <c r="BN185" s="5">
        <v>112085.75876539868</v>
      </c>
      <c r="BO185" s="5">
        <v>8279775</v>
      </c>
      <c r="BP185" s="5" t="s">
        <v>8</v>
      </c>
      <c r="BS185">
        <v>112085.75876539868</v>
      </c>
      <c r="BT185" s="5">
        <v>0</v>
      </c>
      <c r="BU185" s="5">
        <v>8279775</v>
      </c>
      <c r="BW185" s="5" t="s">
        <v>2</v>
      </c>
      <c r="BX185" s="5" t="s">
        <v>2</v>
      </c>
      <c r="BY185" s="5" t="s">
        <v>1821</v>
      </c>
      <c r="BZ185" t="s">
        <v>1787</v>
      </c>
      <c r="CA185" t="s">
        <v>1877</v>
      </c>
      <c r="CB185" t="s">
        <v>1858</v>
      </c>
      <c r="CC185" s="5" t="b">
        <v>1</v>
      </c>
      <c r="CD185" s="5">
        <v>8279775</v>
      </c>
      <c r="CE185">
        <v>8279775</v>
      </c>
      <c r="CF185">
        <v>0</v>
      </c>
      <c r="CG185">
        <v>0</v>
      </c>
      <c r="CH185" s="5">
        <v>0</v>
      </c>
    </row>
    <row r="186" spans="1:86" x14ac:dyDescent="0.25">
      <c r="A186" s="5">
        <v>185</v>
      </c>
      <c r="B186" s="5">
        <v>2</v>
      </c>
      <c r="C186" s="5">
        <v>9</v>
      </c>
      <c r="D186" s="5">
        <v>7</v>
      </c>
      <c r="E186" s="5">
        <v>0</v>
      </c>
      <c r="F186" s="5">
        <v>16.989999999999998</v>
      </c>
      <c r="G186" s="5"/>
      <c r="H186" s="5"/>
      <c r="I186" s="5">
        <v>16.989999999999998</v>
      </c>
      <c r="J186" s="5">
        <v>7.49</v>
      </c>
      <c r="K186" s="5">
        <v>4.1500000000000004</v>
      </c>
      <c r="L186" s="5"/>
      <c r="N186" s="5"/>
      <c r="O186" s="5"/>
      <c r="P186" s="5">
        <v>3.49</v>
      </c>
      <c r="Q186" s="5"/>
      <c r="R186" s="5">
        <v>3.49</v>
      </c>
      <c r="S186" s="5">
        <v>32.119999999999997</v>
      </c>
      <c r="T186" s="5">
        <v>28.63</v>
      </c>
      <c r="U186" s="5">
        <v>30.38</v>
      </c>
      <c r="V186" s="5">
        <v>138273.04</v>
      </c>
      <c r="W186">
        <v>2.5902521008392796</v>
      </c>
      <c r="X186">
        <v>138275.63025210085</v>
      </c>
      <c r="Y186">
        <v>0</v>
      </c>
      <c r="Z186">
        <v>138275.63025210085</v>
      </c>
      <c r="AA186">
        <v>0</v>
      </c>
      <c r="AB186">
        <v>138275.63025210085</v>
      </c>
      <c r="AC186">
        <v>0</v>
      </c>
      <c r="AD186">
        <v>138275.63025210085</v>
      </c>
      <c r="AE186">
        <v>0</v>
      </c>
      <c r="AF186">
        <v>138275.63025210085</v>
      </c>
      <c r="AG186">
        <v>0</v>
      </c>
      <c r="AH186">
        <v>138275.63025210085</v>
      </c>
      <c r="AI186">
        <v>0</v>
      </c>
      <c r="AJ186">
        <v>138275.63025210085</v>
      </c>
      <c r="AK186">
        <v>0</v>
      </c>
      <c r="AL186">
        <v>138275.63025210085</v>
      </c>
      <c r="AM186">
        <v>0</v>
      </c>
      <c r="AN186">
        <v>138275.63025210085</v>
      </c>
      <c r="AO186">
        <v>0</v>
      </c>
      <c r="AP186">
        <v>138275.63025210085</v>
      </c>
      <c r="AQ186">
        <v>0</v>
      </c>
      <c r="AR186">
        <v>138275.63025210085</v>
      </c>
      <c r="AS186">
        <v>0</v>
      </c>
      <c r="AT186">
        <v>138275.63025210085</v>
      </c>
      <c r="AV186">
        <v>138275.63025210085</v>
      </c>
      <c r="AW186">
        <v>1195.1399914804497</v>
      </c>
      <c r="AX186">
        <v>139470.7702435813</v>
      </c>
      <c r="AY186">
        <v>2955.1678736010508</v>
      </c>
      <c r="AZ186">
        <v>142425.93811718235</v>
      </c>
      <c r="BA186">
        <v>0</v>
      </c>
      <c r="BB186">
        <v>142425.93811718235</v>
      </c>
      <c r="BC186">
        <v>0</v>
      </c>
      <c r="BD186">
        <v>142425.93811718235</v>
      </c>
      <c r="BE186">
        <v>0</v>
      </c>
      <c r="BF186">
        <v>142425.93811718235</v>
      </c>
      <c r="BG186">
        <v>0</v>
      </c>
      <c r="BH186">
        <v>142425.93811718235</v>
      </c>
      <c r="BI186" s="5">
        <v>142425.93811718235</v>
      </c>
      <c r="BJ186" s="5">
        <v>4326900</v>
      </c>
      <c r="BM186" s="5">
        <v>0</v>
      </c>
      <c r="BN186" s="5">
        <v>142425.93811718235</v>
      </c>
      <c r="BO186" s="5">
        <v>4326900</v>
      </c>
      <c r="BP186" s="5" t="s">
        <v>8</v>
      </c>
      <c r="BS186">
        <v>142425.93811718235</v>
      </c>
      <c r="BT186" s="5">
        <v>0</v>
      </c>
      <c r="BU186" s="5">
        <v>4326900</v>
      </c>
      <c r="BW186" s="5" t="s">
        <v>2</v>
      </c>
      <c r="BX186" s="5" t="s">
        <v>2</v>
      </c>
      <c r="BY186" s="5" t="s">
        <v>1821</v>
      </c>
      <c r="BZ186" t="s">
        <v>1787</v>
      </c>
      <c r="CA186" t="s">
        <v>1877</v>
      </c>
      <c r="CB186" t="s">
        <v>1862</v>
      </c>
      <c r="CC186" s="5" t="b">
        <v>1</v>
      </c>
      <c r="CD186" s="5">
        <v>4326900</v>
      </c>
      <c r="CE186">
        <v>4326900</v>
      </c>
      <c r="CF186">
        <v>0</v>
      </c>
      <c r="CG186">
        <v>0</v>
      </c>
      <c r="CH186" s="5">
        <v>0</v>
      </c>
    </row>
    <row r="187" spans="1:86" x14ac:dyDescent="0.25">
      <c r="A187" s="5">
        <v>186</v>
      </c>
      <c r="B187" s="5">
        <v>2</v>
      </c>
      <c r="C187" s="5">
        <v>10</v>
      </c>
      <c r="D187" s="5">
        <v>1</v>
      </c>
      <c r="E187" s="5">
        <v>0</v>
      </c>
      <c r="F187" s="5">
        <v>16.989999999999998</v>
      </c>
      <c r="G187" s="5"/>
      <c r="H187" s="5"/>
      <c r="I187" s="5">
        <v>16.989999999999998</v>
      </c>
      <c r="J187" s="5">
        <v>7.49</v>
      </c>
      <c r="K187" s="5">
        <v>4.1500000000000004</v>
      </c>
      <c r="L187" s="5"/>
      <c r="N187" s="5"/>
      <c r="O187" s="5"/>
      <c r="P187" s="5">
        <v>3.49</v>
      </c>
      <c r="Q187" s="5"/>
      <c r="R187" s="5">
        <v>3.49</v>
      </c>
      <c r="S187" s="5">
        <v>32.119999999999997</v>
      </c>
      <c r="T187" s="5">
        <v>28.63</v>
      </c>
      <c r="U187" s="5">
        <v>30.38</v>
      </c>
      <c r="V187" s="5">
        <v>138273.04</v>
      </c>
      <c r="W187">
        <v>2.5902521008392796</v>
      </c>
      <c r="X187">
        <v>138275.63025210085</v>
      </c>
      <c r="Y187">
        <v>0</v>
      </c>
      <c r="Z187">
        <v>138275.63025210085</v>
      </c>
      <c r="AA187">
        <v>0</v>
      </c>
      <c r="AB187">
        <v>138275.63025210085</v>
      </c>
      <c r="AC187">
        <v>0</v>
      </c>
      <c r="AD187">
        <v>138275.63025210085</v>
      </c>
      <c r="AE187">
        <v>0</v>
      </c>
      <c r="AF187">
        <v>138275.63025210085</v>
      </c>
      <c r="AG187">
        <v>0</v>
      </c>
      <c r="AH187">
        <v>138275.63025210085</v>
      </c>
      <c r="AI187">
        <v>0</v>
      </c>
      <c r="AJ187">
        <v>138275.63025210085</v>
      </c>
      <c r="AK187">
        <v>0</v>
      </c>
      <c r="AL187">
        <v>138275.63025210085</v>
      </c>
      <c r="AM187">
        <v>0</v>
      </c>
      <c r="AN187">
        <v>138275.63025210085</v>
      </c>
      <c r="AO187">
        <v>0</v>
      </c>
      <c r="AP187">
        <v>138275.63025210085</v>
      </c>
      <c r="AQ187">
        <v>0</v>
      </c>
      <c r="AR187">
        <v>138275.63025210085</v>
      </c>
      <c r="AS187">
        <v>0</v>
      </c>
      <c r="AT187">
        <v>138275.63025210085</v>
      </c>
      <c r="AV187">
        <v>138275.63025210085</v>
      </c>
      <c r="AW187">
        <v>1195.1399914804497</v>
      </c>
      <c r="AX187">
        <v>139470.7702435813</v>
      </c>
      <c r="AY187">
        <v>2955.1678736010508</v>
      </c>
      <c r="AZ187">
        <v>142425.93811718235</v>
      </c>
      <c r="BA187">
        <v>0</v>
      </c>
      <c r="BB187">
        <v>142425.93811718235</v>
      </c>
      <c r="BC187">
        <v>0</v>
      </c>
      <c r="BD187">
        <v>142425.93811718235</v>
      </c>
      <c r="BE187">
        <v>0</v>
      </c>
      <c r="BF187">
        <v>142425.93811718235</v>
      </c>
      <c r="BG187">
        <v>0</v>
      </c>
      <c r="BH187">
        <v>142425.93811718235</v>
      </c>
      <c r="BI187" s="5">
        <v>142425.93811718235</v>
      </c>
      <c r="BJ187" s="5">
        <v>4326900</v>
      </c>
      <c r="BM187" s="5">
        <v>0</v>
      </c>
      <c r="BN187" s="5">
        <v>142425.93811718235</v>
      </c>
      <c r="BO187" s="5">
        <v>4326900</v>
      </c>
      <c r="BP187" s="5" t="s">
        <v>8</v>
      </c>
      <c r="BS187">
        <v>142425.93811718235</v>
      </c>
      <c r="BT187" s="5">
        <v>0</v>
      </c>
      <c r="BU187" s="5">
        <v>4326900</v>
      </c>
      <c r="BW187" s="5" t="s">
        <v>19</v>
      </c>
      <c r="BX187" s="5" t="s">
        <v>19</v>
      </c>
      <c r="BY187" s="5" t="s">
        <v>1827</v>
      </c>
      <c r="BZ187" t="s">
        <v>1828</v>
      </c>
      <c r="CA187" t="s">
        <v>1877</v>
      </c>
      <c r="CB187" t="s">
        <v>1862</v>
      </c>
      <c r="CC187" s="5" t="b">
        <v>1</v>
      </c>
      <c r="CD187" s="5">
        <v>4326900</v>
      </c>
      <c r="CE187">
        <v>4326900</v>
      </c>
      <c r="CF187">
        <v>0</v>
      </c>
      <c r="CG187">
        <v>0</v>
      </c>
      <c r="CH187" s="5">
        <v>0</v>
      </c>
    </row>
    <row r="188" spans="1:86" x14ac:dyDescent="0.25">
      <c r="A188" s="5">
        <v>187</v>
      </c>
      <c r="B188" s="5">
        <v>2</v>
      </c>
      <c r="C188" s="5">
        <v>10</v>
      </c>
      <c r="D188" s="5">
        <v>2</v>
      </c>
      <c r="E188" s="5">
        <v>1</v>
      </c>
      <c r="F188" s="5">
        <v>11.31</v>
      </c>
      <c r="G188" s="5"/>
      <c r="H188" s="5"/>
      <c r="I188" s="5">
        <v>11.31</v>
      </c>
      <c r="J188" s="5">
        <v>15.89</v>
      </c>
      <c r="K188" s="5">
        <v>4.1100000000000003</v>
      </c>
      <c r="L188" s="5"/>
      <c r="M188">
        <v>3</v>
      </c>
      <c r="N188" s="5"/>
      <c r="O188" s="5"/>
      <c r="P188" s="5">
        <v>2.77</v>
      </c>
      <c r="Q188" s="5"/>
      <c r="R188" s="5">
        <v>2.77</v>
      </c>
      <c r="S188" s="5">
        <v>37.08</v>
      </c>
      <c r="T188" s="5">
        <v>34.31</v>
      </c>
      <c r="U188" s="5">
        <v>35.700000000000003</v>
      </c>
      <c r="V188" s="5">
        <v>119184.96000000001</v>
      </c>
      <c r="W188">
        <v>1.2864183381025214</v>
      </c>
      <c r="X188">
        <v>119186.24641833812</v>
      </c>
      <c r="Y188">
        <v>0</v>
      </c>
      <c r="Z188">
        <v>119186.24641833812</v>
      </c>
      <c r="AA188">
        <v>0</v>
      </c>
      <c r="AB188">
        <v>119186.24641833812</v>
      </c>
      <c r="AC188">
        <v>0</v>
      </c>
      <c r="AD188">
        <v>119186.24641833812</v>
      </c>
      <c r="AE188">
        <v>0</v>
      </c>
      <c r="AF188">
        <v>119186.24641833812</v>
      </c>
      <c r="AG188">
        <v>0</v>
      </c>
      <c r="AH188">
        <v>119186.24641833812</v>
      </c>
      <c r="AI188">
        <v>0</v>
      </c>
      <c r="AJ188">
        <v>119186.24641833812</v>
      </c>
      <c r="AK188">
        <v>0</v>
      </c>
      <c r="AL188">
        <v>119186.24641833812</v>
      </c>
      <c r="AM188">
        <v>0</v>
      </c>
      <c r="AN188">
        <v>119186.24641833812</v>
      </c>
      <c r="AO188">
        <v>0</v>
      </c>
      <c r="AP188">
        <v>119186.24641833812</v>
      </c>
      <c r="AQ188">
        <v>0</v>
      </c>
      <c r="AR188">
        <v>119186.24641833812</v>
      </c>
      <c r="AS188">
        <v>0</v>
      </c>
      <c r="AT188">
        <v>119186.24641833812</v>
      </c>
      <c r="AV188">
        <v>119186.24641833812</v>
      </c>
      <c r="AW188">
        <v>824.36982816047396</v>
      </c>
      <c r="AX188">
        <v>120010.61624649858</v>
      </c>
      <c r="AY188">
        <v>2751.288515406166</v>
      </c>
      <c r="AZ188">
        <v>122761.90476190476</v>
      </c>
      <c r="BA188">
        <v>0</v>
      </c>
      <c r="BB188">
        <v>122761.90476190476</v>
      </c>
      <c r="BC188">
        <v>0</v>
      </c>
      <c r="BD188">
        <v>122761.90476190476</v>
      </c>
      <c r="BE188">
        <v>0</v>
      </c>
      <c r="BF188">
        <v>122761.90476190476</v>
      </c>
      <c r="BG188">
        <v>2455.3221288515488</v>
      </c>
      <c r="BH188">
        <v>125217.2268907563</v>
      </c>
      <c r="BI188" s="5">
        <v>125217.2268907563</v>
      </c>
      <c r="BJ188" s="5">
        <v>4470255</v>
      </c>
      <c r="BM188" s="5">
        <v>0</v>
      </c>
      <c r="BN188" s="5">
        <v>125217.2268907563</v>
      </c>
      <c r="BO188" s="5">
        <v>4470255</v>
      </c>
      <c r="BP188" s="5" t="s">
        <v>8</v>
      </c>
      <c r="BS188">
        <v>125217.2268907563</v>
      </c>
      <c r="BT188" s="5">
        <v>0</v>
      </c>
      <c r="BU188" s="5">
        <v>4470255</v>
      </c>
      <c r="BW188" s="5" t="s">
        <v>19</v>
      </c>
      <c r="BX188" s="5" t="s">
        <v>19</v>
      </c>
      <c r="BY188" s="5" t="s">
        <v>1827</v>
      </c>
      <c r="BZ188" t="s">
        <v>1828</v>
      </c>
      <c r="CA188" t="s">
        <v>1877</v>
      </c>
      <c r="CB188" t="s">
        <v>1856</v>
      </c>
      <c r="CC188" s="5" t="b">
        <v>1</v>
      </c>
      <c r="CD188" s="5">
        <v>4470255</v>
      </c>
      <c r="CE188">
        <v>4470255</v>
      </c>
      <c r="CF188">
        <v>0</v>
      </c>
      <c r="CG188">
        <v>0</v>
      </c>
      <c r="CH188" s="5">
        <v>0</v>
      </c>
    </row>
    <row r="189" spans="1:86" x14ac:dyDescent="0.25">
      <c r="A189" s="5">
        <v>188</v>
      </c>
      <c r="B189" s="5">
        <v>2</v>
      </c>
      <c r="C189" s="5">
        <v>10</v>
      </c>
      <c r="D189" s="5">
        <v>3</v>
      </c>
      <c r="E189" s="5">
        <v>1</v>
      </c>
      <c r="F189" s="5">
        <v>15.45</v>
      </c>
      <c r="G189" s="5"/>
      <c r="H189" s="5"/>
      <c r="I189" s="5">
        <v>15.45</v>
      </c>
      <c r="J189" s="5">
        <v>17.71</v>
      </c>
      <c r="K189" s="5">
        <v>4.01</v>
      </c>
      <c r="L189" s="5"/>
      <c r="M189">
        <v>5.04</v>
      </c>
      <c r="N189" s="5"/>
      <c r="O189" s="5"/>
      <c r="P189" s="5">
        <v>3.84</v>
      </c>
      <c r="Q189" s="5"/>
      <c r="R189" s="5">
        <v>3.84</v>
      </c>
      <c r="S189" s="5">
        <v>46.05</v>
      </c>
      <c r="T189" s="5">
        <v>42.21</v>
      </c>
      <c r="U189" s="5">
        <v>44.13</v>
      </c>
      <c r="V189" s="5">
        <v>119184.96000000001</v>
      </c>
      <c r="W189">
        <v>0.22518518517608752</v>
      </c>
      <c r="X189">
        <v>119185.18518518518</v>
      </c>
      <c r="Y189">
        <v>0</v>
      </c>
      <c r="Z189">
        <v>119185.18518518518</v>
      </c>
      <c r="AA189">
        <v>0</v>
      </c>
      <c r="AB189">
        <v>119185.18518518518</v>
      </c>
      <c r="AC189">
        <v>0</v>
      </c>
      <c r="AD189">
        <v>119185.18518518518</v>
      </c>
      <c r="AE189">
        <v>0</v>
      </c>
      <c r="AF189">
        <v>119185.18518518518</v>
      </c>
      <c r="AG189">
        <v>0</v>
      </c>
      <c r="AH189">
        <v>119185.18518518518</v>
      </c>
      <c r="AI189">
        <v>0</v>
      </c>
      <c r="AJ189">
        <v>119185.18518518518</v>
      </c>
      <c r="AK189">
        <v>0</v>
      </c>
      <c r="AL189">
        <v>119185.18518518518</v>
      </c>
      <c r="AM189">
        <v>0</v>
      </c>
      <c r="AN189">
        <v>119185.18518518518</v>
      </c>
      <c r="AO189">
        <v>0</v>
      </c>
      <c r="AP189">
        <v>119185.18518518518</v>
      </c>
      <c r="AQ189">
        <v>0</v>
      </c>
      <c r="AR189">
        <v>119185.18518518518</v>
      </c>
      <c r="AS189">
        <v>0</v>
      </c>
      <c r="AT189">
        <v>119185.18518518518</v>
      </c>
      <c r="AV189">
        <v>119185.18518518518</v>
      </c>
      <c r="AW189">
        <v>988.30223833622597</v>
      </c>
      <c r="AX189">
        <v>120173.48742352139</v>
      </c>
      <c r="AY189">
        <v>2588.8058010423701</v>
      </c>
      <c r="AZ189">
        <v>122762.29322456378</v>
      </c>
      <c r="BA189">
        <v>0</v>
      </c>
      <c r="BB189">
        <v>122762.29322456378</v>
      </c>
      <c r="BC189">
        <v>0</v>
      </c>
      <c r="BD189">
        <v>122762.29322456378</v>
      </c>
      <c r="BE189">
        <v>0</v>
      </c>
      <c r="BF189">
        <v>122762.29322456378</v>
      </c>
      <c r="BG189">
        <v>2454.9512803081889</v>
      </c>
      <c r="BH189">
        <v>125217.24450487195</v>
      </c>
      <c r="BI189" s="5">
        <v>125217.24450487195</v>
      </c>
      <c r="BJ189" s="5">
        <v>5525837</v>
      </c>
      <c r="BM189" s="5">
        <v>0</v>
      </c>
      <c r="BN189" s="5">
        <v>125217.24450487195</v>
      </c>
      <c r="BO189" s="5">
        <v>5525837</v>
      </c>
      <c r="BP189" s="5" t="s">
        <v>8</v>
      </c>
      <c r="BS189">
        <v>125217.24450487195</v>
      </c>
      <c r="BT189" s="5">
        <v>0</v>
      </c>
      <c r="BU189" s="5">
        <v>5525837</v>
      </c>
      <c r="BW189" s="5" t="s">
        <v>2</v>
      </c>
      <c r="BX189" s="5" t="s">
        <v>2</v>
      </c>
      <c r="BY189" s="5" t="s">
        <v>1821</v>
      </c>
      <c r="BZ189" t="s">
        <v>1787</v>
      </c>
      <c r="CA189" t="s">
        <v>1877</v>
      </c>
      <c r="CB189" t="s">
        <v>1856</v>
      </c>
      <c r="CC189" s="5" t="b">
        <v>1</v>
      </c>
      <c r="CD189" s="5">
        <v>5525837</v>
      </c>
      <c r="CE189">
        <v>5525837</v>
      </c>
      <c r="CF189">
        <v>0</v>
      </c>
      <c r="CG189">
        <v>0</v>
      </c>
      <c r="CH189" s="5">
        <v>0</v>
      </c>
    </row>
    <row r="190" spans="1:86" x14ac:dyDescent="0.25">
      <c r="A190" s="5">
        <v>189</v>
      </c>
      <c r="B190" s="5">
        <v>2</v>
      </c>
      <c r="C190" s="5">
        <v>10</v>
      </c>
      <c r="D190" s="5">
        <v>4</v>
      </c>
      <c r="E190" s="5">
        <v>1</v>
      </c>
      <c r="F190" s="5">
        <v>10.59</v>
      </c>
      <c r="G190" s="5"/>
      <c r="H190" s="5"/>
      <c r="I190" s="5">
        <v>10.59</v>
      </c>
      <c r="J190" s="5">
        <v>15.45</v>
      </c>
      <c r="K190" s="5">
        <v>3.94</v>
      </c>
      <c r="L190" s="5"/>
      <c r="M190">
        <v>4.4400000000000004</v>
      </c>
      <c r="N190" s="5"/>
      <c r="O190" s="5"/>
      <c r="P190" s="5">
        <v>3.45</v>
      </c>
      <c r="Q190" s="5"/>
      <c r="R190" s="5">
        <v>3.45</v>
      </c>
      <c r="S190" s="5">
        <v>37.869999999999997</v>
      </c>
      <c r="T190" s="5">
        <v>34.42</v>
      </c>
      <c r="U190" s="5">
        <v>36.15</v>
      </c>
      <c r="V190" s="5">
        <v>118016.48</v>
      </c>
      <c r="W190">
        <v>0.51716713882342447</v>
      </c>
      <c r="X190">
        <v>118016.99716713882</v>
      </c>
      <c r="Y190">
        <v>0</v>
      </c>
      <c r="Z190">
        <v>118016.99716713882</v>
      </c>
      <c r="AA190">
        <v>0</v>
      </c>
      <c r="AB190">
        <v>118016.99716713882</v>
      </c>
      <c r="AC190">
        <v>500</v>
      </c>
      <c r="AD190">
        <v>118516.99716713882</v>
      </c>
      <c r="AE190">
        <v>0</v>
      </c>
      <c r="AF190">
        <v>118516.99716713882</v>
      </c>
      <c r="AG190">
        <v>500</v>
      </c>
      <c r="AH190">
        <v>119016.99716713882</v>
      </c>
      <c r="AI190">
        <v>500</v>
      </c>
      <c r="AJ190">
        <v>119516.99716713882</v>
      </c>
      <c r="AK190">
        <v>500</v>
      </c>
      <c r="AL190">
        <v>120016.99716713882</v>
      </c>
      <c r="AM190">
        <v>0</v>
      </c>
      <c r="AN190">
        <v>120016.99716713882</v>
      </c>
      <c r="AO190">
        <v>500</v>
      </c>
      <c r="AP190">
        <v>120516.99716713882</v>
      </c>
      <c r="AQ190">
        <v>0</v>
      </c>
      <c r="AR190">
        <v>120516.99716713882</v>
      </c>
      <c r="AS190">
        <v>0</v>
      </c>
      <c r="AT190">
        <v>120516.99716713882</v>
      </c>
      <c r="AU190">
        <v>1000</v>
      </c>
      <c r="AV190">
        <v>121516.99716713882</v>
      </c>
      <c r="AW190">
        <v>702.56023258455389</v>
      </c>
      <c r="AX190">
        <v>122219.55739972336</v>
      </c>
      <c r="AY190">
        <v>2945.0345781466167</v>
      </c>
      <c r="AZ190">
        <v>125164.59197787</v>
      </c>
      <c r="BA190">
        <v>0</v>
      </c>
      <c r="BB190">
        <v>125164.59197787</v>
      </c>
      <c r="BC190">
        <v>0</v>
      </c>
      <c r="BD190">
        <v>125164.59197787</v>
      </c>
      <c r="BE190">
        <v>0</v>
      </c>
      <c r="BF190">
        <v>125164.59197787</v>
      </c>
      <c r="BG190">
        <v>0</v>
      </c>
      <c r="BH190">
        <v>125164.59197787</v>
      </c>
      <c r="BI190" s="5">
        <v>125164.59197787</v>
      </c>
      <c r="BJ190" s="5">
        <v>4524700</v>
      </c>
      <c r="BM190" s="5">
        <v>0</v>
      </c>
      <c r="BN190" s="5">
        <v>125164.59197787</v>
      </c>
      <c r="BO190" s="5">
        <v>4524700</v>
      </c>
      <c r="BP190" s="5" t="s">
        <v>8</v>
      </c>
      <c r="BS190">
        <v>125164.59197787</v>
      </c>
      <c r="BT190" s="5">
        <v>0</v>
      </c>
      <c r="BU190" s="5">
        <v>4524700</v>
      </c>
      <c r="BW190" s="5" t="s">
        <v>1818</v>
      </c>
      <c r="BX190" s="5" t="s">
        <v>1818</v>
      </c>
      <c r="BY190" s="5" t="s">
        <v>1827</v>
      </c>
      <c r="BZ190" t="s">
        <v>1829</v>
      </c>
      <c r="CA190" t="s">
        <v>1877</v>
      </c>
      <c r="CB190" t="s">
        <v>1856</v>
      </c>
      <c r="CC190" s="5" t="b">
        <v>1</v>
      </c>
      <c r="CD190" s="5">
        <v>4524700</v>
      </c>
      <c r="CE190">
        <v>4670519</v>
      </c>
      <c r="CF190">
        <v>4524700</v>
      </c>
      <c r="CG190">
        <v>4524700</v>
      </c>
      <c r="CH190" s="5">
        <v>0</v>
      </c>
    </row>
    <row r="191" spans="1:86" x14ac:dyDescent="0.25">
      <c r="A191" s="5">
        <v>190</v>
      </c>
      <c r="B191" s="5">
        <v>2</v>
      </c>
      <c r="C191" s="5">
        <v>10</v>
      </c>
      <c r="D191" s="5">
        <v>5</v>
      </c>
      <c r="E191" s="5">
        <v>1</v>
      </c>
      <c r="F191" s="5">
        <v>10.59</v>
      </c>
      <c r="G191" s="5"/>
      <c r="H191" s="5"/>
      <c r="I191" s="5">
        <v>10.59</v>
      </c>
      <c r="J191" s="5">
        <v>15.45</v>
      </c>
      <c r="K191" s="5">
        <v>3.94</v>
      </c>
      <c r="L191" s="5"/>
      <c r="M191">
        <v>4.4400000000000004</v>
      </c>
      <c r="N191" s="5"/>
      <c r="O191" s="5"/>
      <c r="P191" s="5">
        <v>3.39</v>
      </c>
      <c r="Q191" s="5"/>
      <c r="R191" s="5">
        <v>3.39</v>
      </c>
      <c r="S191" s="5">
        <v>37.81</v>
      </c>
      <c r="T191" s="5">
        <v>34.42</v>
      </c>
      <c r="U191" s="5">
        <v>36.119999999999997</v>
      </c>
      <c r="V191" s="5">
        <v>118016.48</v>
      </c>
      <c r="W191">
        <v>0.56545454544539098</v>
      </c>
      <c r="X191">
        <v>118017.04545454544</v>
      </c>
      <c r="Y191">
        <v>0</v>
      </c>
      <c r="Z191">
        <v>118017.04545454544</v>
      </c>
      <c r="AA191">
        <v>499.94318181819102</v>
      </c>
      <c r="AB191">
        <v>118516.98863636365</v>
      </c>
      <c r="AC191">
        <v>0</v>
      </c>
      <c r="AD191">
        <v>118516.98863636365</v>
      </c>
      <c r="AE191">
        <v>0</v>
      </c>
      <c r="AF191">
        <v>118516.98863636365</v>
      </c>
      <c r="AG191">
        <v>0</v>
      </c>
      <c r="AH191">
        <v>118516.98863636365</v>
      </c>
      <c r="AI191">
        <v>500</v>
      </c>
      <c r="AJ191">
        <v>119016.98863636365</v>
      </c>
      <c r="AK191">
        <v>0</v>
      </c>
      <c r="AL191">
        <v>119016.98863636365</v>
      </c>
      <c r="AM191">
        <v>0</v>
      </c>
      <c r="AN191">
        <v>119016.98863636365</v>
      </c>
      <c r="AP191">
        <v>119016.98863636365</v>
      </c>
      <c r="AQ191">
        <v>0</v>
      </c>
      <c r="AR191">
        <v>119016.98863636365</v>
      </c>
      <c r="AS191">
        <v>0</v>
      </c>
      <c r="AT191">
        <v>119016.98863636365</v>
      </c>
      <c r="AV191">
        <v>119016.98863636365</v>
      </c>
      <c r="AX191">
        <v>115985.54817275748</v>
      </c>
      <c r="AY191">
        <v>0</v>
      </c>
      <c r="AZ191">
        <v>115985.54817275748</v>
      </c>
      <c r="BA191">
        <v>0</v>
      </c>
      <c r="BB191">
        <v>115985.54817275748</v>
      </c>
      <c r="BC191">
        <v>0</v>
      </c>
      <c r="BD191">
        <v>115985.54817275748</v>
      </c>
      <c r="BE191">
        <v>0</v>
      </c>
      <c r="BF191">
        <v>115985.54817275748</v>
      </c>
      <c r="BG191">
        <v>0</v>
      </c>
      <c r="BH191">
        <v>115985.54817275748</v>
      </c>
      <c r="BI191" s="5">
        <v>115985.54817275748</v>
      </c>
      <c r="BJ191" s="5">
        <v>4189398</v>
      </c>
      <c r="BM191" s="5">
        <v>0</v>
      </c>
      <c r="BN191" s="5">
        <v>115985.54817275748</v>
      </c>
      <c r="BO191" s="5">
        <v>4189398</v>
      </c>
      <c r="BP191" s="5" t="s">
        <v>8</v>
      </c>
      <c r="BS191">
        <v>115985.54817275748</v>
      </c>
      <c r="BT191" s="5">
        <v>0</v>
      </c>
      <c r="BU191" s="5">
        <v>4189398</v>
      </c>
      <c r="BW191" s="5" t="s">
        <v>1818</v>
      </c>
      <c r="BX191" s="5" t="s">
        <v>1818</v>
      </c>
      <c r="BY191" s="5" t="s">
        <v>1827</v>
      </c>
      <c r="BZ191" t="s">
        <v>1829</v>
      </c>
      <c r="CA191" t="s">
        <v>1877</v>
      </c>
      <c r="CB191" t="s">
        <v>1856</v>
      </c>
      <c r="CC191" s="5" t="b">
        <v>1</v>
      </c>
      <c r="CD191" s="5">
        <v>4189398</v>
      </c>
      <c r="CE191">
        <v>4384872</v>
      </c>
      <c r="CF191">
        <v>4189398</v>
      </c>
      <c r="CG191">
        <v>4189398</v>
      </c>
      <c r="CH191" s="5">
        <v>0</v>
      </c>
    </row>
    <row r="192" spans="1:86" x14ac:dyDescent="0.25">
      <c r="A192" s="5">
        <v>191</v>
      </c>
      <c r="B192" s="5">
        <v>2</v>
      </c>
      <c r="C192" s="5">
        <v>10</v>
      </c>
      <c r="D192" s="5">
        <v>6</v>
      </c>
      <c r="E192" s="5">
        <v>3</v>
      </c>
      <c r="F192" s="5">
        <v>12.4</v>
      </c>
      <c r="G192" s="5">
        <v>11.28</v>
      </c>
      <c r="H192" s="5">
        <v>11.28</v>
      </c>
      <c r="I192" s="5">
        <v>34.96</v>
      </c>
      <c r="J192" s="5">
        <v>17.940000000000001</v>
      </c>
      <c r="K192" s="5">
        <v>4.67</v>
      </c>
      <c r="L192" s="5">
        <v>3.54</v>
      </c>
      <c r="M192">
        <v>9.56</v>
      </c>
      <c r="N192" s="5"/>
      <c r="O192" s="5"/>
      <c r="P192" s="5">
        <v>2.79</v>
      </c>
      <c r="Q192" s="5">
        <v>3.6</v>
      </c>
      <c r="R192" s="5">
        <v>6.3900000000000006</v>
      </c>
      <c r="S192" s="5">
        <v>77.06</v>
      </c>
      <c r="T192" s="5">
        <v>70.67</v>
      </c>
      <c r="U192" s="5">
        <v>73.87</v>
      </c>
      <c r="V192" s="5">
        <v>104186.56</v>
      </c>
      <c r="W192">
        <v>500.43507389162551</v>
      </c>
      <c r="X192">
        <v>104686.99507389162</v>
      </c>
      <c r="Y192">
        <v>0</v>
      </c>
      <c r="Z192">
        <v>104686.99507389162</v>
      </c>
      <c r="AA192">
        <v>0</v>
      </c>
      <c r="AB192">
        <v>104686.99507389162</v>
      </c>
      <c r="AC192">
        <v>0</v>
      </c>
      <c r="AD192">
        <v>104686.99507389162</v>
      </c>
      <c r="AE192">
        <v>500</v>
      </c>
      <c r="AF192">
        <v>105186.99507389162</v>
      </c>
      <c r="AG192">
        <v>0</v>
      </c>
      <c r="AH192">
        <v>105186.99507389162</v>
      </c>
      <c r="AI192">
        <v>0</v>
      </c>
      <c r="AJ192">
        <v>105186.99507389162</v>
      </c>
      <c r="AK192">
        <v>0</v>
      </c>
      <c r="AL192">
        <v>105186.99507389162</v>
      </c>
      <c r="AN192">
        <v>105686.99507389162</v>
      </c>
      <c r="AP192">
        <v>105686.99507389162</v>
      </c>
      <c r="AR192">
        <v>105686.99507389162</v>
      </c>
      <c r="AS192">
        <v>0</v>
      </c>
      <c r="AT192">
        <v>105686.99507389162</v>
      </c>
      <c r="AV192">
        <v>105686.99507389162</v>
      </c>
      <c r="AX192">
        <v>101652.3757953161</v>
      </c>
      <c r="AY192">
        <v>0</v>
      </c>
      <c r="AZ192">
        <v>101652.3757953161</v>
      </c>
      <c r="BA192">
        <v>0</v>
      </c>
      <c r="BB192">
        <v>101652.3757953161</v>
      </c>
      <c r="BC192">
        <v>0</v>
      </c>
      <c r="BD192">
        <v>101652.3757953161</v>
      </c>
      <c r="BE192">
        <v>0</v>
      </c>
      <c r="BF192">
        <v>101652.3757953161</v>
      </c>
      <c r="BG192">
        <v>0</v>
      </c>
      <c r="BH192">
        <v>101652.3757953161</v>
      </c>
      <c r="BI192" s="5">
        <v>101652.3757953161</v>
      </c>
      <c r="BJ192" s="5">
        <v>7509061.0000000019</v>
      </c>
      <c r="BL192">
        <v>0.02</v>
      </c>
      <c r="BM192" s="5">
        <v>150181</v>
      </c>
      <c r="BN192" s="5">
        <v>99619.331257614729</v>
      </c>
      <c r="BO192" s="5">
        <v>7358880.0000000019</v>
      </c>
      <c r="BP192" s="5" t="s">
        <v>8</v>
      </c>
      <c r="BS192">
        <v>99619.331257614729</v>
      </c>
      <c r="BT192" s="5">
        <v>0</v>
      </c>
      <c r="BU192" s="5">
        <v>7358880.0000000019</v>
      </c>
      <c r="BW192" s="5" t="s">
        <v>1818</v>
      </c>
      <c r="BX192" s="5" t="s">
        <v>1818</v>
      </c>
      <c r="BY192" s="5" t="s">
        <v>1827</v>
      </c>
      <c r="BZ192" t="s">
        <v>1829</v>
      </c>
      <c r="CA192" t="s">
        <v>1877</v>
      </c>
      <c r="CB192" t="s">
        <v>1858</v>
      </c>
      <c r="CC192" s="5" t="b">
        <v>1</v>
      </c>
      <c r="CD192" s="5">
        <v>7509061</v>
      </c>
      <c r="CE192">
        <v>7963241</v>
      </c>
      <c r="CF192">
        <v>7509061</v>
      </c>
      <c r="CG192">
        <v>7509061</v>
      </c>
      <c r="CH192" s="5">
        <v>0</v>
      </c>
    </row>
    <row r="193" spans="1:86" x14ac:dyDescent="0.25">
      <c r="A193" s="5">
        <v>192</v>
      </c>
      <c r="B193" s="5">
        <v>2</v>
      </c>
      <c r="C193" s="5">
        <v>10</v>
      </c>
      <c r="D193" s="5">
        <v>7</v>
      </c>
      <c r="E193" s="5">
        <v>0</v>
      </c>
      <c r="F193" s="5">
        <v>16.989999999999998</v>
      </c>
      <c r="G193" s="5"/>
      <c r="H193" s="5"/>
      <c r="I193" s="5">
        <v>16.989999999999998</v>
      </c>
      <c r="J193" s="5">
        <v>7.49</v>
      </c>
      <c r="K193" s="5">
        <v>4.1500000000000004</v>
      </c>
      <c r="L193" s="5"/>
      <c r="N193" s="5"/>
      <c r="O193" s="5"/>
      <c r="P193" s="5">
        <v>3.49</v>
      </c>
      <c r="Q193" s="5"/>
      <c r="R193" s="5">
        <v>3.49</v>
      </c>
      <c r="S193" s="5">
        <v>32.119999999999997</v>
      </c>
      <c r="T193" s="5">
        <v>28.63</v>
      </c>
      <c r="U193" s="5">
        <v>30.38</v>
      </c>
      <c r="V193" s="5">
        <v>138273.04</v>
      </c>
      <c r="W193">
        <v>2.5902521008392796</v>
      </c>
      <c r="X193">
        <v>138275.63025210085</v>
      </c>
      <c r="Y193">
        <v>0</v>
      </c>
      <c r="Z193">
        <v>138275.63025210085</v>
      </c>
      <c r="AA193">
        <v>0</v>
      </c>
      <c r="AB193">
        <v>138275.63025210085</v>
      </c>
      <c r="AC193">
        <v>0</v>
      </c>
      <c r="AD193">
        <v>138275.63025210085</v>
      </c>
      <c r="AE193">
        <v>0</v>
      </c>
      <c r="AF193">
        <v>138275.63025210085</v>
      </c>
      <c r="AG193">
        <v>0</v>
      </c>
      <c r="AH193">
        <v>138275.63025210085</v>
      </c>
      <c r="AI193">
        <v>0</v>
      </c>
      <c r="AJ193">
        <v>138275.63025210085</v>
      </c>
      <c r="AK193">
        <v>0</v>
      </c>
      <c r="AL193">
        <v>138275.63025210085</v>
      </c>
      <c r="AM193">
        <v>0</v>
      </c>
      <c r="AN193">
        <v>138275.63025210085</v>
      </c>
      <c r="AO193">
        <v>0</v>
      </c>
      <c r="AP193">
        <v>138275.63025210085</v>
      </c>
      <c r="AQ193">
        <v>0</v>
      </c>
      <c r="AR193">
        <v>138275.63025210085</v>
      </c>
      <c r="AS193">
        <v>0</v>
      </c>
      <c r="AT193">
        <v>138275.63025210085</v>
      </c>
      <c r="AV193">
        <v>138275.63025210085</v>
      </c>
      <c r="AW193">
        <v>1195.1399914804497</v>
      </c>
      <c r="AX193">
        <v>139470.7702435813</v>
      </c>
      <c r="AY193">
        <v>2955.1678736010508</v>
      </c>
      <c r="AZ193">
        <v>142425.93811718235</v>
      </c>
      <c r="BA193">
        <v>0</v>
      </c>
      <c r="BB193">
        <v>142425.93811718235</v>
      </c>
      <c r="BC193">
        <v>0</v>
      </c>
      <c r="BD193">
        <v>142425.93811718235</v>
      </c>
      <c r="BE193">
        <v>0</v>
      </c>
      <c r="BF193">
        <v>142425.93811718235</v>
      </c>
      <c r="BG193">
        <v>0</v>
      </c>
      <c r="BH193">
        <v>142425.93811718235</v>
      </c>
      <c r="BI193" s="5">
        <v>142425.93811718235</v>
      </c>
      <c r="BJ193" s="5">
        <v>4326900</v>
      </c>
      <c r="BM193" s="5">
        <v>0</v>
      </c>
      <c r="BN193" s="5">
        <v>142425.93811718235</v>
      </c>
      <c r="BO193" s="5">
        <v>4326900</v>
      </c>
      <c r="BP193" s="5" t="s">
        <v>8</v>
      </c>
      <c r="BS193">
        <v>142425.93811718235</v>
      </c>
      <c r="BT193" s="5">
        <v>0</v>
      </c>
      <c r="BU193" s="5">
        <v>4326900</v>
      </c>
      <c r="BW193" s="5" t="s">
        <v>2</v>
      </c>
      <c r="BX193" s="5" t="s">
        <v>2</v>
      </c>
      <c r="BY193" s="5" t="s">
        <v>1821</v>
      </c>
      <c r="BZ193" t="s">
        <v>1787</v>
      </c>
      <c r="CA193" t="s">
        <v>1877</v>
      </c>
      <c r="CB193" t="s">
        <v>1862</v>
      </c>
      <c r="CC193" s="5" t="b">
        <v>1</v>
      </c>
      <c r="CD193" s="5">
        <v>4326900</v>
      </c>
      <c r="CE193">
        <v>4326900</v>
      </c>
      <c r="CF193">
        <v>0</v>
      </c>
      <c r="CG193">
        <v>0</v>
      </c>
      <c r="CH193" s="5">
        <v>0</v>
      </c>
    </row>
    <row r="194" spans="1:86" x14ac:dyDescent="0.25">
      <c r="A194" s="5">
        <v>193</v>
      </c>
      <c r="B194" s="5">
        <v>2</v>
      </c>
      <c r="C194" s="5">
        <v>11</v>
      </c>
      <c r="D194" s="5">
        <v>1</v>
      </c>
      <c r="E194" s="5">
        <v>0</v>
      </c>
      <c r="F194" s="5">
        <v>16.989999999999998</v>
      </c>
      <c r="G194" s="5"/>
      <c r="H194" s="5"/>
      <c r="I194" s="5">
        <v>16.989999999999998</v>
      </c>
      <c r="J194" s="5">
        <v>7.49</v>
      </c>
      <c r="K194" s="5">
        <v>4.1500000000000004</v>
      </c>
      <c r="L194" s="5"/>
      <c r="N194" s="5"/>
      <c r="O194" s="5"/>
      <c r="P194" s="5">
        <v>3.49</v>
      </c>
      <c r="Q194" s="5"/>
      <c r="R194" s="5">
        <v>3.49</v>
      </c>
      <c r="S194" s="5">
        <v>32.119999999999997</v>
      </c>
      <c r="T194" s="5">
        <v>28.63</v>
      </c>
      <c r="U194" s="5">
        <v>30.38</v>
      </c>
      <c r="V194" s="5">
        <v>138273.04</v>
      </c>
      <c r="W194">
        <v>2.5902521008392796</v>
      </c>
      <c r="X194">
        <v>138275.63025210085</v>
      </c>
      <c r="Y194">
        <v>0</v>
      </c>
      <c r="Z194">
        <v>138275.63025210085</v>
      </c>
      <c r="AA194">
        <v>0</v>
      </c>
      <c r="AB194">
        <v>138275.63025210085</v>
      </c>
      <c r="AC194">
        <v>0</v>
      </c>
      <c r="AD194">
        <v>138275.63025210085</v>
      </c>
      <c r="AE194">
        <v>0</v>
      </c>
      <c r="AF194">
        <v>138275.63025210085</v>
      </c>
      <c r="AG194">
        <v>0</v>
      </c>
      <c r="AH194">
        <v>138275.63025210085</v>
      </c>
      <c r="AI194">
        <v>0</v>
      </c>
      <c r="AJ194">
        <v>138275.63025210085</v>
      </c>
      <c r="AK194">
        <v>0</v>
      </c>
      <c r="AL194">
        <v>138275.63025210085</v>
      </c>
      <c r="AM194">
        <v>0</v>
      </c>
      <c r="AN194">
        <v>138275.63025210085</v>
      </c>
      <c r="AO194">
        <v>0</v>
      </c>
      <c r="AP194">
        <v>138275.63025210085</v>
      </c>
      <c r="AQ194">
        <v>0</v>
      </c>
      <c r="AR194">
        <v>138275.63025210085</v>
      </c>
      <c r="AS194">
        <v>0</v>
      </c>
      <c r="AT194">
        <v>138275.63025210085</v>
      </c>
      <c r="AV194">
        <v>138275.63025210085</v>
      </c>
      <c r="AW194">
        <v>1195.1399914804497</v>
      </c>
      <c r="AX194">
        <v>139470.7702435813</v>
      </c>
      <c r="AY194">
        <v>2955.1678736010508</v>
      </c>
      <c r="AZ194">
        <v>142425.93811718235</v>
      </c>
      <c r="BA194">
        <v>0</v>
      </c>
      <c r="BB194">
        <v>142425.93811718235</v>
      </c>
      <c r="BC194">
        <v>0</v>
      </c>
      <c r="BD194">
        <v>142425.93811718235</v>
      </c>
      <c r="BE194">
        <v>0</v>
      </c>
      <c r="BF194">
        <v>142425.93811718235</v>
      </c>
      <c r="BG194">
        <v>0</v>
      </c>
      <c r="BH194">
        <v>142425.93811718235</v>
      </c>
      <c r="BI194" s="5">
        <v>142425.93811718235</v>
      </c>
      <c r="BJ194" s="5">
        <v>4326900</v>
      </c>
      <c r="BM194" s="5">
        <v>0</v>
      </c>
      <c r="BN194" s="5">
        <v>142425.93811718235</v>
      </c>
      <c r="BO194" s="5">
        <v>4326900</v>
      </c>
      <c r="BP194" s="5" t="s">
        <v>8</v>
      </c>
      <c r="BS194">
        <v>142425.93811718235</v>
      </c>
      <c r="BT194" s="5">
        <v>0</v>
      </c>
      <c r="BU194" s="5">
        <v>4326900</v>
      </c>
      <c r="BW194" s="5" t="s">
        <v>19</v>
      </c>
      <c r="BX194" s="5" t="s">
        <v>19</v>
      </c>
      <c r="BY194" s="5" t="s">
        <v>1827</v>
      </c>
      <c r="BZ194" t="s">
        <v>1828</v>
      </c>
      <c r="CA194" t="s">
        <v>1877</v>
      </c>
      <c r="CB194" t="s">
        <v>1862</v>
      </c>
      <c r="CC194" s="5" t="b">
        <v>1</v>
      </c>
      <c r="CD194" s="5">
        <v>4326900</v>
      </c>
      <c r="CE194">
        <v>4326900</v>
      </c>
      <c r="CF194">
        <v>0</v>
      </c>
      <c r="CG194">
        <v>0</v>
      </c>
      <c r="CH194" s="5">
        <v>0</v>
      </c>
    </row>
    <row r="195" spans="1:86" x14ac:dyDescent="0.25">
      <c r="A195" s="5">
        <v>194</v>
      </c>
      <c r="B195" s="5">
        <v>2</v>
      </c>
      <c r="C195" s="5">
        <v>11</v>
      </c>
      <c r="D195" s="5">
        <v>2</v>
      </c>
      <c r="E195" s="5">
        <v>1</v>
      </c>
      <c r="F195" s="5">
        <v>11.31</v>
      </c>
      <c r="G195" s="5"/>
      <c r="H195" s="5"/>
      <c r="I195" s="5">
        <v>11.31</v>
      </c>
      <c r="J195" s="5">
        <v>15.89</v>
      </c>
      <c r="K195" s="5">
        <v>4.1100000000000003</v>
      </c>
      <c r="L195" s="5"/>
      <c r="M195">
        <v>3</v>
      </c>
      <c r="N195" s="5"/>
      <c r="O195" s="5"/>
      <c r="P195" s="5">
        <v>2.77</v>
      </c>
      <c r="Q195" s="5"/>
      <c r="R195" s="5">
        <v>2.77</v>
      </c>
      <c r="S195" s="5">
        <v>37.08</v>
      </c>
      <c r="T195" s="5">
        <v>34.31</v>
      </c>
      <c r="U195" s="5">
        <v>35.700000000000003</v>
      </c>
      <c r="V195" s="5">
        <v>119184.96000000001</v>
      </c>
      <c r="W195">
        <v>1.2864183381025214</v>
      </c>
      <c r="X195">
        <v>119186.24641833812</v>
      </c>
      <c r="Y195">
        <v>0</v>
      </c>
      <c r="Z195">
        <v>119186.24641833812</v>
      </c>
      <c r="AA195">
        <v>0</v>
      </c>
      <c r="AB195">
        <v>119186.24641833812</v>
      </c>
      <c r="AC195">
        <v>0</v>
      </c>
      <c r="AD195">
        <v>119186.24641833812</v>
      </c>
      <c r="AE195">
        <v>0</v>
      </c>
      <c r="AF195">
        <v>119186.24641833812</v>
      </c>
      <c r="AG195">
        <v>0</v>
      </c>
      <c r="AH195">
        <v>119186.24641833812</v>
      </c>
      <c r="AI195">
        <v>0</v>
      </c>
      <c r="AJ195">
        <v>119186.24641833812</v>
      </c>
      <c r="AK195">
        <v>0</v>
      </c>
      <c r="AL195">
        <v>119186.24641833812</v>
      </c>
      <c r="AM195">
        <v>0</v>
      </c>
      <c r="AN195">
        <v>119186.24641833812</v>
      </c>
      <c r="AO195">
        <v>0</v>
      </c>
      <c r="AP195">
        <v>119186.24641833812</v>
      </c>
      <c r="AQ195">
        <v>0</v>
      </c>
      <c r="AR195">
        <v>119186.24641833812</v>
      </c>
      <c r="AS195">
        <v>0</v>
      </c>
      <c r="AT195">
        <v>119186.24641833812</v>
      </c>
      <c r="AV195">
        <v>119186.24641833812</v>
      </c>
      <c r="AW195">
        <v>824.36982816047396</v>
      </c>
      <c r="AX195">
        <v>120010.61624649858</v>
      </c>
      <c r="AY195">
        <v>2751.288515406166</v>
      </c>
      <c r="AZ195">
        <v>122761.90476190476</v>
      </c>
      <c r="BA195">
        <v>0</v>
      </c>
      <c r="BB195">
        <v>122761.90476190476</v>
      </c>
      <c r="BC195">
        <v>0</v>
      </c>
      <c r="BD195">
        <v>122761.90476190476</v>
      </c>
      <c r="BE195">
        <v>0</v>
      </c>
      <c r="BF195">
        <v>122761.90476190476</v>
      </c>
      <c r="BG195">
        <v>2455.3221288515488</v>
      </c>
      <c r="BH195">
        <v>125217.2268907563</v>
      </c>
      <c r="BI195" s="5">
        <v>125217.2268907563</v>
      </c>
      <c r="BJ195" s="5">
        <v>4470255</v>
      </c>
      <c r="BM195" s="5">
        <v>0</v>
      </c>
      <c r="BN195" s="5">
        <v>125217.2268907563</v>
      </c>
      <c r="BO195" s="5">
        <v>4470255</v>
      </c>
      <c r="BP195" s="5" t="s">
        <v>8</v>
      </c>
      <c r="BS195">
        <v>125217.2268907563</v>
      </c>
      <c r="BT195" s="5">
        <v>0</v>
      </c>
      <c r="BU195" s="5">
        <v>4470255</v>
      </c>
      <c r="BW195" s="5" t="s">
        <v>19</v>
      </c>
      <c r="BX195" s="5" t="s">
        <v>19</v>
      </c>
      <c r="BY195" s="5" t="s">
        <v>1827</v>
      </c>
      <c r="BZ195" t="s">
        <v>1828</v>
      </c>
      <c r="CA195" t="s">
        <v>1877</v>
      </c>
      <c r="CB195" t="s">
        <v>1856</v>
      </c>
      <c r="CC195" s="5" t="b">
        <v>1</v>
      </c>
      <c r="CD195" s="5">
        <v>4470255</v>
      </c>
      <c r="CE195">
        <v>4470255</v>
      </c>
      <c r="CF195">
        <v>0</v>
      </c>
      <c r="CG195">
        <v>0</v>
      </c>
      <c r="CH195" s="5">
        <v>0</v>
      </c>
    </row>
    <row r="196" spans="1:86" x14ac:dyDescent="0.25">
      <c r="A196" s="5">
        <v>195</v>
      </c>
      <c r="B196" s="5">
        <v>2</v>
      </c>
      <c r="C196" s="5">
        <v>11</v>
      </c>
      <c r="D196" s="5">
        <v>3</v>
      </c>
      <c r="E196" s="5">
        <v>1</v>
      </c>
      <c r="F196" s="5">
        <v>15.45</v>
      </c>
      <c r="G196" s="5"/>
      <c r="H196" s="5"/>
      <c r="I196" s="5">
        <v>15.45</v>
      </c>
      <c r="J196" s="5">
        <v>17.71</v>
      </c>
      <c r="K196" s="5">
        <v>4.01</v>
      </c>
      <c r="L196" s="5"/>
      <c r="M196">
        <v>5.04</v>
      </c>
      <c r="N196" s="5"/>
      <c r="O196" s="5"/>
      <c r="P196" s="5">
        <v>3.84</v>
      </c>
      <c r="Q196" s="5"/>
      <c r="R196" s="5">
        <v>3.84</v>
      </c>
      <c r="S196" s="5">
        <v>46.05</v>
      </c>
      <c r="T196" s="5">
        <v>42.21</v>
      </c>
      <c r="U196" s="5">
        <v>44.13</v>
      </c>
      <c r="V196" s="5">
        <v>119184.96000000001</v>
      </c>
      <c r="W196">
        <v>0.22518518517608752</v>
      </c>
      <c r="X196">
        <v>119185.18518518518</v>
      </c>
      <c r="Y196">
        <v>0</v>
      </c>
      <c r="Z196">
        <v>119185.18518518518</v>
      </c>
      <c r="AA196">
        <v>0</v>
      </c>
      <c r="AB196">
        <v>119185.18518518518</v>
      </c>
      <c r="AC196">
        <v>0</v>
      </c>
      <c r="AD196">
        <v>119185.18518518518</v>
      </c>
      <c r="AE196">
        <v>0</v>
      </c>
      <c r="AF196">
        <v>119185.18518518518</v>
      </c>
      <c r="AG196">
        <v>0</v>
      </c>
      <c r="AH196">
        <v>119185.18518518518</v>
      </c>
      <c r="AI196">
        <v>0</v>
      </c>
      <c r="AJ196">
        <v>119185.18518518518</v>
      </c>
      <c r="AK196">
        <v>0</v>
      </c>
      <c r="AL196">
        <v>119185.18518518518</v>
      </c>
      <c r="AM196">
        <v>0</v>
      </c>
      <c r="AN196">
        <v>119185.18518518518</v>
      </c>
      <c r="AO196">
        <v>0</v>
      </c>
      <c r="AP196">
        <v>119185.18518518518</v>
      </c>
      <c r="AQ196">
        <v>0</v>
      </c>
      <c r="AR196">
        <v>119185.18518518518</v>
      </c>
      <c r="AS196">
        <v>0</v>
      </c>
      <c r="AT196">
        <v>119185.18518518518</v>
      </c>
      <c r="AV196">
        <v>119185.18518518518</v>
      </c>
      <c r="AW196">
        <v>988.30223833622597</v>
      </c>
      <c r="AX196">
        <v>120173.48742352139</v>
      </c>
      <c r="AY196">
        <v>2588.8058010423701</v>
      </c>
      <c r="AZ196">
        <v>122762.29322456378</v>
      </c>
      <c r="BA196">
        <v>0</v>
      </c>
      <c r="BB196">
        <v>122762.29322456378</v>
      </c>
      <c r="BC196">
        <v>0</v>
      </c>
      <c r="BD196">
        <v>122762.29322456378</v>
      </c>
      <c r="BE196">
        <v>0</v>
      </c>
      <c r="BF196">
        <v>122762.29322456378</v>
      </c>
      <c r="BG196">
        <v>2454.9512803081889</v>
      </c>
      <c r="BH196">
        <v>125217.24450487195</v>
      </c>
      <c r="BI196" s="5">
        <v>125217.24450487195</v>
      </c>
      <c r="BJ196" s="5">
        <v>5525837</v>
      </c>
      <c r="BM196" s="5">
        <v>0</v>
      </c>
      <c r="BN196" s="5">
        <v>125217.24450487195</v>
      </c>
      <c r="BO196" s="5">
        <v>5525837</v>
      </c>
      <c r="BP196" s="5" t="s">
        <v>8</v>
      </c>
      <c r="BS196">
        <v>125217.24450487195</v>
      </c>
      <c r="BT196" s="5">
        <v>0</v>
      </c>
      <c r="BU196" s="5">
        <v>5525837</v>
      </c>
      <c r="BW196" s="5" t="s">
        <v>2</v>
      </c>
      <c r="BX196" s="5" t="s">
        <v>2</v>
      </c>
      <c r="BY196" s="5" t="s">
        <v>1821</v>
      </c>
      <c r="BZ196" t="s">
        <v>1787</v>
      </c>
      <c r="CA196" t="s">
        <v>1877</v>
      </c>
      <c r="CB196" t="s">
        <v>1856</v>
      </c>
      <c r="CC196" s="5" t="b">
        <v>1</v>
      </c>
      <c r="CD196" s="5">
        <v>5525837</v>
      </c>
      <c r="CE196">
        <v>5525837</v>
      </c>
      <c r="CF196">
        <v>0</v>
      </c>
      <c r="CG196">
        <v>0</v>
      </c>
      <c r="CH196" s="5">
        <v>0</v>
      </c>
    </row>
    <row r="197" spans="1:86" x14ac:dyDescent="0.25">
      <c r="A197" s="5">
        <v>196</v>
      </c>
      <c r="B197" s="5">
        <v>2</v>
      </c>
      <c r="C197" s="5">
        <v>11</v>
      </c>
      <c r="D197" s="5">
        <v>4</v>
      </c>
      <c r="E197" s="5">
        <v>1</v>
      </c>
      <c r="F197" s="5">
        <v>10.59</v>
      </c>
      <c r="G197" s="5"/>
      <c r="H197" s="5"/>
      <c r="I197" s="5">
        <v>10.59</v>
      </c>
      <c r="J197" s="5">
        <v>15.45</v>
      </c>
      <c r="K197" s="5">
        <v>3.94</v>
      </c>
      <c r="L197" s="5"/>
      <c r="M197">
        <v>4.4400000000000004</v>
      </c>
      <c r="N197" s="5"/>
      <c r="O197" s="5"/>
      <c r="P197" s="5">
        <v>3.45</v>
      </c>
      <c r="Q197" s="5"/>
      <c r="R197" s="5">
        <v>3.45</v>
      </c>
      <c r="S197" s="5">
        <v>37.869999999999997</v>
      </c>
      <c r="T197" s="5">
        <v>34.42</v>
      </c>
      <c r="U197" s="5">
        <v>36.15</v>
      </c>
      <c r="V197" s="5">
        <v>118016.48</v>
      </c>
      <c r="W197">
        <v>0.51716713882342447</v>
      </c>
      <c r="X197">
        <v>118016.99716713882</v>
      </c>
      <c r="Y197">
        <v>0</v>
      </c>
      <c r="Z197">
        <v>118016.99716713882</v>
      </c>
      <c r="AA197">
        <v>0</v>
      </c>
      <c r="AB197">
        <v>118016.99716713882</v>
      </c>
      <c r="AD197">
        <v>118516.99716713882</v>
      </c>
      <c r="AE197">
        <v>0</v>
      </c>
      <c r="AF197">
        <v>118516.99716713882</v>
      </c>
      <c r="AH197">
        <v>119016.99716713882</v>
      </c>
      <c r="AJ197">
        <v>119516.99716713882</v>
      </c>
      <c r="AL197">
        <v>120016.99716713882</v>
      </c>
      <c r="AM197">
        <v>0</v>
      </c>
      <c r="AN197">
        <v>120016.99716713882</v>
      </c>
      <c r="AP197">
        <v>118016.99716713882</v>
      </c>
      <c r="AQ197">
        <v>0</v>
      </c>
      <c r="AR197">
        <v>118016.99716713882</v>
      </c>
      <c r="AS197">
        <v>0</v>
      </c>
      <c r="AT197">
        <v>118016.99716713882</v>
      </c>
      <c r="AV197">
        <v>118016.99716713882</v>
      </c>
      <c r="AX197">
        <v>115242.0470262794</v>
      </c>
      <c r="AY197">
        <v>0</v>
      </c>
      <c r="AZ197">
        <v>115242.0470262794</v>
      </c>
      <c r="BA197">
        <v>0</v>
      </c>
      <c r="BB197">
        <v>115242.0470262794</v>
      </c>
      <c r="BC197">
        <v>0</v>
      </c>
      <c r="BD197">
        <v>115242.0470262794</v>
      </c>
      <c r="BE197">
        <v>0</v>
      </c>
      <c r="BF197">
        <v>115242.0470262794</v>
      </c>
      <c r="BG197">
        <v>0</v>
      </c>
      <c r="BH197">
        <v>115242.0470262794</v>
      </c>
      <c r="BI197" s="5">
        <v>115242.0470262794</v>
      </c>
      <c r="BJ197" s="5">
        <v>4166000</v>
      </c>
      <c r="BM197" s="5">
        <v>0</v>
      </c>
      <c r="BN197" s="5">
        <v>115242.0470262794</v>
      </c>
      <c r="BO197" s="5">
        <v>4166000</v>
      </c>
      <c r="BP197" s="5" t="s">
        <v>8</v>
      </c>
      <c r="BS197">
        <v>115242.0470262794</v>
      </c>
      <c r="BT197" s="5">
        <v>0</v>
      </c>
      <c r="BU197" s="5">
        <v>4166000</v>
      </c>
      <c r="BW197" s="5" t="s">
        <v>1818</v>
      </c>
      <c r="BX197" s="5" t="s">
        <v>1818</v>
      </c>
      <c r="BY197" s="5" t="s">
        <v>1827</v>
      </c>
      <c r="BZ197" t="s">
        <v>1829</v>
      </c>
      <c r="CA197" t="s">
        <v>1877</v>
      </c>
      <c r="CB197" t="s">
        <v>1856</v>
      </c>
      <c r="CC197" s="5" t="b">
        <v>1</v>
      </c>
      <c r="CD197" s="5">
        <v>4166000</v>
      </c>
      <c r="CE197">
        <v>4407024</v>
      </c>
      <c r="CF197">
        <v>4166000</v>
      </c>
      <c r="CG197">
        <v>4166000</v>
      </c>
      <c r="CH197" s="5">
        <v>0</v>
      </c>
    </row>
    <row r="198" spans="1:86" x14ac:dyDescent="0.25">
      <c r="A198" s="5">
        <v>197</v>
      </c>
      <c r="B198" s="5">
        <v>2</v>
      </c>
      <c r="C198" s="5">
        <v>11</v>
      </c>
      <c r="D198" s="5">
        <v>5</v>
      </c>
      <c r="E198" s="5">
        <v>1</v>
      </c>
      <c r="F198" s="5">
        <v>10.59</v>
      </c>
      <c r="G198" s="5"/>
      <c r="H198" s="5"/>
      <c r="I198" s="5">
        <v>10.59</v>
      </c>
      <c r="J198" s="5">
        <v>15.45</v>
      </c>
      <c r="K198" s="5">
        <v>3.94</v>
      </c>
      <c r="L198" s="5"/>
      <c r="M198">
        <v>4.4400000000000004</v>
      </c>
      <c r="N198" s="5"/>
      <c r="O198" s="5"/>
      <c r="P198" s="5">
        <v>3.39</v>
      </c>
      <c r="Q198" s="5"/>
      <c r="R198" s="5">
        <v>3.39</v>
      </c>
      <c r="S198" s="5">
        <v>37.81</v>
      </c>
      <c r="T198" s="5">
        <v>34.42</v>
      </c>
      <c r="U198" s="5">
        <v>36.119999999999997</v>
      </c>
      <c r="V198" s="5">
        <v>118016.48</v>
      </c>
      <c r="W198">
        <v>0.56545454544539098</v>
      </c>
      <c r="X198">
        <v>118017.04545454544</v>
      </c>
      <c r="Y198">
        <v>0</v>
      </c>
      <c r="Z198">
        <v>118017.04545454544</v>
      </c>
      <c r="AB198">
        <v>118516.98863636365</v>
      </c>
      <c r="AC198">
        <v>0</v>
      </c>
      <c r="AD198">
        <v>118516.98863636365</v>
      </c>
      <c r="AE198">
        <v>0</v>
      </c>
      <c r="AF198">
        <v>118516.98863636365</v>
      </c>
      <c r="AG198">
        <v>0</v>
      </c>
      <c r="AH198">
        <v>118516.98863636365</v>
      </c>
      <c r="AJ198">
        <v>119016.98863636365</v>
      </c>
      <c r="AK198">
        <v>0</v>
      </c>
      <c r="AL198">
        <v>119016.98863636365</v>
      </c>
      <c r="AM198">
        <v>0</v>
      </c>
      <c r="AN198">
        <v>119016.98863636365</v>
      </c>
      <c r="AP198">
        <v>118017.04545454544</v>
      </c>
      <c r="AQ198">
        <v>0</v>
      </c>
      <c r="AR198">
        <v>118017.04545454544</v>
      </c>
      <c r="AS198">
        <v>0</v>
      </c>
      <c r="AT198">
        <v>118017.04545454544</v>
      </c>
      <c r="AV198">
        <v>118017.04545454544</v>
      </c>
      <c r="AX198">
        <v>115011.07419712072</v>
      </c>
      <c r="AY198">
        <v>0</v>
      </c>
      <c r="AZ198">
        <v>115011.07419712072</v>
      </c>
      <c r="BA198">
        <v>0</v>
      </c>
      <c r="BB198">
        <v>115011.07419712072</v>
      </c>
      <c r="BC198">
        <v>0</v>
      </c>
      <c r="BD198">
        <v>115011.07419712072</v>
      </c>
      <c r="BE198">
        <v>0</v>
      </c>
      <c r="BF198">
        <v>115011.07419712072</v>
      </c>
      <c r="BG198">
        <v>0</v>
      </c>
      <c r="BH198">
        <v>115011.07419712072</v>
      </c>
      <c r="BI198" s="5">
        <v>115011.07419712072</v>
      </c>
      <c r="BJ198" s="5">
        <v>4154200</v>
      </c>
      <c r="BL198">
        <v>0.02</v>
      </c>
      <c r="BM198" s="5">
        <v>83084</v>
      </c>
      <c r="BN198" s="5">
        <v>112710.8527131783</v>
      </c>
      <c r="BO198" s="5">
        <v>4071116</v>
      </c>
      <c r="BP198" s="5" t="s">
        <v>8</v>
      </c>
      <c r="BS198">
        <v>112710.8527131783</v>
      </c>
      <c r="BT198" s="5">
        <v>0</v>
      </c>
      <c r="BU198" s="5">
        <v>4071116</v>
      </c>
      <c r="BV198" t="s">
        <v>1808</v>
      </c>
      <c r="BW198" s="5" t="s">
        <v>1818</v>
      </c>
      <c r="BX198" s="5" t="s">
        <v>1818</v>
      </c>
      <c r="BY198" s="5" t="s">
        <v>1827</v>
      </c>
      <c r="BZ198" t="s">
        <v>1829</v>
      </c>
      <c r="CA198" t="s">
        <v>1877</v>
      </c>
      <c r="CB198" t="s">
        <v>1856</v>
      </c>
      <c r="CC198" s="5" t="b">
        <v>1</v>
      </c>
      <c r="CD198" s="5">
        <v>4154200</v>
      </c>
      <c r="CE198">
        <v>4348066</v>
      </c>
      <c r="CF198">
        <v>4154200</v>
      </c>
      <c r="CG198">
        <v>4154200</v>
      </c>
      <c r="CH198" s="5">
        <v>0</v>
      </c>
    </row>
    <row r="199" spans="1:86" x14ac:dyDescent="0.25">
      <c r="A199" s="5">
        <v>198</v>
      </c>
      <c r="B199" s="5">
        <v>2</v>
      </c>
      <c r="C199" s="5">
        <v>11</v>
      </c>
      <c r="D199" s="5">
        <v>6</v>
      </c>
      <c r="E199" s="5">
        <v>3</v>
      </c>
      <c r="F199" s="5">
        <v>12.4</v>
      </c>
      <c r="G199" s="5">
        <v>11.28</v>
      </c>
      <c r="H199" s="5">
        <v>11.28</v>
      </c>
      <c r="I199" s="5">
        <v>34.96</v>
      </c>
      <c r="J199" s="5">
        <v>17.940000000000001</v>
      </c>
      <c r="K199" s="5">
        <v>4.67</v>
      </c>
      <c r="L199" s="5">
        <v>3.54</v>
      </c>
      <c r="M199">
        <v>9.56</v>
      </c>
      <c r="N199" s="5"/>
      <c r="O199" s="5"/>
      <c r="P199" s="5">
        <v>2.79</v>
      </c>
      <c r="Q199" s="5">
        <v>3.6</v>
      </c>
      <c r="R199" s="5">
        <v>6.3900000000000006</v>
      </c>
      <c r="S199" s="5">
        <v>77.06</v>
      </c>
      <c r="T199" s="5">
        <v>70.67</v>
      </c>
      <c r="U199" s="5">
        <v>73.87</v>
      </c>
      <c r="V199" s="5">
        <v>104186.56</v>
      </c>
      <c r="W199">
        <v>500.43507389162551</v>
      </c>
      <c r="X199">
        <v>104686.99507389162</v>
      </c>
      <c r="Y199">
        <v>0</v>
      </c>
      <c r="Z199">
        <v>104686.99507389162</v>
      </c>
      <c r="AA199">
        <v>0</v>
      </c>
      <c r="AB199">
        <v>104686.99507389162</v>
      </c>
      <c r="AC199">
        <v>0</v>
      </c>
      <c r="AD199">
        <v>104686.99507389162</v>
      </c>
      <c r="AE199">
        <v>500</v>
      </c>
      <c r="AF199">
        <v>105186.99507389162</v>
      </c>
      <c r="AG199">
        <v>0</v>
      </c>
      <c r="AH199">
        <v>105186.99507389162</v>
      </c>
      <c r="AI199">
        <v>0</v>
      </c>
      <c r="AJ199">
        <v>105186.99507389162</v>
      </c>
      <c r="AK199">
        <v>0</v>
      </c>
      <c r="AL199">
        <v>105186.99507389162</v>
      </c>
      <c r="AM199">
        <v>500</v>
      </c>
      <c r="AN199">
        <v>105686.99507389162</v>
      </c>
      <c r="AO199">
        <v>0</v>
      </c>
      <c r="AP199">
        <v>105686.99507389162</v>
      </c>
      <c r="AQ199">
        <v>500</v>
      </c>
      <c r="AR199">
        <v>106186.99507389162</v>
      </c>
      <c r="AS199">
        <v>500</v>
      </c>
      <c r="AT199">
        <v>106686.99507389162</v>
      </c>
      <c r="AV199">
        <v>106686.99507389162</v>
      </c>
      <c r="AW199">
        <v>-994.35936250675877</v>
      </c>
      <c r="AX199">
        <v>105692.63571138486</v>
      </c>
      <c r="AY199">
        <v>4195.004738053336</v>
      </c>
      <c r="AZ199">
        <v>109887.6404494382</v>
      </c>
      <c r="BA199">
        <v>0</v>
      </c>
      <c r="BB199">
        <v>109887.6404494382</v>
      </c>
      <c r="BC199">
        <v>0</v>
      </c>
      <c r="BD199">
        <v>109887.6404494382</v>
      </c>
      <c r="BE199">
        <v>0</v>
      </c>
      <c r="BF199">
        <v>109887.6404494382</v>
      </c>
      <c r="BG199">
        <v>2198.1183159604698</v>
      </c>
      <c r="BH199">
        <v>112085.75876539868</v>
      </c>
      <c r="BI199" s="5">
        <v>112085.75876539868</v>
      </c>
      <c r="BJ199" s="5">
        <v>8279775</v>
      </c>
      <c r="BM199" s="5">
        <v>0</v>
      </c>
      <c r="BN199" s="5">
        <v>112085.75876539868</v>
      </c>
      <c r="BO199" s="5">
        <v>8279775</v>
      </c>
      <c r="BP199" s="5" t="s">
        <v>8</v>
      </c>
      <c r="BS199">
        <v>112085.75876539868</v>
      </c>
      <c r="BT199" s="5">
        <v>0</v>
      </c>
      <c r="BU199" s="5">
        <v>8279775</v>
      </c>
      <c r="BW199" s="5" t="s">
        <v>2</v>
      </c>
      <c r="BX199" s="5" t="s">
        <v>2</v>
      </c>
      <c r="BY199" s="5" t="s">
        <v>1821</v>
      </c>
      <c r="BZ199" t="s">
        <v>1787</v>
      </c>
      <c r="CA199" t="s">
        <v>1877</v>
      </c>
      <c r="CB199" t="s">
        <v>1858</v>
      </c>
      <c r="CC199" s="5" t="b">
        <v>1</v>
      </c>
      <c r="CD199" s="5">
        <v>8279775</v>
      </c>
      <c r="CE199">
        <v>8279775</v>
      </c>
      <c r="CF199">
        <v>0</v>
      </c>
      <c r="CG199">
        <v>0</v>
      </c>
      <c r="CH199" s="5">
        <v>0</v>
      </c>
    </row>
    <row r="200" spans="1:86" x14ac:dyDescent="0.25">
      <c r="A200" s="5">
        <v>199</v>
      </c>
      <c r="B200" s="5">
        <v>2</v>
      </c>
      <c r="C200" s="5">
        <v>11</v>
      </c>
      <c r="D200" s="5">
        <v>7</v>
      </c>
      <c r="E200" s="5">
        <v>0</v>
      </c>
      <c r="F200" s="5">
        <v>16.989999999999998</v>
      </c>
      <c r="G200" s="5"/>
      <c r="H200" s="5"/>
      <c r="I200" s="5">
        <v>16.989999999999998</v>
      </c>
      <c r="J200" s="5">
        <v>7.49</v>
      </c>
      <c r="K200" s="5">
        <v>4.1500000000000004</v>
      </c>
      <c r="L200" s="5"/>
      <c r="N200" s="5"/>
      <c r="O200" s="5"/>
      <c r="P200" s="5">
        <v>3.49</v>
      </c>
      <c r="Q200" s="5"/>
      <c r="R200" s="5">
        <v>3.49</v>
      </c>
      <c r="S200" s="5">
        <v>32.119999999999997</v>
      </c>
      <c r="T200" s="5">
        <v>28.63</v>
      </c>
      <c r="U200" s="5">
        <v>30.38</v>
      </c>
      <c r="V200" s="5">
        <v>138273.04</v>
      </c>
      <c r="W200">
        <v>2.5902521008392796</v>
      </c>
      <c r="X200">
        <v>138275.63025210085</v>
      </c>
      <c r="Y200">
        <v>0</v>
      </c>
      <c r="Z200">
        <v>138275.63025210085</v>
      </c>
      <c r="AA200">
        <v>0</v>
      </c>
      <c r="AB200">
        <v>138275.63025210085</v>
      </c>
      <c r="AC200">
        <v>0</v>
      </c>
      <c r="AD200">
        <v>138275.63025210085</v>
      </c>
      <c r="AE200">
        <v>0</v>
      </c>
      <c r="AF200">
        <v>138275.63025210085</v>
      </c>
      <c r="AG200">
        <v>0</v>
      </c>
      <c r="AH200">
        <v>138275.63025210085</v>
      </c>
      <c r="AI200">
        <v>0</v>
      </c>
      <c r="AJ200">
        <v>138275.63025210085</v>
      </c>
      <c r="AK200">
        <v>0</v>
      </c>
      <c r="AL200">
        <v>138275.63025210085</v>
      </c>
      <c r="AM200">
        <v>0</v>
      </c>
      <c r="AN200">
        <v>138275.63025210085</v>
      </c>
      <c r="AO200">
        <v>0</v>
      </c>
      <c r="AP200">
        <v>138275.63025210085</v>
      </c>
      <c r="AQ200">
        <v>0</v>
      </c>
      <c r="AR200">
        <v>138275.63025210085</v>
      </c>
      <c r="AS200">
        <v>0</v>
      </c>
      <c r="AT200">
        <v>138275.63025210085</v>
      </c>
      <c r="AV200">
        <v>138275.63025210085</v>
      </c>
      <c r="AW200">
        <v>1195.1399914804497</v>
      </c>
      <c r="AX200">
        <v>139470.7702435813</v>
      </c>
      <c r="AY200">
        <v>2955.1678736010508</v>
      </c>
      <c r="AZ200">
        <v>142425.93811718235</v>
      </c>
      <c r="BA200">
        <v>0</v>
      </c>
      <c r="BB200">
        <v>142425.93811718235</v>
      </c>
      <c r="BC200">
        <v>0</v>
      </c>
      <c r="BD200">
        <v>142425.93811718235</v>
      </c>
      <c r="BE200">
        <v>0</v>
      </c>
      <c r="BF200">
        <v>142425.93811718235</v>
      </c>
      <c r="BG200">
        <v>0</v>
      </c>
      <c r="BH200">
        <v>142425.93811718235</v>
      </c>
      <c r="BI200" s="5">
        <v>142425.93811718235</v>
      </c>
      <c r="BJ200" s="5">
        <v>4326900</v>
      </c>
      <c r="BM200" s="5">
        <v>0</v>
      </c>
      <c r="BN200" s="5">
        <v>142425.93811718235</v>
      </c>
      <c r="BO200" s="5">
        <v>4326900</v>
      </c>
      <c r="BP200" s="5" t="s">
        <v>8</v>
      </c>
      <c r="BS200">
        <v>142425.93811718235</v>
      </c>
      <c r="BT200" s="5">
        <v>0</v>
      </c>
      <c r="BU200" s="5">
        <v>4326900</v>
      </c>
      <c r="BW200" s="5" t="s">
        <v>2</v>
      </c>
      <c r="BX200" s="5" t="s">
        <v>2</v>
      </c>
      <c r="BY200" s="5" t="s">
        <v>1821</v>
      </c>
      <c r="BZ200" t="s">
        <v>1787</v>
      </c>
      <c r="CA200" t="s">
        <v>1877</v>
      </c>
      <c r="CB200" t="s">
        <v>1862</v>
      </c>
      <c r="CC200" s="5" t="b">
        <v>1</v>
      </c>
      <c r="CD200" s="5">
        <v>4326900</v>
      </c>
      <c r="CE200">
        <v>4326900</v>
      </c>
      <c r="CF200">
        <v>0</v>
      </c>
      <c r="CG200">
        <v>0</v>
      </c>
      <c r="CH200" s="5">
        <v>0</v>
      </c>
    </row>
    <row r="201" spans="1:86" x14ac:dyDescent="0.25">
      <c r="A201" s="5">
        <v>200</v>
      </c>
      <c r="B201" s="5">
        <v>2</v>
      </c>
      <c r="C201" s="5">
        <v>12</v>
      </c>
      <c r="D201" s="5">
        <v>1</v>
      </c>
      <c r="E201" s="5">
        <v>0</v>
      </c>
      <c r="F201" s="5">
        <v>16.989999999999998</v>
      </c>
      <c r="G201" s="5"/>
      <c r="H201" s="5"/>
      <c r="I201" s="5">
        <v>16.989999999999998</v>
      </c>
      <c r="J201" s="5">
        <v>7.49</v>
      </c>
      <c r="K201" s="5">
        <v>4.1500000000000004</v>
      </c>
      <c r="L201" s="5"/>
      <c r="N201" s="5"/>
      <c r="O201" s="5"/>
      <c r="P201" s="5">
        <v>3.49</v>
      </c>
      <c r="Q201" s="5"/>
      <c r="R201" s="5">
        <v>3.49</v>
      </c>
      <c r="S201" s="5">
        <v>32.119999999999997</v>
      </c>
      <c r="T201" s="5">
        <v>28.63</v>
      </c>
      <c r="U201" s="5">
        <v>30.38</v>
      </c>
      <c r="V201" s="5">
        <v>138273.04</v>
      </c>
      <c r="W201">
        <v>2.5902521008392796</v>
      </c>
      <c r="X201">
        <v>138275.63025210085</v>
      </c>
      <c r="Y201">
        <v>0</v>
      </c>
      <c r="Z201">
        <v>138275.63025210085</v>
      </c>
      <c r="AA201">
        <v>0</v>
      </c>
      <c r="AB201">
        <v>138275.63025210085</v>
      </c>
      <c r="AC201">
        <v>0</v>
      </c>
      <c r="AD201">
        <v>138275.63025210085</v>
      </c>
      <c r="AE201">
        <v>0</v>
      </c>
      <c r="AF201">
        <v>138275.63025210085</v>
      </c>
      <c r="AG201">
        <v>0</v>
      </c>
      <c r="AH201">
        <v>138275.63025210085</v>
      </c>
      <c r="AI201">
        <v>0</v>
      </c>
      <c r="AJ201">
        <v>138275.63025210085</v>
      </c>
      <c r="AK201">
        <v>0</v>
      </c>
      <c r="AL201">
        <v>138275.63025210085</v>
      </c>
      <c r="AM201">
        <v>0</v>
      </c>
      <c r="AN201">
        <v>138275.63025210085</v>
      </c>
      <c r="AO201">
        <v>0</v>
      </c>
      <c r="AP201">
        <v>138275.63025210085</v>
      </c>
      <c r="AQ201">
        <v>0</v>
      </c>
      <c r="AR201">
        <v>138275.63025210085</v>
      </c>
      <c r="AS201">
        <v>0</v>
      </c>
      <c r="AT201">
        <v>138275.63025210085</v>
      </c>
      <c r="AV201">
        <v>138275.63025210085</v>
      </c>
      <c r="AW201">
        <v>1195.1399914804497</v>
      </c>
      <c r="AX201">
        <v>139470.7702435813</v>
      </c>
      <c r="AY201">
        <v>2955.1678736010508</v>
      </c>
      <c r="AZ201">
        <v>142425.93811718235</v>
      </c>
      <c r="BA201">
        <v>0</v>
      </c>
      <c r="BB201">
        <v>142425.93811718235</v>
      </c>
      <c r="BC201">
        <v>0</v>
      </c>
      <c r="BD201">
        <v>142425.93811718235</v>
      </c>
      <c r="BE201">
        <v>0</v>
      </c>
      <c r="BF201">
        <v>142425.93811718235</v>
      </c>
      <c r="BG201">
        <v>0</v>
      </c>
      <c r="BH201">
        <v>142425.93811718235</v>
      </c>
      <c r="BI201" s="5">
        <v>142425.93811718235</v>
      </c>
      <c r="BJ201" s="5">
        <v>4326900</v>
      </c>
      <c r="BM201" s="5">
        <v>0</v>
      </c>
      <c r="BN201" s="5">
        <v>142425.93811718235</v>
      </c>
      <c r="BO201" s="5">
        <v>4326900</v>
      </c>
      <c r="BP201" s="5" t="s">
        <v>8</v>
      </c>
      <c r="BS201">
        <v>142425.93811718235</v>
      </c>
      <c r="BT201" s="5">
        <v>0</v>
      </c>
      <c r="BU201" s="5">
        <v>4326900</v>
      </c>
      <c r="BW201" s="5" t="s">
        <v>19</v>
      </c>
      <c r="BX201" s="5" t="s">
        <v>19</v>
      </c>
      <c r="BY201" s="5" t="s">
        <v>1827</v>
      </c>
      <c r="BZ201" t="s">
        <v>1828</v>
      </c>
      <c r="CA201" t="s">
        <v>1877</v>
      </c>
      <c r="CB201" t="s">
        <v>1862</v>
      </c>
      <c r="CC201" s="5" t="b">
        <v>1</v>
      </c>
      <c r="CD201" s="5">
        <v>4326900</v>
      </c>
      <c r="CE201">
        <v>4326900</v>
      </c>
      <c r="CF201">
        <v>0</v>
      </c>
      <c r="CG201">
        <v>0</v>
      </c>
      <c r="CH201" s="5">
        <v>0</v>
      </c>
    </row>
    <row r="202" spans="1:86" x14ac:dyDescent="0.25">
      <c r="A202" s="5">
        <v>201</v>
      </c>
      <c r="B202" s="5">
        <v>2</v>
      </c>
      <c r="C202" s="5">
        <v>12</v>
      </c>
      <c r="D202" s="5">
        <v>2</v>
      </c>
      <c r="E202" s="5">
        <v>1</v>
      </c>
      <c r="F202" s="5">
        <v>11.31</v>
      </c>
      <c r="G202" s="5"/>
      <c r="H202" s="5"/>
      <c r="I202" s="5">
        <v>11.31</v>
      </c>
      <c r="J202" s="5">
        <v>15.89</v>
      </c>
      <c r="K202" s="5">
        <v>4.1100000000000003</v>
      </c>
      <c r="L202" s="5"/>
      <c r="M202">
        <v>3</v>
      </c>
      <c r="N202" s="5"/>
      <c r="O202" s="5"/>
      <c r="P202" s="5">
        <v>2.77</v>
      </c>
      <c r="Q202" s="5"/>
      <c r="R202" s="5">
        <v>2.77</v>
      </c>
      <c r="S202" s="5">
        <v>37.08</v>
      </c>
      <c r="T202" s="5">
        <v>34.31</v>
      </c>
      <c r="U202" s="5">
        <v>35.700000000000003</v>
      </c>
      <c r="V202" s="5">
        <v>119184.96000000001</v>
      </c>
      <c r="W202">
        <v>1.2864183381025214</v>
      </c>
      <c r="X202">
        <v>119186.24641833812</v>
      </c>
      <c r="Y202">
        <v>0</v>
      </c>
      <c r="Z202">
        <v>119186.24641833812</v>
      </c>
      <c r="AA202">
        <v>0</v>
      </c>
      <c r="AB202">
        <v>119186.24641833812</v>
      </c>
      <c r="AC202">
        <v>0</v>
      </c>
      <c r="AD202">
        <v>119186.24641833812</v>
      </c>
      <c r="AE202">
        <v>0</v>
      </c>
      <c r="AF202">
        <v>119186.24641833812</v>
      </c>
      <c r="AG202">
        <v>0</v>
      </c>
      <c r="AH202">
        <v>119186.24641833812</v>
      </c>
      <c r="AI202">
        <v>0</v>
      </c>
      <c r="AJ202">
        <v>119186.24641833812</v>
      </c>
      <c r="AK202">
        <v>0</v>
      </c>
      <c r="AL202">
        <v>119186.24641833812</v>
      </c>
      <c r="AM202">
        <v>0</v>
      </c>
      <c r="AN202">
        <v>119186.24641833812</v>
      </c>
      <c r="AO202">
        <v>0</v>
      </c>
      <c r="AP202">
        <v>119186.24641833812</v>
      </c>
      <c r="AQ202">
        <v>0</v>
      </c>
      <c r="AR202">
        <v>119186.24641833812</v>
      </c>
      <c r="AS202">
        <v>0</v>
      </c>
      <c r="AT202">
        <v>119186.24641833812</v>
      </c>
      <c r="AV202">
        <v>119186.24641833812</v>
      </c>
      <c r="AW202">
        <v>824.36982816047396</v>
      </c>
      <c r="AX202">
        <v>120010.61624649858</v>
      </c>
      <c r="AY202">
        <v>2751.288515406166</v>
      </c>
      <c r="AZ202">
        <v>122761.90476190476</v>
      </c>
      <c r="BA202">
        <v>0</v>
      </c>
      <c r="BB202">
        <v>122761.90476190476</v>
      </c>
      <c r="BC202">
        <v>0</v>
      </c>
      <c r="BD202">
        <v>122761.90476190476</v>
      </c>
      <c r="BE202">
        <v>0</v>
      </c>
      <c r="BF202">
        <v>122761.90476190476</v>
      </c>
      <c r="BG202">
        <v>2455.3221288515488</v>
      </c>
      <c r="BH202">
        <v>125217.2268907563</v>
      </c>
      <c r="BI202" s="5">
        <v>125217.2268907563</v>
      </c>
      <c r="BJ202" s="5">
        <v>4470255</v>
      </c>
      <c r="BM202" s="5">
        <v>0</v>
      </c>
      <c r="BN202" s="5">
        <v>125217.2268907563</v>
      </c>
      <c r="BO202" s="5">
        <v>4470255</v>
      </c>
      <c r="BP202" s="5" t="s">
        <v>8</v>
      </c>
      <c r="BS202">
        <v>125217.2268907563</v>
      </c>
      <c r="BT202" s="5">
        <v>0</v>
      </c>
      <c r="BU202" s="5">
        <v>4470255</v>
      </c>
      <c r="BW202" s="5" t="s">
        <v>19</v>
      </c>
      <c r="BX202" s="5" t="s">
        <v>19</v>
      </c>
      <c r="BY202" s="5" t="s">
        <v>1827</v>
      </c>
      <c r="BZ202" t="s">
        <v>1828</v>
      </c>
      <c r="CA202" t="s">
        <v>1877</v>
      </c>
      <c r="CB202" t="s">
        <v>1856</v>
      </c>
      <c r="CC202" s="5" t="b">
        <v>1</v>
      </c>
      <c r="CD202" s="5">
        <v>4470255</v>
      </c>
      <c r="CE202">
        <v>4470255</v>
      </c>
      <c r="CF202">
        <v>0</v>
      </c>
      <c r="CG202">
        <v>0</v>
      </c>
      <c r="CH202" s="5">
        <v>0</v>
      </c>
    </row>
    <row r="203" spans="1:86" x14ac:dyDescent="0.25">
      <c r="A203" s="5">
        <v>202</v>
      </c>
      <c r="B203" s="5">
        <v>2</v>
      </c>
      <c r="C203" s="5">
        <v>12</v>
      </c>
      <c r="D203" s="5">
        <v>3</v>
      </c>
      <c r="E203" s="5">
        <v>1</v>
      </c>
      <c r="F203" s="5">
        <v>15.45</v>
      </c>
      <c r="G203" s="5"/>
      <c r="H203" s="5"/>
      <c r="I203" s="5">
        <v>15.45</v>
      </c>
      <c r="J203" s="5">
        <v>17.71</v>
      </c>
      <c r="K203" s="5">
        <v>4.01</v>
      </c>
      <c r="L203" s="5"/>
      <c r="M203">
        <v>5.04</v>
      </c>
      <c r="N203" s="5"/>
      <c r="O203" s="5"/>
      <c r="P203" s="5">
        <v>3.84</v>
      </c>
      <c r="Q203" s="5"/>
      <c r="R203" s="5">
        <v>3.84</v>
      </c>
      <c r="S203" s="5">
        <v>46.05</v>
      </c>
      <c r="T203" s="5">
        <v>42.21</v>
      </c>
      <c r="U203" s="5">
        <v>44.13</v>
      </c>
      <c r="V203" s="5">
        <v>119184.96000000001</v>
      </c>
      <c r="W203">
        <v>0.22518518517608752</v>
      </c>
      <c r="X203">
        <v>119185.18518518518</v>
      </c>
      <c r="Y203">
        <v>0</v>
      </c>
      <c r="Z203">
        <v>119185.18518518518</v>
      </c>
      <c r="AA203">
        <v>0</v>
      </c>
      <c r="AB203">
        <v>119185.18518518518</v>
      </c>
      <c r="AC203">
        <v>0</v>
      </c>
      <c r="AD203">
        <v>119185.18518518518</v>
      </c>
      <c r="AE203">
        <v>0</v>
      </c>
      <c r="AF203">
        <v>119185.18518518518</v>
      </c>
      <c r="AG203">
        <v>0</v>
      </c>
      <c r="AH203">
        <v>119185.18518518518</v>
      </c>
      <c r="AI203">
        <v>0</v>
      </c>
      <c r="AJ203">
        <v>119185.18518518518</v>
      </c>
      <c r="AK203">
        <v>0</v>
      </c>
      <c r="AL203">
        <v>119185.18518518518</v>
      </c>
      <c r="AM203">
        <v>0</v>
      </c>
      <c r="AN203">
        <v>119185.18518518518</v>
      </c>
      <c r="AO203">
        <v>0</v>
      </c>
      <c r="AP203">
        <v>119185.18518518518</v>
      </c>
      <c r="AQ203">
        <v>0</v>
      </c>
      <c r="AR203">
        <v>119185.18518518518</v>
      </c>
      <c r="AS203">
        <v>0</v>
      </c>
      <c r="AT203">
        <v>119185.18518518518</v>
      </c>
      <c r="AV203">
        <v>119185.18518518518</v>
      </c>
      <c r="AW203">
        <v>988.30223833622597</v>
      </c>
      <c r="AX203">
        <v>120173.48742352139</v>
      </c>
      <c r="AY203">
        <v>2588.8058010423701</v>
      </c>
      <c r="AZ203">
        <v>122762.29322456378</v>
      </c>
      <c r="BA203">
        <v>0</v>
      </c>
      <c r="BB203">
        <v>122762.29322456378</v>
      </c>
      <c r="BC203">
        <v>0</v>
      </c>
      <c r="BD203">
        <v>122762.29322456378</v>
      </c>
      <c r="BE203">
        <v>0</v>
      </c>
      <c r="BF203">
        <v>122762.29322456378</v>
      </c>
      <c r="BG203">
        <v>2454.9512803081889</v>
      </c>
      <c r="BH203">
        <v>125217.24450487195</v>
      </c>
      <c r="BI203" s="5">
        <v>125217.24450487195</v>
      </c>
      <c r="BJ203" s="5">
        <v>5525837</v>
      </c>
      <c r="BM203" s="5">
        <v>0</v>
      </c>
      <c r="BN203" s="5">
        <v>125217.24450487195</v>
      </c>
      <c r="BO203" s="5">
        <v>5525837</v>
      </c>
      <c r="BP203" s="5" t="s">
        <v>8</v>
      </c>
      <c r="BS203">
        <v>125217.24450487195</v>
      </c>
      <c r="BT203" s="5">
        <v>0</v>
      </c>
      <c r="BU203" s="5">
        <v>5525837</v>
      </c>
      <c r="BW203" s="5" t="s">
        <v>2</v>
      </c>
      <c r="BX203" s="5" t="s">
        <v>2</v>
      </c>
      <c r="BY203" s="5" t="s">
        <v>1821</v>
      </c>
      <c r="BZ203" t="s">
        <v>1787</v>
      </c>
      <c r="CA203" t="s">
        <v>1877</v>
      </c>
      <c r="CB203" t="s">
        <v>1856</v>
      </c>
      <c r="CC203" s="5" t="b">
        <v>1</v>
      </c>
      <c r="CD203" s="5">
        <v>5525837</v>
      </c>
      <c r="CE203">
        <v>5525837</v>
      </c>
      <c r="CF203">
        <v>0</v>
      </c>
      <c r="CG203">
        <v>0</v>
      </c>
      <c r="CH203" s="5">
        <v>0</v>
      </c>
    </row>
    <row r="204" spans="1:86" x14ac:dyDescent="0.25">
      <c r="A204" s="5">
        <v>203</v>
      </c>
      <c r="B204" s="5">
        <v>2</v>
      </c>
      <c r="C204" s="5">
        <v>12</v>
      </c>
      <c r="D204" s="5">
        <v>4</v>
      </c>
      <c r="E204" s="5">
        <v>1</v>
      </c>
      <c r="F204" s="5">
        <v>10.59</v>
      </c>
      <c r="G204" s="5"/>
      <c r="H204" s="5"/>
      <c r="I204" s="5">
        <v>10.59</v>
      </c>
      <c r="J204" s="5">
        <v>15.45</v>
      </c>
      <c r="K204" s="5">
        <v>3.94</v>
      </c>
      <c r="L204" s="5"/>
      <c r="M204">
        <v>4.4400000000000004</v>
      </c>
      <c r="N204" s="5"/>
      <c r="O204" s="5"/>
      <c r="P204" s="5">
        <v>3.45</v>
      </c>
      <c r="Q204" s="5"/>
      <c r="R204" s="5">
        <v>3.45</v>
      </c>
      <c r="S204" s="5">
        <v>37.869999999999997</v>
      </c>
      <c r="T204" s="5">
        <v>34.42</v>
      </c>
      <c r="U204" s="5">
        <v>36.15</v>
      </c>
      <c r="V204" s="5">
        <v>118016.48</v>
      </c>
      <c r="W204">
        <v>0.51716713882342447</v>
      </c>
      <c r="X204">
        <v>118016.99716713882</v>
      </c>
      <c r="Y204">
        <v>0</v>
      </c>
      <c r="Z204">
        <v>118016.99716713882</v>
      </c>
      <c r="AA204">
        <v>0</v>
      </c>
      <c r="AB204">
        <v>118016.99716713882</v>
      </c>
      <c r="AC204">
        <v>500</v>
      </c>
      <c r="AD204">
        <v>118516.99716713882</v>
      </c>
      <c r="AE204">
        <v>0</v>
      </c>
      <c r="AF204">
        <v>118516.99716713882</v>
      </c>
      <c r="AH204">
        <v>119016.99716713882</v>
      </c>
      <c r="AJ204">
        <v>119516.99716713882</v>
      </c>
      <c r="AL204">
        <v>120016.99716713882</v>
      </c>
      <c r="AM204">
        <v>0</v>
      </c>
      <c r="AN204">
        <v>120016.99716713882</v>
      </c>
      <c r="AP204">
        <v>118516.99716713882</v>
      </c>
      <c r="AQ204">
        <v>0</v>
      </c>
      <c r="AR204">
        <v>118516.99716713882</v>
      </c>
      <c r="AS204">
        <v>0</v>
      </c>
      <c r="AT204">
        <v>118516.99716713882</v>
      </c>
      <c r="AV204">
        <v>118516.99716713882</v>
      </c>
      <c r="AX204">
        <v>115730.29045643154</v>
      </c>
      <c r="AY204">
        <v>0</v>
      </c>
      <c r="AZ204">
        <v>115730.29045643154</v>
      </c>
      <c r="BA204">
        <v>0</v>
      </c>
      <c r="BB204">
        <v>115730.29045643154</v>
      </c>
      <c r="BC204">
        <v>0</v>
      </c>
      <c r="BD204">
        <v>115730.29045643154</v>
      </c>
      <c r="BE204">
        <v>0</v>
      </c>
      <c r="BF204">
        <v>115730.29045643154</v>
      </c>
      <c r="BG204">
        <v>0</v>
      </c>
      <c r="BH204">
        <v>115730.29045643154</v>
      </c>
      <c r="BI204" s="5">
        <v>115730.29045643154</v>
      </c>
      <c r="BJ204" s="5">
        <v>4183650</v>
      </c>
      <c r="BM204" s="5">
        <v>0</v>
      </c>
      <c r="BN204" s="5">
        <v>115730.29045643154</v>
      </c>
      <c r="BO204" s="5">
        <v>4183650</v>
      </c>
      <c r="BP204" s="5" t="s">
        <v>8</v>
      </c>
      <c r="BS204">
        <v>115730.29045643154</v>
      </c>
      <c r="BT204" s="5">
        <v>0</v>
      </c>
      <c r="BU204" s="5">
        <v>4183650</v>
      </c>
      <c r="BW204" s="5" t="s">
        <v>1818</v>
      </c>
      <c r="BX204" s="5" t="s">
        <v>1818</v>
      </c>
      <c r="BY204" s="5" t="s">
        <v>1827</v>
      </c>
      <c r="BZ204" t="s">
        <v>1829</v>
      </c>
      <c r="CA204" t="s">
        <v>1877</v>
      </c>
      <c r="CB204" t="s">
        <v>1856</v>
      </c>
      <c r="CC204" s="5" t="b">
        <v>1</v>
      </c>
      <c r="CD204" s="5">
        <v>4183650</v>
      </c>
      <c r="CE204">
        <v>4425387</v>
      </c>
      <c r="CF204">
        <v>4183650</v>
      </c>
      <c r="CG204">
        <v>4183650</v>
      </c>
      <c r="CH204" s="5">
        <v>0</v>
      </c>
    </row>
    <row r="205" spans="1:86" x14ac:dyDescent="0.25">
      <c r="A205" s="5">
        <v>204</v>
      </c>
      <c r="B205" s="5">
        <v>2</v>
      </c>
      <c r="C205" s="5">
        <v>12</v>
      </c>
      <c r="D205" s="5">
        <v>5</v>
      </c>
      <c r="E205" s="5">
        <v>1</v>
      </c>
      <c r="F205" s="5">
        <v>10.59</v>
      </c>
      <c r="G205" s="5"/>
      <c r="H205" s="5"/>
      <c r="I205" s="5">
        <v>10.59</v>
      </c>
      <c r="J205" s="5">
        <v>15.45</v>
      </c>
      <c r="K205" s="5">
        <v>3.94</v>
      </c>
      <c r="L205" s="5"/>
      <c r="M205">
        <v>4.4400000000000004</v>
      </c>
      <c r="N205" s="5"/>
      <c r="O205" s="5"/>
      <c r="P205" s="5">
        <v>3.39</v>
      </c>
      <c r="Q205" s="5"/>
      <c r="R205" s="5">
        <v>3.39</v>
      </c>
      <c r="S205" s="5">
        <v>37.81</v>
      </c>
      <c r="T205" s="5">
        <v>34.42</v>
      </c>
      <c r="U205" s="5">
        <v>36.119999999999997</v>
      </c>
      <c r="V205" s="5">
        <v>118016.48</v>
      </c>
      <c r="W205">
        <v>0.56545454544539098</v>
      </c>
      <c r="X205">
        <v>118017.04545454544</v>
      </c>
      <c r="Y205">
        <v>0</v>
      </c>
      <c r="Z205">
        <v>118017.04545454544</v>
      </c>
      <c r="AA205">
        <v>499.94318181819102</v>
      </c>
      <c r="AB205">
        <v>118516.98863636365</v>
      </c>
      <c r="AC205">
        <v>0</v>
      </c>
      <c r="AD205">
        <v>118516.98863636365</v>
      </c>
      <c r="AE205">
        <v>0</v>
      </c>
      <c r="AF205">
        <v>118516.98863636365</v>
      </c>
      <c r="AG205">
        <v>0</v>
      </c>
      <c r="AH205">
        <v>118516.98863636365</v>
      </c>
      <c r="AI205">
        <v>500</v>
      </c>
      <c r="AJ205">
        <v>119016.98863636365</v>
      </c>
      <c r="AK205">
        <v>0</v>
      </c>
      <c r="AL205">
        <v>119016.98863636365</v>
      </c>
      <c r="AM205">
        <v>0</v>
      </c>
      <c r="AN205">
        <v>119016.98863636365</v>
      </c>
      <c r="AP205">
        <v>119016.98863636365</v>
      </c>
      <c r="AQ205">
        <v>0</v>
      </c>
      <c r="AR205">
        <v>119016.98863636365</v>
      </c>
      <c r="AS205">
        <v>0</v>
      </c>
      <c r="AT205">
        <v>119016.98863636365</v>
      </c>
      <c r="AV205">
        <v>119016.98863636365</v>
      </c>
      <c r="AX205">
        <v>115985.54817275748</v>
      </c>
      <c r="AY205">
        <v>0</v>
      </c>
      <c r="AZ205">
        <v>115985.54817275748</v>
      </c>
      <c r="BA205">
        <v>0</v>
      </c>
      <c r="BB205">
        <v>115985.54817275748</v>
      </c>
      <c r="BC205">
        <v>0</v>
      </c>
      <c r="BD205">
        <v>115985.54817275748</v>
      </c>
      <c r="BE205">
        <v>0</v>
      </c>
      <c r="BF205">
        <v>115985.54817275748</v>
      </c>
      <c r="BG205">
        <v>0</v>
      </c>
      <c r="BH205">
        <v>115985.54817275748</v>
      </c>
      <c r="BI205" s="5">
        <v>115985.54817275748</v>
      </c>
      <c r="BJ205" s="5">
        <v>4189398</v>
      </c>
      <c r="BM205" s="5">
        <v>0</v>
      </c>
      <c r="BN205" s="5">
        <v>115985.54817275748</v>
      </c>
      <c r="BO205" s="5">
        <v>4189398</v>
      </c>
      <c r="BP205" s="5" t="s">
        <v>8</v>
      </c>
      <c r="BS205">
        <v>115985.54817275748</v>
      </c>
      <c r="BT205" s="5">
        <v>0</v>
      </c>
      <c r="BU205" s="5">
        <v>4189398</v>
      </c>
      <c r="BW205" s="5" t="s">
        <v>1818</v>
      </c>
      <c r="BX205" s="5" t="s">
        <v>1818</v>
      </c>
      <c r="BY205" s="5" t="s">
        <v>1827</v>
      </c>
      <c r="BZ205" t="s">
        <v>1829</v>
      </c>
      <c r="CA205" t="s">
        <v>1877</v>
      </c>
      <c r="CB205" t="s">
        <v>1856</v>
      </c>
      <c r="CC205" s="5" t="b">
        <v>1</v>
      </c>
      <c r="CD205" s="5">
        <v>4189398</v>
      </c>
      <c r="CE205">
        <v>4384872</v>
      </c>
      <c r="CF205">
        <v>4189398</v>
      </c>
      <c r="CG205">
        <v>0</v>
      </c>
      <c r="CH205" s="5">
        <v>0</v>
      </c>
    </row>
    <row r="206" spans="1:86" x14ac:dyDescent="0.25">
      <c r="A206" s="5">
        <v>205</v>
      </c>
      <c r="B206" s="5">
        <v>2</v>
      </c>
      <c r="C206" s="5">
        <v>12</v>
      </c>
      <c r="D206" s="5">
        <v>6</v>
      </c>
      <c r="E206" s="5">
        <v>3</v>
      </c>
      <c r="F206" s="5">
        <v>12.4</v>
      </c>
      <c r="G206" s="5">
        <v>11.28</v>
      </c>
      <c r="H206" s="5">
        <v>11.28</v>
      </c>
      <c r="I206" s="5">
        <v>34.96</v>
      </c>
      <c r="J206" s="5">
        <v>17.940000000000001</v>
      </c>
      <c r="K206" s="5">
        <v>4.67</v>
      </c>
      <c r="L206" s="5">
        <v>3.54</v>
      </c>
      <c r="M206">
        <v>9.56</v>
      </c>
      <c r="N206" s="5"/>
      <c r="O206" s="5"/>
      <c r="P206" s="5">
        <v>2.79</v>
      </c>
      <c r="Q206" s="5">
        <v>3.6</v>
      </c>
      <c r="R206" s="5">
        <v>6.3900000000000006</v>
      </c>
      <c r="S206" s="5">
        <v>77.06</v>
      </c>
      <c r="T206" s="5">
        <v>70.67</v>
      </c>
      <c r="U206" s="5">
        <v>73.87</v>
      </c>
      <c r="V206" s="5">
        <v>104186.56</v>
      </c>
      <c r="W206">
        <v>500.43507389162551</v>
      </c>
      <c r="X206">
        <v>104686.99507389162</v>
      </c>
      <c r="Y206">
        <v>0</v>
      </c>
      <c r="Z206">
        <v>104686.99507389162</v>
      </c>
      <c r="AA206">
        <v>0</v>
      </c>
      <c r="AB206">
        <v>104686.99507389162</v>
      </c>
      <c r="AC206">
        <v>0</v>
      </c>
      <c r="AD206">
        <v>104686.99507389162</v>
      </c>
      <c r="AE206">
        <v>500</v>
      </c>
      <c r="AF206">
        <v>105186.99507389162</v>
      </c>
      <c r="AG206">
        <v>0</v>
      </c>
      <c r="AH206">
        <v>105186.99507389162</v>
      </c>
      <c r="AI206">
        <v>0</v>
      </c>
      <c r="AJ206">
        <v>105186.99507389162</v>
      </c>
      <c r="AK206">
        <v>0</v>
      </c>
      <c r="AL206">
        <v>105186.99507389162</v>
      </c>
      <c r="AM206">
        <v>500</v>
      </c>
      <c r="AN206">
        <v>105686.99507389162</v>
      </c>
      <c r="AO206">
        <v>0</v>
      </c>
      <c r="AP206">
        <v>105686.99507389162</v>
      </c>
      <c r="AQ206">
        <v>500</v>
      </c>
      <c r="AR206">
        <v>106186.99507389162</v>
      </c>
      <c r="AS206">
        <v>500</v>
      </c>
      <c r="AT206">
        <v>106686.99507389162</v>
      </c>
      <c r="AV206">
        <v>106686.99507389162</v>
      </c>
      <c r="AW206">
        <v>-994.35936250675877</v>
      </c>
      <c r="AX206">
        <v>105692.63571138486</v>
      </c>
      <c r="AY206">
        <v>4195.004738053336</v>
      </c>
      <c r="AZ206">
        <v>109887.6404494382</v>
      </c>
      <c r="BA206">
        <v>0</v>
      </c>
      <c r="BB206">
        <v>109887.6404494382</v>
      </c>
      <c r="BC206">
        <v>0</v>
      </c>
      <c r="BD206">
        <v>109887.6404494382</v>
      </c>
      <c r="BE206">
        <v>0</v>
      </c>
      <c r="BF206">
        <v>109887.6404494382</v>
      </c>
      <c r="BG206">
        <v>2198.1183159604698</v>
      </c>
      <c r="BH206">
        <v>112085.75876539868</v>
      </c>
      <c r="BI206" s="5">
        <v>112085.75876539868</v>
      </c>
      <c r="BJ206" s="5">
        <v>8279775</v>
      </c>
      <c r="BM206" s="5">
        <v>0</v>
      </c>
      <c r="BN206" s="5">
        <v>112085.75876539868</v>
      </c>
      <c r="BO206" s="5">
        <v>8279775</v>
      </c>
      <c r="BP206" s="5" t="s">
        <v>8</v>
      </c>
      <c r="BS206">
        <v>112085.75876539868</v>
      </c>
      <c r="BT206" s="5">
        <v>0</v>
      </c>
      <c r="BU206" s="5">
        <v>8279775</v>
      </c>
      <c r="BW206" s="5" t="s">
        <v>2</v>
      </c>
      <c r="BX206" s="5" t="s">
        <v>2</v>
      </c>
      <c r="BY206" s="5" t="s">
        <v>1821</v>
      </c>
      <c r="BZ206" t="s">
        <v>1787</v>
      </c>
      <c r="CA206" t="s">
        <v>1877</v>
      </c>
      <c r="CB206" t="s">
        <v>1858</v>
      </c>
      <c r="CC206" s="5" t="b">
        <v>1</v>
      </c>
      <c r="CD206" s="5">
        <v>8279775</v>
      </c>
      <c r="CE206">
        <v>8279775</v>
      </c>
      <c r="CF206">
        <v>0</v>
      </c>
      <c r="CG206">
        <v>0</v>
      </c>
      <c r="CH206" s="5">
        <v>0</v>
      </c>
    </row>
    <row r="207" spans="1:86" x14ac:dyDescent="0.25">
      <c r="A207" s="5">
        <v>206</v>
      </c>
      <c r="B207" s="5">
        <v>2</v>
      </c>
      <c r="C207" s="5">
        <v>12</v>
      </c>
      <c r="D207" s="5">
        <v>7</v>
      </c>
      <c r="E207" s="5">
        <v>0</v>
      </c>
      <c r="F207" s="5">
        <v>16.989999999999998</v>
      </c>
      <c r="G207" s="5"/>
      <c r="H207" s="5"/>
      <c r="I207" s="5">
        <v>16.989999999999998</v>
      </c>
      <c r="J207" s="5">
        <v>7.49</v>
      </c>
      <c r="K207" s="5">
        <v>4.1500000000000004</v>
      </c>
      <c r="L207" s="5"/>
      <c r="N207" s="5"/>
      <c r="O207" s="5"/>
      <c r="P207" s="5">
        <v>3.49</v>
      </c>
      <c r="Q207" s="5"/>
      <c r="R207" s="5">
        <v>3.49</v>
      </c>
      <c r="S207" s="5">
        <v>32.119999999999997</v>
      </c>
      <c r="T207" s="5">
        <v>28.63</v>
      </c>
      <c r="U207" s="5">
        <v>30.38</v>
      </c>
      <c r="V207" s="5">
        <v>138273.04</v>
      </c>
      <c r="W207">
        <v>2.5902521008392796</v>
      </c>
      <c r="X207">
        <v>138275.63025210085</v>
      </c>
      <c r="Y207">
        <v>0</v>
      </c>
      <c r="Z207">
        <v>138275.63025210085</v>
      </c>
      <c r="AA207">
        <v>0</v>
      </c>
      <c r="AB207">
        <v>138275.63025210085</v>
      </c>
      <c r="AC207">
        <v>0</v>
      </c>
      <c r="AD207">
        <v>138275.63025210085</v>
      </c>
      <c r="AE207">
        <v>0</v>
      </c>
      <c r="AF207">
        <v>138275.63025210085</v>
      </c>
      <c r="AG207">
        <v>0</v>
      </c>
      <c r="AH207">
        <v>138275.63025210085</v>
      </c>
      <c r="AI207">
        <v>0</v>
      </c>
      <c r="AJ207">
        <v>138275.63025210085</v>
      </c>
      <c r="AK207">
        <v>0</v>
      </c>
      <c r="AL207">
        <v>138275.63025210085</v>
      </c>
      <c r="AM207">
        <v>0</v>
      </c>
      <c r="AN207">
        <v>138275.63025210085</v>
      </c>
      <c r="AO207">
        <v>0</v>
      </c>
      <c r="AP207">
        <v>138275.63025210085</v>
      </c>
      <c r="AQ207">
        <v>0</v>
      </c>
      <c r="AR207">
        <v>138275.63025210085</v>
      </c>
      <c r="AS207">
        <v>0</v>
      </c>
      <c r="AT207">
        <v>138275.63025210085</v>
      </c>
      <c r="AV207">
        <v>138275.63025210085</v>
      </c>
      <c r="AW207">
        <v>1195.1399914804497</v>
      </c>
      <c r="AX207">
        <v>139470.7702435813</v>
      </c>
      <c r="AY207">
        <v>2955.1678736010508</v>
      </c>
      <c r="AZ207">
        <v>142425.93811718235</v>
      </c>
      <c r="BA207">
        <v>0</v>
      </c>
      <c r="BB207">
        <v>142425.93811718235</v>
      </c>
      <c r="BC207">
        <v>0</v>
      </c>
      <c r="BD207">
        <v>142425.93811718235</v>
      </c>
      <c r="BE207">
        <v>0</v>
      </c>
      <c r="BF207">
        <v>142425.93811718235</v>
      </c>
      <c r="BG207">
        <v>0</v>
      </c>
      <c r="BH207">
        <v>142425.93811718235</v>
      </c>
      <c r="BI207" s="5">
        <v>142425.93811718235</v>
      </c>
      <c r="BJ207" s="5">
        <v>4326900</v>
      </c>
      <c r="BM207" s="5">
        <v>0</v>
      </c>
      <c r="BN207" s="5">
        <v>142425.93811718235</v>
      </c>
      <c r="BO207" s="5">
        <v>4326900</v>
      </c>
      <c r="BP207" s="5" t="s">
        <v>8</v>
      </c>
      <c r="BS207">
        <v>142425.93811718235</v>
      </c>
      <c r="BT207" s="5">
        <v>0</v>
      </c>
      <c r="BU207" s="5">
        <v>4326900</v>
      </c>
      <c r="BW207" s="5" t="s">
        <v>2</v>
      </c>
      <c r="BX207" s="5" t="s">
        <v>2</v>
      </c>
      <c r="BY207" s="5" t="s">
        <v>1821</v>
      </c>
      <c r="BZ207" t="s">
        <v>1787</v>
      </c>
      <c r="CA207" t="s">
        <v>1877</v>
      </c>
      <c r="CB207" t="s">
        <v>1862</v>
      </c>
      <c r="CC207" s="5" t="b">
        <v>1</v>
      </c>
      <c r="CD207" s="5">
        <v>4326900</v>
      </c>
      <c r="CE207">
        <v>4326900</v>
      </c>
      <c r="CF207">
        <v>0</v>
      </c>
      <c r="CG207">
        <v>0</v>
      </c>
      <c r="CH207" s="5">
        <v>0</v>
      </c>
    </row>
    <row r="208" spans="1:86" x14ac:dyDescent="0.25">
      <c r="A208" s="5">
        <v>207</v>
      </c>
      <c r="B208" s="5">
        <v>2</v>
      </c>
      <c r="C208" s="5">
        <v>13</v>
      </c>
      <c r="D208" s="5">
        <v>1</v>
      </c>
      <c r="E208" s="5">
        <v>0</v>
      </c>
      <c r="F208" s="5">
        <v>16.989999999999998</v>
      </c>
      <c r="G208" s="5"/>
      <c r="H208" s="5"/>
      <c r="I208" s="5">
        <v>16.989999999999998</v>
      </c>
      <c r="J208" s="5">
        <v>7.49</v>
      </c>
      <c r="K208" s="5">
        <v>4.1500000000000004</v>
      </c>
      <c r="L208" s="5"/>
      <c r="N208" s="5"/>
      <c r="O208" s="5"/>
      <c r="P208" s="5">
        <v>3.49</v>
      </c>
      <c r="Q208" s="5"/>
      <c r="R208" s="5">
        <v>3.49</v>
      </c>
      <c r="S208" s="5">
        <v>32.119999999999997</v>
      </c>
      <c r="T208" s="5">
        <v>28.63</v>
      </c>
      <c r="U208" s="5">
        <v>30.38</v>
      </c>
      <c r="V208" s="5">
        <v>138273.04</v>
      </c>
      <c r="W208">
        <v>2.5902521008392796</v>
      </c>
      <c r="X208">
        <v>138275.63025210085</v>
      </c>
      <c r="Y208">
        <v>0</v>
      </c>
      <c r="Z208">
        <v>138275.63025210085</v>
      </c>
      <c r="AA208">
        <v>0</v>
      </c>
      <c r="AB208">
        <v>138275.63025210085</v>
      </c>
      <c r="AC208">
        <v>0</v>
      </c>
      <c r="AD208">
        <v>138275.63025210085</v>
      </c>
      <c r="AE208">
        <v>0</v>
      </c>
      <c r="AF208">
        <v>138275.63025210085</v>
      </c>
      <c r="AG208">
        <v>0</v>
      </c>
      <c r="AH208">
        <v>138275.63025210085</v>
      </c>
      <c r="AI208">
        <v>0</v>
      </c>
      <c r="AJ208">
        <v>138275.63025210085</v>
      </c>
      <c r="AK208">
        <v>0</v>
      </c>
      <c r="AL208">
        <v>138275.63025210085</v>
      </c>
      <c r="AM208">
        <v>0</v>
      </c>
      <c r="AN208">
        <v>138275.63025210085</v>
      </c>
      <c r="AO208">
        <v>0</v>
      </c>
      <c r="AP208">
        <v>138275.63025210085</v>
      </c>
      <c r="AQ208">
        <v>0</v>
      </c>
      <c r="AR208">
        <v>138275.63025210085</v>
      </c>
      <c r="AS208">
        <v>0</v>
      </c>
      <c r="AT208">
        <v>138275.63025210085</v>
      </c>
      <c r="AV208">
        <v>138275.63025210085</v>
      </c>
      <c r="AW208">
        <v>1195.1399914804497</v>
      </c>
      <c r="AX208">
        <v>139470.7702435813</v>
      </c>
      <c r="AY208">
        <v>2955.1678736010508</v>
      </c>
      <c r="AZ208">
        <v>142425.93811718235</v>
      </c>
      <c r="BA208">
        <v>0</v>
      </c>
      <c r="BB208">
        <v>142425.93811718235</v>
      </c>
      <c r="BC208">
        <v>0</v>
      </c>
      <c r="BD208">
        <v>142425.93811718235</v>
      </c>
      <c r="BE208">
        <v>0</v>
      </c>
      <c r="BF208">
        <v>142425.93811718235</v>
      </c>
      <c r="BG208">
        <v>0</v>
      </c>
      <c r="BH208">
        <v>142425.93811718235</v>
      </c>
      <c r="BI208" s="5">
        <v>142425.93811718235</v>
      </c>
      <c r="BJ208" s="5">
        <v>4326900</v>
      </c>
      <c r="BM208" s="5">
        <v>0</v>
      </c>
      <c r="BN208" s="5">
        <v>142425.93811718235</v>
      </c>
      <c r="BO208" s="5">
        <v>4326900</v>
      </c>
      <c r="BP208" s="5" t="s">
        <v>8</v>
      </c>
      <c r="BS208">
        <v>142425.93811718235</v>
      </c>
      <c r="BT208" s="5">
        <v>0</v>
      </c>
      <c r="BU208" s="5">
        <v>4326900</v>
      </c>
      <c r="BW208" s="5" t="s">
        <v>19</v>
      </c>
      <c r="BX208" s="5" t="s">
        <v>19</v>
      </c>
      <c r="BY208" s="5" t="s">
        <v>1827</v>
      </c>
      <c r="BZ208" t="s">
        <v>1828</v>
      </c>
      <c r="CA208" t="s">
        <v>1877</v>
      </c>
      <c r="CB208" t="s">
        <v>1862</v>
      </c>
      <c r="CC208" s="5" t="b">
        <v>1</v>
      </c>
      <c r="CD208" s="5">
        <v>4326900</v>
      </c>
      <c r="CE208">
        <v>4326900</v>
      </c>
      <c r="CF208">
        <v>0</v>
      </c>
      <c r="CG208">
        <v>0</v>
      </c>
      <c r="CH208" s="5">
        <v>0</v>
      </c>
    </row>
    <row r="209" spans="1:86" x14ac:dyDescent="0.25">
      <c r="A209" s="5">
        <v>208</v>
      </c>
      <c r="B209" s="5">
        <v>2</v>
      </c>
      <c r="C209" s="5">
        <v>13</v>
      </c>
      <c r="D209" s="5">
        <v>2</v>
      </c>
      <c r="E209" s="5">
        <v>1</v>
      </c>
      <c r="F209" s="5">
        <v>11.31</v>
      </c>
      <c r="G209" s="5"/>
      <c r="H209" s="5"/>
      <c r="I209" s="5">
        <v>11.31</v>
      </c>
      <c r="J209" s="5">
        <v>15.89</v>
      </c>
      <c r="K209" s="5">
        <v>4.1100000000000003</v>
      </c>
      <c r="L209" s="5"/>
      <c r="M209">
        <v>3</v>
      </c>
      <c r="N209" s="5"/>
      <c r="O209" s="5"/>
      <c r="P209" s="5">
        <v>2.77</v>
      </c>
      <c r="Q209" s="5"/>
      <c r="R209" s="5">
        <v>2.77</v>
      </c>
      <c r="S209" s="5">
        <v>37.08</v>
      </c>
      <c r="T209" s="5">
        <v>34.31</v>
      </c>
      <c r="U209" s="5">
        <v>35.700000000000003</v>
      </c>
      <c r="V209" s="5">
        <v>119184.96000000001</v>
      </c>
      <c r="W209">
        <v>1.2864183381025214</v>
      </c>
      <c r="X209">
        <v>119186.24641833812</v>
      </c>
      <c r="Y209">
        <v>0</v>
      </c>
      <c r="Z209">
        <v>119186.24641833812</v>
      </c>
      <c r="AA209">
        <v>0</v>
      </c>
      <c r="AB209">
        <v>119186.24641833812</v>
      </c>
      <c r="AC209">
        <v>0</v>
      </c>
      <c r="AD209">
        <v>119186.24641833812</v>
      </c>
      <c r="AE209">
        <v>0</v>
      </c>
      <c r="AF209">
        <v>119186.24641833812</v>
      </c>
      <c r="AG209">
        <v>0</v>
      </c>
      <c r="AH209">
        <v>119186.24641833812</v>
      </c>
      <c r="AI209">
        <v>0</v>
      </c>
      <c r="AJ209">
        <v>119186.24641833812</v>
      </c>
      <c r="AK209">
        <v>0</v>
      </c>
      <c r="AL209">
        <v>119186.24641833812</v>
      </c>
      <c r="AM209">
        <v>0</v>
      </c>
      <c r="AN209">
        <v>119186.24641833812</v>
      </c>
      <c r="AO209">
        <v>0</v>
      </c>
      <c r="AP209">
        <v>119186.24641833812</v>
      </c>
      <c r="AQ209">
        <v>0</v>
      </c>
      <c r="AR209">
        <v>119186.24641833812</v>
      </c>
      <c r="AS209">
        <v>0</v>
      </c>
      <c r="AT209">
        <v>119186.24641833812</v>
      </c>
      <c r="AV209">
        <v>119186.24641833812</v>
      </c>
      <c r="AW209">
        <v>824.36982816047396</v>
      </c>
      <c r="AX209">
        <v>120010.61624649858</v>
      </c>
      <c r="AY209">
        <v>2751.288515406166</v>
      </c>
      <c r="AZ209">
        <v>122761.90476190476</v>
      </c>
      <c r="BA209">
        <v>0</v>
      </c>
      <c r="BB209">
        <v>122761.90476190476</v>
      </c>
      <c r="BC209">
        <v>0</v>
      </c>
      <c r="BD209">
        <v>122761.90476190476</v>
      </c>
      <c r="BE209">
        <v>0</v>
      </c>
      <c r="BF209">
        <v>122761.90476190476</v>
      </c>
      <c r="BG209">
        <v>2455.3221288515488</v>
      </c>
      <c r="BH209">
        <v>125217.2268907563</v>
      </c>
      <c r="BI209" s="5">
        <v>125217.2268907563</v>
      </c>
      <c r="BJ209" s="5">
        <v>4470255</v>
      </c>
      <c r="BM209" s="5">
        <v>0</v>
      </c>
      <c r="BN209" s="5">
        <v>125217.2268907563</v>
      </c>
      <c r="BO209" s="5">
        <v>4470255</v>
      </c>
      <c r="BP209" s="5" t="s">
        <v>8</v>
      </c>
      <c r="BS209">
        <v>125217.2268907563</v>
      </c>
      <c r="BT209" s="5">
        <v>0</v>
      </c>
      <c r="BU209" s="5">
        <v>4470255</v>
      </c>
      <c r="BW209" s="5" t="s">
        <v>19</v>
      </c>
      <c r="BX209" s="5" t="s">
        <v>19</v>
      </c>
      <c r="BY209" s="5" t="s">
        <v>1827</v>
      </c>
      <c r="BZ209" t="s">
        <v>1828</v>
      </c>
      <c r="CA209" t="s">
        <v>1877</v>
      </c>
      <c r="CB209" t="s">
        <v>1856</v>
      </c>
      <c r="CC209" s="5" t="b">
        <v>1</v>
      </c>
      <c r="CD209" s="5">
        <v>4470255</v>
      </c>
      <c r="CE209">
        <v>4470255</v>
      </c>
      <c r="CF209">
        <v>0</v>
      </c>
      <c r="CG209">
        <v>0</v>
      </c>
      <c r="CH209" s="5">
        <v>0</v>
      </c>
    </row>
    <row r="210" spans="1:86" x14ac:dyDescent="0.25">
      <c r="A210" s="5">
        <v>209</v>
      </c>
      <c r="B210" s="5">
        <v>2</v>
      </c>
      <c r="C210" s="5">
        <v>13</v>
      </c>
      <c r="D210" s="5">
        <v>3</v>
      </c>
      <c r="E210" s="5">
        <v>1</v>
      </c>
      <c r="F210" s="5">
        <v>15.45</v>
      </c>
      <c r="G210" s="5"/>
      <c r="H210" s="5"/>
      <c r="I210" s="5">
        <v>15.45</v>
      </c>
      <c r="J210" s="5">
        <v>17.71</v>
      </c>
      <c r="K210" s="5">
        <v>4.01</v>
      </c>
      <c r="L210" s="5"/>
      <c r="M210">
        <v>5.04</v>
      </c>
      <c r="N210" s="5"/>
      <c r="O210" s="5"/>
      <c r="P210" s="5">
        <v>3.84</v>
      </c>
      <c r="Q210" s="5"/>
      <c r="R210" s="5">
        <v>3.84</v>
      </c>
      <c r="S210" s="5">
        <v>46.05</v>
      </c>
      <c r="T210" s="5">
        <v>42.21</v>
      </c>
      <c r="U210" s="5">
        <v>44.13</v>
      </c>
      <c r="V210" s="5">
        <v>119184.96000000001</v>
      </c>
      <c r="W210">
        <v>0.22518518517608752</v>
      </c>
      <c r="X210">
        <v>119185.18518518518</v>
      </c>
      <c r="Y210">
        <v>0</v>
      </c>
      <c r="Z210">
        <v>119185.18518518518</v>
      </c>
      <c r="AA210">
        <v>0</v>
      </c>
      <c r="AB210">
        <v>119185.18518518518</v>
      </c>
      <c r="AC210">
        <v>0</v>
      </c>
      <c r="AD210">
        <v>119185.18518518518</v>
      </c>
      <c r="AE210">
        <v>0</v>
      </c>
      <c r="AF210">
        <v>119185.18518518518</v>
      </c>
      <c r="AG210">
        <v>0</v>
      </c>
      <c r="AH210">
        <v>119185.18518518518</v>
      </c>
      <c r="AI210">
        <v>0</v>
      </c>
      <c r="AJ210">
        <v>119185.18518518518</v>
      </c>
      <c r="AK210">
        <v>0</v>
      </c>
      <c r="AL210">
        <v>119185.18518518518</v>
      </c>
      <c r="AM210">
        <v>0</v>
      </c>
      <c r="AN210">
        <v>119185.18518518518</v>
      </c>
      <c r="AO210">
        <v>0</v>
      </c>
      <c r="AP210">
        <v>119185.18518518518</v>
      </c>
      <c r="AQ210">
        <v>0</v>
      </c>
      <c r="AR210">
        <v>119185.18518518518</v>
      </c>
      <c r="AS210">
        <v>0</v>
      </c>
      <c r="AT210">
        <v>119185.18518518518</v>
      </c>
      <c r="AV210">
        <v>119185.18518518518</v>
      </c>
      <c r="AW210">
        <v>988.30223833622597</v>
      </c>
      <c r="AX210">
        <v>120173.48742352139</v>
      </c>
      <c r="AY210">
        <v>2588.8058010423701</v>
      </c>
      <c r="AZ210">
        <v>122762.29322456378</v>
      </c>
      <c r="BA210">
        <v>0</v>
      </c>
      <c r="BB210">
        <v>122762.29322456378</v>
      </c>
      <c r="BC210">
        <v>0</v>
      </c>
      <c r="BD210">
        <v>122762.29322456378</v>
      </c>
      <c r="BE210">
        <v>0</v>
      </c>
      <c r="BF210">
        <v>122762.29322456378</v>
      </c>
      <c r="BG210">
        <v>2454.9512803081889</v>
      </c>
      <c r="BH210">
        <v>125217.24450487195</v>
      </c>
      <c r="BI210" s="5">
        <v>125217.24450487195</v>
      </c>
      <c r="BJ210" s="5">
        <v>5525837</v>
      </c>
      <c r="BM210" s="5">
        <v>0</v>
      </c>
      <c r="BN210" s="5">
        <v>125217.24450487195</v>
      </c>
      <c r="BO210" s="5">
        <v>5525837</v>
      </c>
      <c r="BP210" s="5" t="s">
        <v>8</v>
      </c>
      <c r="BS210">
        <v>125217.24450487195</v>
      </c>
      <c r="BT210" s="5">
        <v>0</v>
      </c>
      <c r="BU210" s="5">
        <v>5525837</v>
      </c>
      <c r="BW210" s="5" t="s">
        <v>2</v>
      </c>
      <c r="BX210" s="5" t="s">
        <v>2</v>
      </c>
      <c r="BY210" s="5" t="s">
        <v>1821</v>
      </c>
      <c r="BZ210" t="s">
        <v>1787</v>
      </c>
      <c r="CA210" t="s">
        <v>1877</v>
      </c>
      <c r="CB210" t="s">
        <v>1856</v>
      </c>
      <c r="CC210" s="5" t="b">
        <v>1</v>
      </c>
      <c r="CD210" s="5">
        <v>5525837</v>
      </c>
      <c r="CE210">
        <v>5525837</v>
      </c>
      <c r="CF210">
        <v>0</v>
      </c>
      <c r="CG210">
        <v>0</v>
      </c>
      <c r="CH210" s="5">
        <v>0</v>
      </c>
    </row>
    <row r="211" spans="1:86" x14ac:dyDescent="0.25">
      <c r="A211" s="5">
        <v>210</v>
      </c>
      <c r="B211" s="5">
        <v>2</v>
      </c>
      <c r="C211" s="5">
        <v>13</v>
      </c>
      <c r="D211" s="5">
        <v>4</v>
      </c>
      <c r="E211" s="5">
        <v>1</v>
      </c>
      <c r="F211" s="5">
        <v>10.59</v>
      </c>
      <c r="G211" s="5"/>
      <c r="H211" s="5"/>
      <c r="I211" s="5">
        <v>10.59</v>
      </c>
      <c r="J211" s="5">
        <v>15.45</v>
      </c>
      <c r="K211" s="5">
        <v>3.94</v>
      </c>
      <c r="L211" s="5"/>
      <c r="M211">
        <v>4.4400000000000004</v>
      </c>
      <c r="N211" s="5"/>
      <c r="O211" s="5"/>
      <c r="P211" s="5">
        <v>3.45</v>
      </c>
      <c r="Q211" s="5"/>
      <c r="R211" s="5">
        <v>3.45</v>
      </c>
      <c r="S211" s="5">
        <v>37.869999999999997</v>
      </c>
      <c r="T211" s="5">
        <v>34.42</v>
      </c>
      <c r="U211" s="5">
        <v>36.15</v>
      </c>
      <c r="V211" s="5">
        <v>118016.48</v>
      </c>
      <c r="W211">
        <v>0.51716713882342447</v>
      </c>
      <c r="X211">
        <v>118016.99716713882</v>
      </c>
      <c r="Y211">
        <v>0</v>
      </c>
      <c r="Z211">
        <v>118016.99716713882</v>
      </c>
      <c r="AA211">
        <v>0</v>
      </c>
      <c r="AB211">
        <v>118016.99716713882</v>
      </c>
      <c r="AC211">
        <v>500</v>
      </c>
      <c r="AD211">
        <v>118516.99716713882</v>
      </c>
      <c r="AE211">
        <v>0</v>
      </c>
      <c r="AF211">
        <v>118516.99716713882</v>
      </c>
      <c r="AG211">
        <v>500</v>
      </c>
      <c r="AH211">
        <v>119016.99716713882</v>
      </c>
      <c r="AJ211">
        <v>119516.99716713882</v>
      </c>
      <c r="AL211">
        <v>120016.99716713882</v>
      </c>
      <c r="AM211">
        <v>0</v>
      </c>
      <c r="AN211">
        <v>120016.99716713882</v>
      </c>
      <c r="AP211">
        <v>119016.99716713882</v>
      </c>
      <c r="AQ211">
        <v>0</v>
      </c>
      <c r="AR211">
        <v>119016.99716713882</v>
      </c>
      <c r="AS211">
        <v>0</v>
      </c>
      <c r="AT211">
        <v>119016.99716713882</v>
      </c>
      <c r="AV211">
        <v>119016.99716713882</v>
      </c>
      <c r="AX211">
        <v>116218.53388658368</v>
      </c>
      <c r="AY211">
        <v>0</v>
      </c>
      <c r="AZ211">
        <v>116218.53388658368</v>
      </c>
      <c r="BA211">
        <v>0</v>
      </c>
      <c r="BB211">
        <v>116218.53388658368</v>
      </c>
      <c r="BC211">
        <v>0</v>
      </c>
      <c r="BD211">
        <v>116218.53388658368</v>
      </c>
      <c r="BE211">
        <v>0</v>
      </c>
      <c r="BF211">
        <v>116218.53388658368</v>
      </c>
      <c r="BG211">
        <v>0</v>
      </c>
      <c r="BH211">
        <v>116218.53388658368</v>
      </c>
      <c r="BI211" s="5">
        <v>116218.53388658368</v>
      </c>
      <c r="BJ211" s="5">
        <v>4201300</v>
      </c>
      <c r="BL211">
        <v>0.03</v>
      </c>
      <c r="BM211" s="5">
        <v>126039</v>
      </c>
      <c r="BN211" s="5">
        <v>112731.97786998618</v>
      </c>
      <c r="BO211" s="5">
        <v>4075261</v>
      </c>
      <c r="BP211" s="5" t="s">
        <v>8</v>
      </c>
      <c r="BS211">
        <v>112731.97786998618</v>
      </c>
      <c r="BT211" s="5">
        <v>0</v>
      </c>
      <c r="BU211" s="5">
        <v>4075261</v>
      </c>
      <c r="BV211" t="s">
        <v>120</v>
      </c>
      <c r="BW211" s="5" t="s">
        <v>1818</v>
      </c>
      <c r="BX211" s="5" t="s">
        <v>1818</v>
      </c>
      <c r="BY211" s="5" t="s">
        <v>1827</v>
      </c>
      <c r="BZ211" t="s">
        <v>1829</v>
      </c>
      <c r="CA211" t="s">
        <v>1877</v>
      </c>
      <c r="CB211" t="s">
        <v>1856</v>
      </c>
      <c r="CC211" s="5" t="b">
        <v>1</v>
      </c>
      <c r="CD211" s="5">
        <v>4201300</v>
      </c>
      <c r="CE211">
        <v>4443860</v>
      </c>
      <c r="CF211">
        <v>4201300</v>
      </c>
      <c r="CG211">
        <v>4201300</v>
      </c>
      <c r="CH211" s="5">
        <v>0</v>
      </c>
    </row>
    <row r="212" spans="1:86" x14ac:dyDescent="0.25">
      <c r="A212" s="5">
        <v>211</v>
      </c>
      <c r="B212" s="5">
        <v>2</v>
      </c>
      <c r="C212" s="5">
        <v>13</v>
      </c>
      <c r="D212" s="5">
        <v>5</v>
      </c>
      <c r="E212" s="5">
        <v>1</v>
      </c>
      <c r="F212" s="5">
        <v>10.59</v>
      </c>
      <c r="G212" s="5"/>
      <c r="H212" s="5"/>
      <c r="I212" s="5">
        <v>10.59</v>
      </c>
      <c r="J212" s="5">
        <v>15.45</v>
      </c>
      <c r="K212" s="5">
        <v>3.94</v>
      </c>
      <c r="L212" s="5"/>
      <c r="M212">
        <v>4.4400000000000004</v>
      </c>
      <c r="N212" s="5"/>
      <c r="O212" s="5"/>
      <c r="P212" s="5">
        <v>3.39</v>
      </c>
      <c r="Q212" s="5"/>
      <c r="R212" s="5">
        <v>3.39</v>
      </c>
      <c r="S212" s="5">
        <v>37.81</v>
      </c>
      <c r="T212" s="5">
        <v>34.42</v>
      </c>
      <c r="U212" s="5">
        <v>36.119999999999997</v>
      </c>
      <c r="V212" s="5">
        <v>118016.48</v>
      </c>
      <c r="W212">
        <v>0.56545454544539098</v>
      </c>
      <c r="X212">
        <v>118017.04545454544</v>
      </c>
      <c r="Y212">
        <v>0</v>
      </c>
      <c r="Z212">
        <v>118017.04545454544</v>
      </c>
      <c r="AA212">
        <v>499.94318181819102</v>
      </c>
      <c r="AB212">
        <v>118516.98863636365</v>
      </c>
      <c r="AC212">
        <v>0</v>
      </c>
      <c r="AD212">
        <v>118516.98863636365</v>
      </c>
      <c r="AE212">
        <v>0</v>
      </c>
      <c r="AF212">
        <v>118516.98863636365</v>
      </c>
      <c r="AG212">
        <v>0</v>
      </c>
      <c r="AH212">
        <v>118516.98863636365</v>
      </c>
      <c r="AJ212">
        <v>119016.98863636365</v>
      </c>
      <c r="AK212">
        <v>0</v>
      </c>
      <c r="AL212">
        <v>119016.98863636365</v>
      </c>
      <c r="AM212">
        <v>0</v>
      </c>
      <c r="AN212">
        <v>119016.98863636365</v>
      </c>
      <c r="AP212">
        <v>118516.98863636365</v>
      </c>
      <c r="AQ212">
        <v>0</v>
      </c>
      <c r="AR212">
        <v>118516.98863636365</v>
      </c>
      <c r="AS212">
        <v>0</v>
      </c>
      <c r="AT212">
        <v>118516.98863636365</v>
      </c>
      <c r="AV212">
        <v>118516.98863636365</v>
      </c>
      <c r="AX212">
        <v>115498.2834994463</v>
      </c>
      <c r="AY212">
        <v>0</v>
      </c>
      <c r="AZ212">
        <v>115498.2834994463</v>
      </c>
      <c r="BA212">
        <v>0</v>
      </c>
      <c r="BB212">
        <v>115498.2834994463</v>
      </c>
      <c r="BC212">
        <v>0</v>
      </c>
      <c r="BD212">
        <v>115498.2834994463</v>
      </c>
      <c r="BE212">
        <v>0</v>
      </c>
      <c r="BF212">
        <v>115498.2834994463</v>
      </c>
      <c r="BG212">
        <v>0</v>
      </c>
      <c r="BH212">
        <v>115498.2834994463</v>
      </c>
      <c r="BI212" s="5">
        <v>115498.2834994463</v>
      </c>
      <c r="BJ212" s="5">
        <v>4171798</v>
      </c>
      <c r="BL212">
        <v>0.03</v>
      </c>
      <c r="BM212" s="5">
        <v>125154</v>
      </c>
      <c r="BN212" s="5">
        <v>112033.33333333334</v>
      </c>
      <c r="BO212" s="5">
        <v>4046644</v>
      </c>
      <c r="BP212" s="5" t="s">
        <v>8</v>
      </c>
      <c r="BS212">
        <v>112033.33333333334</v>
      </c>
      <c r="BT212" s="5">
        <v>0</v>
      </c>
      <c r="BU212" s="5">
        <v>4046644</v>
      </c>
      <c r="BV212" t="s">
        <v>120</v>
      </c>
      <c r="BW212" s="5" t="s">
        <v>1818</v>
      </c>
      <c r="BX212" s="5" t="s">
        <v>1818</v>
      </c>
      <c r="BY212" s="5" t="s">
        <v>1827</v>
      </c>
      <c r="BZ212" t="s">
        <v>1829</v>
      </c>
      <c r="CA212" t="s">
        <v>1877</v>
      </c>
      <c r="CB212" t="s">
        <v>1856</v>
      </c>
      <c r="CC212" s="5" t="b">
        <v>1</v>
      </c>
      <c r="CD212" s="5">
        <v>4171798</v>
      </c>
      <c r="CE212">
        <v>4366524</v>
      </c>
      <c r="CF212">
        <v>4171798</v>
      </c>
      <c r="CG212">
        <v>4171798</v>
      </c>
      <c r="CH212" s="5">
        <v>0</v>
      </c>
    </row>
    <row r="213" spans="1:86" x14ac:dyDescent="0.25">
      <c r="A213" s="5">
        <v>212</v>
      </c>
      <c r="B213" s="5">
        <v>2</v>
      </c>
      <c r="C213" s="5">
        <v>13</v>
      </c>
      <c r="D213" s="5">
        <v>6</v>
      </c>
      <c r="E213" s="5">
        <v>3</v>
      </c>
      <c r="F213" s="5">
        <v>12.4</v>
      </c>
      <c r="G213" s="5">
        <v>11.28</v>
      </c>
      <c r="H213" s="5">
        <v>11.28</v>
      </c>
      <c r="I213" s="5">
        <v>34.96</v>
      </c>
      <c r="J213" s="5">
        <v>17.940000000000001</v>
      </c>
      <c r="K213" s="5">
        <v>4.67</v>
      </c>
      <c r="L213" s="5">
        <v>3.54</v>
      </c>
      <c r="M213">
        <v>9.56</v>
      </c>
      <c r="N213" s="5"/>
      <c r="O213" s="5"/>
      <c r="P213" s="5">
        <v>2.79</v>
      </c>
      <c r="Q213" s="5">
        <v>3.6</v>
      </c>
      <c r="R213" s="5">
        <v>6.3900000000000006</v>
      </c>
      <c r="S213" s="5">
        <v>77.06</v>
      </c>
      <c r="T213" s="5">
        <v>70.67</v>
      </c>
      <c r="U213" s="5">
        <v>73.87</v>
      </c>
      <c r="V213" s="5">
        <v>104186.56</v>
      </c>
      <c r="W213">
        <v>0.63211822661105543</v>
      </c>
      <c r="X213">
        <v>104187.19211822659</v>
      </c>
      <c r="Y213">
        <v>0</v>
      </c>
      <c r="Z213">
        <v>104187.19211822659</v>
      </c>
      <c r="AB213">
        <v>104686.99507389162</v>
      </c>
      <c r="AC213">
        <v>0</v>
      </c>
      <c r="AD213">
        <v>104686.99507389162</v>
      </c>
      <c r="AF213">
        <v>105186.99507389162</v>
      </c>
      <c r="AG213">
        <v>0</v>
      </c>
      <c r="AH213">
        <v>105186.99507389162</v>
      </c>
      <c r="AI213">
        <v>0</v>
      </c>
      <c r="AJ213">
        <v>105186.99507389162</v>
      </c>
      <c r="AK213">
        <v>0</v>
      </c>
      <c r="AL213">
        <v>105186.99507389162</v>
      </c>
      <c r="AN213">
        <v>105686.99507389162</v>
      </c>
      <c r="AP213">
        <v>104187.19211822659</v>
      </c>
      <c r="AR213">
        <v>104187.19211822659</v>
      </c>
      <c r="AS213">
        <v>0</v>
      </c>
      <c r="AT213">
        <v>104187.19211822659</v>
      </c>
      <c r="AV213">
        <v>104187.19211822659</v>
      </c>
      <c r="AX213">
        <v>100209.82807635034</v>
      </c>
      <c r="AY213">
        <v>0</v>
      </c>
      <c r="AZ213">
        <v>100209.82807635034</v>
      </c>
      <c r="BA213">
        <v>0</v>
      </c>
      <c r="BB213">
        <v>100209.82807635034</v>
      </c>
      <c r="BC213">
        <v>0</v>
      </c>
      <c r="BD213">
        <v>100209.82807635034</v>
      </c>
      <c r="BE213">
        <v>0</v>
      </c>
      <c r="BF213">
        <v>100209.82807635034</v>
      </c>
      <c r="BG213">
        <v>0</v>
      </c>
      <c r="BH213">
        <v>100209.82807635034</v>
      </c>
      <c r="BI213" s="5">
        <v>100209.82807635034</v>
      </c>
      <c r="BJ213" s="5">
        <v>7402500</v>
      </c>
      <c r="BM213" s="5">
        <v>0</v>
      </c>
      <c r="BN213" s="5">
        <v>100209.82807635034</v>
      </c>
      <c r="BO213" s="5">
        <v>7402500</v>
      </c>
      <c r="BP213" s="5" t="s">
        <v>8</v>
      </c>
      <c r="BS213">
        <v>100209.82807635034</v>
      </c>
      <c r="BT213" s="5">
        <v>0</v>
      </c>
      <c r="BU213" s="5">
        <v>7402500</v>
      </c>
      <c r="BW213" s="5" t="s">
        <v>1818</v>
      </c>
      <c r="BX213" s="5" t="s">
        <v>1818</v>
      </c>
      <c r="BY213" s="5" t="s">
        <v>1827</v>
      </c>
      <c r="BZ213" t="s">
        <v>1829</v>
      </c>
      <c r="CA213" t="s">
        <v>1877</v>
      </c>
      <c r="CB213" t="s">
        <v>1858</v>
      </c>
      <c r="CC213" s="5" t="b">
        <v>1</v>
      </c>
      <c r="CD213" s="5">
        <v>7402500</v>
      </c>
      <c r="CE213">
        <v>7850295</v>
      </c>
      <c r="CF213">
        <v>7402500</v>
      </c>
      <c r="CG213">
        <v>7402500</v>
      </c>
      <c r="CH213" s="5">
        <v>0</v>
      </c>
    </row>
    <row r="214" spans="1:86" x14ac:dyDescent="0.25">
      <c r="A214" s="5">
        <v>213</v>
      </c>
      <c r="B214" s="5">
        <v>2</v>
      </c>
      <c r="C214" s="5">
        <v>13</v>
      </c>
      <c r="D214" s="5">
        <v>7</v>
      </c>
      <c r="E214" s="5">
        <v>0</v>
      </c>
      <c r="F214" s="5">
        <v>16.989999999999998</v>
      </c>
      <c r="G214" s="5"/>
      <c r="H214" s="5"/>
      <c r="I214" s="5">
        <v>16.989999999999998</v>
      </c>
      <c r="J214" s="5">
        <v>7.49</v>
      </c>
      <c r="K214" s="5">
        <v>4.1500000000000004</v>
      </c>
      <c r="L214" s="5"/>
      <c r="N214" s="5"/>
      <c r="O214" s="5"/>
      <c r="P214" s="5">
        <v>3.49</v>
      </c>
      <c r="Q214" s="5"/>
      <c r="R214" s="5">
        <v>3.49</v>
      </c>
      <c r="S214" s="5">
        <v>32.119999999999997</v>
      </c>
      <c r="T214" s="5">
        <v>28.63</v>
      </c>
      <c r="U214" s="5">
        <v>30.38</v>
      </c>
      <c r="V214" s="5">
        <v>138273.04</v>
      </c>
      <c r="W214">
        <v>2.5902521008392796</v>
      </c>
      <c r="X214">
        <v>138275.63025210085</v>
      </c>
      <c r="Y214">
        <v>0</v>
      </c>
      <c r="Z214">
        <v>138275.63025210085</v>
      </c>
      <c r="AA214">
        <v>0</v>
      </c>
      <c r="AB214">
        <v>138275.63025210085</v>
      </c>
      <c r="AC214">
        <v>0</v>
      </c>
      <c r="AD214">
        <v>138275.63025210085</v>
      </c>
      <c r="AE214">
        <v>0</v>
      </c>
      <c r="AF214">
        <v>138275.63025210085</v>
      </c>
      <c r="AG214">
        <v>0</v>
      </c>
      <c r="AH214">
        <v>138275.63025210085</v>
      </c>
      <c r="AI214">
        <v>0</v>
      </c>
      <c r="AJ214">
        <v>138275.63025210085</v>
      </c>
      <c r="AK214">
        <v>0</v>
      </c>
      <c r="AL214">
        <v>138275.63025210085</v>
      </c>
      <c r="AM214">
        <v>0</v>
      </c>
      <c r="AN214">
        <v>138275.63025210085</v>
      </c>
      <c r="AO214">
        <v>0</v>
      </c>
      <c r="AP214">
        <v>138275.63025210085</v>
      </c>
      <c r="AQ214">
        <v>0</v>
      </c>
      <c r="AR214">
        <v>138275.63025210085</v>
      </c>
      <c r="AS214">
        <v>0</v>
      </c>
      <c r="AT214">
        <v>138275.63025210085</v>
      </c>
      <c r="AV214">
        <v>138275.63025210085</v>
      </c>
      <c r="AW214">
        <v>1195.1399914804497</v>
      </c>
      <c r="AX214">
        <v>139470.7702435813</v>
      </c>
      <c r="AY214">
        <v>2955.1678736010508</v>
      </c>
      <c r="AZ214">
        <v>142425.93811718235</v>
      </c>
      <c r="BA214">
        <v>0</v>
      </c>
      <c r="BB214">
        <v>142425.93811718235</v>
      </c>
      <c r="BC214">
        <v>0</v>
      </c>
      <c r="BD214">
        <v>142425.93811718235</v>
      </c>
      <c r="BE214">
        <v>0</v>
      </c>
      <c r="BF214">
        <v>142425.93811718235</v>
      </c>
      <c r="BG214">
        <v>0</v>
      </c>
      <c r="BH214">
        <v>142425.93811718235</v>
      </c>
      <c r="BI214" s="5">
        <v>142425.93811718235</v>
      </c>
      <c r="BJ214" s="5">
        <v>4326900</v>
      </c>
      <c r="BM214" s="5">
        <v>0</v>
      </c>
      <c r="BN214" s="5">
        <v>142425.93811718235</v>
      </c>
      <c r="BO214" s="5">
        <v>4326900</v>
      </c>
      <c r="BP214" s="5" t="s">
        <v>8</v>
      </c>
      <c r="BS214">
        <v>142425.93811718235</v>
      </c>
      <c r="BT214" s="5">
        <v>0</v>
      </c>
      <c r="BU214" s="5">
        <v>4326900</v>
      </c>
      <c r="BW214" s="5" t="s">
        <v>2</v>
      </c>
      <c r="BX214" s="5" t="s">
        <v>2</v>
      </c>
      <c r="BY214" s="5" t="s">
        <v>1821</v>
      </c>
      <c r="BZ214" t="s">
        <v>1787</v>
      </c>
      <c r="CA214" t="s">
        <v>1877</v>
      </c>
      <c r="CB214" t="s">
        <v>1862</v>
      </c>
      <c r="CC214" s="5" t="b">
        <v>1</v>
      </c>
      <c r="CD214" s="5">
        <v>4326900</v>
      </c>
      <c r="CE214">
        <v>4326900</v>
      </c>
      <c r="CF214">
        <v>0</v>
      </c>
      <c r="CG214">
        <v>0</v>
      </c>
      <c r="CH214" s="5">
        <v>0</v>
      </c>
    </row>
    <row r="215" spans="1:86" x14ac:dyDescent="0.25">
      <c r="A215" s="5">
        <v>214</v>
      </c>
      <c r="B215" s="5">
        <v>2</v>
      </c>
      <c r="C215" s="5">
        <v>14</v>
      </c>
      <c r="D215" s="5">
        <v>1</v>
      </c>
      <c r="E215" s="5">
        <v>0</v>
      </c>
      <c r="F215" s="5">
        <v>16.989999999999998</v>
      </c>
      <c r="G215" s="5"/>
      <c r="H215" s="5"/>
      <c r="I215" s="5">
        <v>16.989999999999998</v>
      </c>
      <c r="J215" s="5">
        <v>7.49</v>
      </c>
      <c r="K215" s="5">
        <v>4.1500000000000004</v>
      </c>
      <c r="L215" s="5"/>
      <c r="N215" s="5"/>
      <c r="O215" s="5"/>
      <c r="P215" s="5">
        <v>3.49</v>
      </c>
      <c r="Q215" s="5"/>
      <c r="R215" s="5">
        <v>3.49</v>
      </c>
      <c r="S215" s="5">
        <v>32.119999999999997</v>
      </c>
      <c r="T215" s="5">
        <v>28.63</v>
      </c>
      <c r="U215" s="5">
        <v>30.38</v>
      </c>
      <c r="V215" s="5">
        <v>138273.04</v>
      </c>
      <c r="W215">
        <v>2.5902521008392796</v>
      </c>
      <c r="X215">
        <v>138275.63025210085</v>
      </c>
      <c r="Y215">
        <v>0</v>
      </c>
      <c r="Z215">
        <v>138275.63025210085</v>
      </c>
      <c r="AA215">
        <v>0</v>
      </c>
      <c r="AB215">
        <v>138275.63025210085</v>
      </c>
      <c r="AC215">
        <v>0</v>
      </c>
      <c r="AD215">
        <v>138275.63025210085</v>
      </c>
      <c r="AE215">
        <v>0</v>
      </c>
      <c r="AF215">
        <v>138275.63025210085</v>
      </c>
      <c r="AG215">
        <v>0</v>
      </c>
      <c r="AH215">
        <v>138275.63025210085</v>
      </c>
      <c r="AI215">
        <v>0</v>
      </c>
      <c r="AJ215">
        <v>138275.63025210085</v>
      </c>
      <c r="AK215">
        <v>0</v>
      </c>
      <c r="AL215">
        <v>138275.63025210085</v>
      </c>
      <c r="AM215">
        <v>0</v>
      </c>
      <c r="AN215">
        <v>138275.63025210085</v>
      </c>
      <c r="AO215">
        <v>0</v>
      </c>
      <c r="AP215">
        <v>138275.63025210085</v>
      </c>
      <c r="AQ215">
        <v>0</v>
      </c>
      <c r="AR215">
        <v>138275.63025210085</v>
      </c>
      <c r="AS215">
        <v>0</v>
      </c>
      <c r="AT215">
        <v>138275.63025210085</v>
      </c>
      <c r="AV215">
        <v>138275.63025210085</v>
      </c>
      <c r="AW215">
        <v>1195.1399914804497</v>
      </c>
      <c r="AX215">
        <v>139470.7702435813</v>
      </c>
      <c r="AY215">
        <v>2955.1678736010508</v>
      </c>
      <c r="AZ215">
        <v>142425.93811718235</v>
      </c>
      <c r="BA215">
        <v>0</v>
      </c>
      <c r="BB215">
        <v>142425.93811718235</v>
      </c>
      <c r="BC215">
        <v>0</v>
      </c>
      <c r="BD215">
        <v>142425.93811718235</v>
      </c>
      <c r="BE215">
        <v>0</v>
      </c>
      <c r="BF215">
        <v>142425.93811718235</v>
      </c>
      <c r="BG215">
        <v>0</v>
      </c>
      <c r="BH215">
        <v>142425.93811718235</v>
      </c>
      <c r="BI215" s="5">
        <v>142425.93811718235</v>
      </c>
      <c r="BJ215" s="5">
        <v>4326900</v>
      </c>
      <c r="BM215" s="5">
        <v>0</v>
      </c>
      <c r="BN215" s="5">
        <v>142425.93811718235</v>
      </c>
      <c r="BO215" s="5">
        <v>4326900</v>
      </c>
      <c r="BP215" s="5" t="s">
        <v>8</v>
      </c>
      <c r="BS215">
        <v>142425.93811718235</v>
      </c>
      <c r="BT215" s="5">
        <v>0</v>
      </c>
      <c r="BU215" s="5">
        <v>4326900</v>
      </c>
      <c r="BW215" s="5" t="s">
        <v>19</v>
      </c>
      <c r="BX215" s="5" t="s">
        <v>19</v>
      </c>
      <c r="BY215" s="5" t="s">
        <v>1827</v>
      </c>
      <c r="BZ215" t="s">
        <v>1828</v>
      </c>
      <c r="CA215" t="s">
        <v>1877</v>
      </c>
      <c r="CB215" t="s">
        <v>1862</v>
      </c>
      <c r="CC215" s="5" t="b">
        <v>1</v>
      </c>
      <c r="CD215" s="5">
        <v>4326900</v>
      </c>
      <c r="CE215">
        <v>4326900</v>
      </c>
      <c r="CF215">
        <v>0</v>
      </c>
      <c r="CG215">
        <v>0</v>
      </c>
      <c r="CH215" s="5">
        <v>0</v>
      </c>
    </row>
    <row r="216" spans="1:86" x14ac:dyDescent="0.25">
      <c r="A216" s="5">
        <v>215</v>
      </c>
      <c r="B216" s="5">
        <v>2</v>
      </c>
      <c r="C216" s="5">
        <v>14</v>
      </c>
      <c r="D216" s="5">
        <v>2</v>
      </c>
      <c r="E216" s="5">
        <v>1</v>
      </c>
      <c r="F216" s="5">
        <v>11.31</v>
      </c>
      <c r="G216" s="5"/>
      <c r="H216" s="5"/>
      <c r="I216" s="5">
        <v>11.31</v>
      </c>
      <c r="J216" s="5">
        <v>15.89</v>
      </c>
      <c r="K216" s="5">
        <v>4.1100000000000003</v>
      </c>
      <c r="L216" s="5"/>
      <c r="M216">
        <v>3</v>
      </c>
      <c r="N216" s="5"/>
      <c r="O216" s="5"/>
      <c r="P216" s="5">
        <v>2.77</v>
      </c>
      <c r="Q216" s="5"/>
      <c r="R216" s="5">
        <v>2.77</v>
      </c>
      <c r="S216" s="5">
        <v>37.08</v>
      </c>
      <c r="T216" s="5">
        <v>34.31</v>
      </c>
      <c r="U216" s="5">
        <v>35.700000000000003</v>
      </c>
      <c r="V216" s="5">
        <v>119184.96000000001</v>
      </c>
      <c r="W216">
        <v>1.2864183381025214</v>
      </c>
      <c r="X216">
        <v>119186.24641833812</v>
      </c>
      <c r="Y216">
        <v>0</v>
      </c>
      <c r="Z216">
        <v>119186.24641833812</v>
      </c>
      <c r="AA216">
        <v>0</v>
      </c>
      <c r="AB216">
        <v>119186.24641833812</v>
      </c>
      <c r="AC216">
        <v>0</v>
      </c>
      <c r="AD216">
        <v>119186.24641833812</v>
      </c>
      <c r="AE216">
        <v>0</v>
      </c>
      <c r="AF216">
        <v>119186.24641833812</v>
      </c>
      <c r="AG216">
        <v>0</v>
      </c>
      <c r="AH216">
        <v>119186.24641833812</v>
      </c>
      <c r="AI216">
        <v>0</v>
      </c>
      <c r="AJ216">
        <v>119186.24641833812</v>
      </c>
      <c r="AK216">
        <v>0</v>
      </c>
      <c r="AL216">
        <v>119186.24641833812</v>
      </c>
      <c r="AM216">
        <v>0</v>
      </c>
      <c r="AN216">
        <v>119186.24641833812</v>
      </c>
      <c r="AO216">
        <v>0</v>
      </c>
      <c r="AP216">
        <v>119186.24641833812</v>
      </c>
      <c r="AQ216">
        <v>0</v>
      </c>
      <c r="AR216">
        <v>119186.24641833812</v>
      </c>
      <c r="AS216">
        <v>0</v>
      </c>
      <c r="AT216">
        <v>119186.24641833812</v>
      </c>
      <c r="AV216">
        <v>119186.24641833812</v>
      </c>
      <c r="AW216">
        <v>824.36982816047396</v>
      </c>
      <c r="AX216">
        <v>120010.61624649858</v>
      </c>
      <c r="AY216">
        <v>2751.288515406166</v>
      </c>
      <c r="AZ216">
        <v>122761.90476190476</v>
      </c>
      <c r="BA216">
        <v>0</v>
      </c>
      <c r="BB216">
        <v>122761.90476190476</v>
      </c>
      <c r="BC216">
        <v>0</v>
      </c>
      <c r="BD216">
        <v>122761.90476190476</v>
      </c>
      <c r="BE216">
        <v>0</v>
      </c>
      <c r="BF216">
        <v>122761.90476190476</v>
      </c>
      <c r="BG216">
        <v>2455.3221288515488</v>
      </c>
      <c r="BH216">
        <v>125217.2268907563</v>
      </c>
      <c r="BI216" s="5">
        <v>125217.2268907563</v>
      </c>
      <c r="BJ216" s="5">
        <v>4470255</v>
      </c>
      <c r="BM216" s="5">
        <v>0</v>
      </c>
      <c r="BN216" s="5">
        <v>125217.2268907563</v>
      </c>
      <c r="BO216" s="5">
        <v>4470255</v>
      </c>
      <c r="BP216" s="5" t="s">
        <v>8</v>
      </c>
      <c r="BS216">
        <v>125217.2268907563</v>
      </c>
      <c r="BT216" s="5">
        <v>0</v>
      </c>
      <c r="BU216" s="5">
        <v>4470255</v>
      </c>
      <c r="BW216" s="5" t="s">
        <v>19</v>
      </c>
      <c r="BX216" s="5" t="s">
        <v>19</v>
      </c>
      <c r="BY216" s="5" t="s">
        <v>1827</v>
      </c>
      <c r="BZ216" t="s">
        <v>1828</v>
      </c>
      <c r="CA216" t="s">
        <v>1877</v>
      </c>
      <c r="CB216" t="s">
        <v>1856</v>
      </c>
      <c r="CC216" s="5" t="b">
        <v>1</v>
      </c>
      <c r="CD216" s="5">
        <v>4470255</v>
      </c>
      <c r="CE216">
        <v>4470255</v>
      </c>
      <c r="CF216">
        <v>0</v>
      </c>
      <c r="CG216">
        <v>0</v>
      </c>
      <c r="CH216" s="5">
        <v>0</v>
      </c>
    </row>
    <row r="217" spans="1:86" x14ac:dyDescent="0.25">
      <c r="A217" s="5">
        <v>216</v>
      </c>
      <c r="B217" s="5">
        <v>2</v>
      </c>
      <c r="C217" s="5">
        <v>14</v>
      </c>
      <c r="D217" s="5">
        <v>3</v>
      </c>
      <c r="E217" s="5">
        <v>1</v>
      </c>
      <c r="F217" s="5">
        <v>15.45</v>
      </c>
      <c r="G217" s="5"/>
      <c r="H217" s="5"/>
      <c r="I217" s="5">
        <v>15.45</v>
      </c>
      <c r="J217" s="5">
        <v>17.71</v>
      </c>
      <c r="K217" s="5">
        <v>4.01</v>
      </c>
      <c r="L217" s="5"/>
      <c r="M217">
        <v>5.04</v>
      </c>
      <c r="N217" s="5"/>
      <c r="O217" s="5"/>
      <c r="P217" s="5">
        <v>3.84</v>
      </c>
      <c r="Q217" s="5"/>
      <c r="R217" s="5">
        <v>3.84</v>
      </c>
      <c r="S217" s="5">
        <v>46.05</v>
      </c>
      <c r="T217" s="5">
        <v>42.21</v>
      </c>
      <c r="U217" s="5">
        <v>44.13</v>
      </c>
      <c r="V217" s="5">
        <v>119184.96000000001</v>
      </c>
      <c r="W217">
        <v>0.22518518517608752</v>
      </c>
      <c r="X217">
        <v>119185.18518518518</v>
      </c>
      <c r="Y217">
        <v>0</v>
      </c>
      <c r="Z217">
        <v>119185.18518518518</v>
      </c>
      <c r="AA217">
        <v>0</v>
      </c>
      <c r="AB217">
        <v>119185.18518518518</v>
      </c>
      <c r="AC217">
        <v>0</v>
      </c>
      <c r="AD217">
        <v>119185.18518518518</v>
      </c>
      <c r="AE217">
        <v>0</v>
      </c>
      <c r="AF217">
        <v>119185.18518518518</v>
      </c>
      <c r="AG217">
        <v>0</v>
      </c>
      <c r="AH217">
        <v>119185.18518518518</v>
      </c>
      <c r="AI217">
        <v>0</v>
      </c>
      <c r="AJ217">
        <v>119185.18518518518</v>
      </c>
      <c r="AK217">
        <v>0</v>
      </c>
      <c r="AL217">
        <v>119185.18518518518</v>
      </c>
      <c r="AM217">
        <v>0</v>
      </c>
      <c r="AN217">
        <v>119185.18518518518</v>
      </c>
      <c r="AO217">
        <v>0</v>
      </c>
      <c r="AP217">
        <v>119185.18518518518</v>
      </c>
      <c r="AQ217">
        <v>0</v>
      </c>
      <c r="AR217">
        <v>119185.18518518518</v>
      </c>
      <c r="AS217">
        <v>0</v>
      </c>
      <c r="AT217">
        <v>119185.18518518518</v>
      </c>
      <c r="AV217">
        <v>119185.18518518518</v>
      </c>
      <c r="AW217">
        <v>988.30223833622597</v>
      </c>
      <c r="AX217">
        <v>120173.48742352139</v>
      </c>
      <c r="AY217">
        <v>2588.8058010423701</v>
      </c>
      <c r="AZ217">
        <v>122762.29322456378</v>
      </c>
      <c r="BA217">
        <v>0</v>
      </c>
      <c r="BB217">
        <v>122762.29322456378</v>
      </c>
      <c r="BC217">
        <v>0</v>
      </c>
      <c r="BD217">
        <v>122762.29322456378</v>
      </c>
      <c r="BE217">
        <v>0</v>
      </c>
      <c r="BF217">
        <v>122762.29322456378</v>
      </c>
      <c r="BG217">
        <v>2454.9512803081889</v>
      </c>
      <c r="BH217">
        <v>125217.24450487195</v>
      </c>
      <c r="BI217" s="5">
        <v>125217.24450487195</v>
      </c>
      <c r="BJ217" s="5">
        <v>5525837</v>
      </c>
      <c r="BM217" s="5">
        <v>0</v>
      </c>
      <c r="BN217" s="5">
        <v>125217.24450487195</v>
      </c>
      <c r="BO217" s="5">
        <v>5525837</v>
      </c>
      <c r="BP217" s="5" t="s">
        <v>8</v>
      </c>
      <c r="BS217">
        <v>125217.24450487195</v>
      </c>
      <c r="BT217" s="5">
        <v>0</v>
      </c>
      <c r="BU217" s="5">
        <v>5525837</v>
      </c>
      <c r="BW217" s="5" t="s">
        <v>2</v>
      </c>
      <c r="BX217" s="5" t="s">
        <v>2</v>
      </c>
      <c r="BY217" s="5" t="s">
        <v>1821</v>
      </c>
      <c r="BZ217" t="s">
        <v>1787</v>
      </c>
      <c r="CA217" t="s">
        <v>1877</v>
      </c>
      <c r="CB217" t="s">
        <v>1856</v>
      </c>
      <c r="CC217" s="5" t="b">
        <v>1</v>
      </c>
      <c r="CD217" s="5">
        <v>5525837</v>
      </c>
      <c r="CE217">
        <v>5525837</v>
      </c>
      <c r="CF217">
        <v>0</v>
      </c>
      <c r="CG217">
        <v>0</v>
      </c>
      <c r="CH217" s="5">
        <v>0</v>
      </c>
    </row>
    <row r="218" spans="1:86" x14ac:dyDescent="0.25">
      <c r="A218" s="5">
        <v>217</v>
      </c>
      <c r="B218" s="5">
        <v>2</v>
      </c>
      <c r="C218" s="5">
        <v>14</v>
      </c>
      <c r="D218" s="5">
        <v>4</v>
      </c>
      <c r="E218" s="5">
        <v>1</v>
      </c>
      <c r="F218" s="5">
        <v>10.59</v>
      </c>
      <c r="G218" s="5"/>
      <c r="H218" s="5"/>
      <c r="I218" s="5">
        <v>10.59</v>
      </c>
      <c r="J218" s="5">
        <v>15.45</v>
      </c>
      <c r="K218" s="5">
        <v>3.94</v>
      </c>
      <c r="L218" s="5"/>
      <c r="M218">
        <v>4.4400000000000004</v>
      </c>
      <c r="N218" s="5"/>
      <c r="O218" s="5"/>
      <c r="P218" s="5">
        <v>3.45</v>
      </c>
      <c r="Q218" s="5"/>
      <c r="R218" s="5">
        <v>3.45</v>
      </c>
      <c r="S218" s="5">
        <v>37.869999999999997</v>
      </c>
      <c r="T218" s="5">
        <v>34.42</v>
      </c>
      <c r="U218" s="5">
        <v>36.15</v>
      </c>
      <c r="V218" s="5">
        <v>118016.48</v>
      </c>
      <c r="W218">
        <v>0.51716713882342447</v>
      </c>
      <c r="X218">
        <v>118016.99716713882</v>
      </c>
      <c r="Y218">
        <v>0</v>
      </c>
      <c r="Z218">
        <v>118016.99716713882</v>
      </c>
      <c r="AA218">
        <v>0</v>
      </c>
      <c r="AB218">
        <v>118016.99716713882</v>
      </c>
      <c r="AC218">
        <v>500</v>
      </c>
      <c r="AD218">
        <v>118516.99716713882</v>
      </c>
      <c r="AE218">
        <v>0</v>
      </c>
      <c r="AF218">
        <v>118516.99716713882</v>
      </c>
      <c r="AG218">
        <v>500</v>
      </c>
      <c r="AH218">
        <v>119016.99716713882</v>
      </c>
      <c r="AI218">
        <v>500</v>
      </c>
      <c r="AJ218">
        <v>119516.99716713882</v>
      </c>
      <c r="AK218">
        <v>500</v>
      </c>
      <c r="AL218">
        <v>120016.99716713882</v>
      </c>
      <c r="AM218">
        <v>0</v>
      </c>
      <c r="AN218">
        <v>120016.99716713882</v>
      </c>
      <c r="AO218">
        <v>500</v>
      </c>
      <c r="AP218">
        <v>120516.99716713882</v>
      </c>
      <c r="AQ218">
        <v>0</v>
      </c>
      <c r="AR218">
        <v>120516.99716713882</v>
      </c>
      <c r="AS218">
        <v>0</v>
      </c>
      <c r="AT218">
        <v>120516.99716713882</v>
      </c>
      <c r="AV218">
        <v>120516.99716713882</v>
      </c>
      <c r="AX218">
        <v>117683.26417704012</v>
      </c>
      <c r="AY218">
        <v>2833.7482710926706</v>
      </c>
      <c r="AZ218">
        <v>120517.01244813278</v>
      </c>
      <c r="BA218">
        <v>500</v>
      </c>
      <c r="BB218">
        <v>121017.01244813278</v>
      </c>
      <c r="BC218">
        <v>500</v>
      </c>
      <c r="BD218">
        <v>121517.01244813278</v>
      </c>
      <c r="BE218">
        <v>500</v>
      </c>
      <c r="BF218">
        <v>122017.01244813278</v>
      </c>
      <c r="BG218">
        <v>2440.3319502074737</v>
      </c>
      <c r="BH218">
        <v>124457.34439834024</v>
      </c>
      <c r="BI218" s="5">
        <v>124457.34439834024</v>
      </c>
      <c r="BJ218" s="5">
        <v>4499133</v>
      </c>
      <c r="BM218" s="5">
        <v>0</v>
      </c>
      <c r="BN218" s="5">
        <v>124457.34439834024</v>
      </c>
      <c r="BO218" s="5">
        <v>4499133</v>
      </c>
      <c r="BP218" s="5" t="s">
        <v>8</v>
      </c>
      <c r="BS218">
        <v>124457.34439834024</v>
      </c>
      <c r="BT218" s="5">
        <v>0</v>
      </c>
      <c r="BU218" s="5">
        <v>4499133</v>
      </c>
      <c r="BW218" s="5" t="s">
        <v>2</v>
      </c>
      <c r="BX218" s="5" t="s">
        <v>2</v>
      </c>
      <c r="BY218" s="5" t="s">
        <v>1821</v>
      </c>
      <c r="BZ218" t="s">
        <v>1787</v>
      </c>
      <c r="CA218" t="s">
        <v>1877</v>
      </c>
      <c r="CB218" t="s">
        <v>1856</v>
      </c>
      <c r="CC218" s="5" t="b">
        <v>1</v>
      </c>
      <c r="CD218" s="5">
        <v>4499133</v>
      </c>
      <c r="CE218">
        <v>4499133</v>
      </c>
      <c r="CF218">
        <v>0</v>
      </c>
      <c r="CG218">
        <v>0</v>
      </c>
      <c r="CH218" s="5">
        <v>0</v>
      </c>
    </row>
    <row r="219" spans="1:86" x14ac:dyDescent="0.25">
      <c r="A219" s="5">
        <v>218</v>
      </c>
      <c r="B219" s="5">
        <v>2</v>
      </c>
      <c r="C219" s="5">
        <v>14</v>
      </c>
      <c r="D219" s="5">
        <v>5</v>
      </c>
      <c r="E219" s="5">
        <v>1</v>
      </c>
      <c r="F219" s="5">
        <v>10.59</v>
      </c>
      <c r="G219" s="5"/>
      <c r="H219" s="5"/>
      <c r="I219" s="5">
        <v>10.59</v>
      </c>
      <c r="J219" s="5">
        <v>15.45</v>
      </c>
      <c r="K219" s="5">
        <v>3.94</v>
      </c>
      <c r="L219" s="5"/>
      <c r="M219">
        <v>4.4400000000000004</v>
      </c>
      <c r="N219" s="5"/>
      <c r="O219" s="5"/>
      <c r="P219" s="5">
        <v>3.39</v>
      </c>
      <c r="Q219" s="5"/>
      <c r="R219" s="5">
        <v>3.39</v>
      </c>
      <c r="S219" s="5">
        <v>37.81</v>
      </c>
      <c r="T219" s="5">
        <v>34.42</v>
      </c>
      <c r="U219" s="5">
        <v>36.119999999999997</v>
      </c>
      <c r="V219" s="5">
        <v>118016.48</v>
      </c>
      <c r="W219">
        <v>0.56545454544539098</v>
      </c>
      <c r="X219">
        <v>118017.04545454544</v>
      </c>
      <c r="Y219">
        <v>0</v>
      </c>
      <c r="Z219">
        <v>118017.04545454544</v>
      </c>
      <c r="AA219">
        <v>499.94318181819102</v>
      </c>
      <c r="AB219">
        <v>118516.98863636365</v>
      </c>
      <c r="AC219">
        <v>0</v>
      </c>
      <c r="AD219">
        <v>118516.98863636365</v>
      </c>
      <c r="AE219">
        <v>0</v>
      </c>
      <c r="AF219">
        <v>118516.98863636365</v>
      </c>
      <c r="AG219">
        <v>0</v>
      </c>
      <c r="AH219">
        <v>118516.98863636365</v>
      </c>
      <c r="AJ219">
        <v>119016.98863636365</v>
      </c>
      <c r="AK219">
        <v>0</v>
      </c>
      <c r="AL219">
        <v>119016.98863636365</v>
      </c>
      <c r="AM219">
        <v>0</v>
      </c>
      <c r="AN219">
        <v>119016.98863636365</v>
      </c>
      <c r="AP219">
        <v>118516.98863636365</v>
      </c>
      <c r="AQ219">
        <v>0</v>
      </c>
      <c r="AR219">
        <v>118516.98863636365</v>
      </c>
      <c r="AS219">
        <v>0</v>
      </c>
      <c r="AT219">
        <v>118516.98863636365</v>
      </c>
      <c r="AV219">
        <v>118516.98863636365</v>
      </c>
      <c r="AX219">
        <v>115498.2834994463</v>
      </c>
      <c r="AY219">
        <v>0</v>
      </c>
      <c r="AZ219">
        <v>115498.2834994463</v>
      </c>
      <c r="BA219">
        <v>0</v>
      </c>
      <c r="BB219">
        <v>115498.2834994463</v>
      </c>
      <c r="BC219">
        <v>0</v>
      </c>
      <c r="BD219">
        <v>115498.2834994463</v>
      </c>
      <c r="BE219">
        <v>0</v>
      </c>
      <c r="BF219">
        <v>115498.2834994463</v>
      </c>
      <c r="BG219">
        <v>0</v>
      </c>
      <c r="BH219">
        <v>115498.2834994463</v>
      </c>
      <c r="BI219" s="5">
        <v>115498.2834994463</v>
      </c>
      <c r="BJ219" s="5">
        <v>4171798</v>
      </c>
      <c r="BM219" s="5">
        <v>0</v>
      </c>
      <c r="BN219" s="5">
        <v>115498.2834994463</v>
      </c>
      <c r="BO219" s="5">
        <v>4171798</v>
      </c>
      <c r="BP219" s="5" t="s">
        <v>8</v>
      </c>
      <c r="BS219">
        <v>115498.2834994463</v>
      </c>
      <c r="BT219" s="5">
        <v>0</v>
      </c>
      <c r="BU219" s="5">
        <v>4171798</v>
      </c>
      <c r="BW219" s="5" t="s">
        <v>1818</v>
      </c>
      <c r="BX219" s="5" t="s">
        <v>1818</v>
      </c>
      <c r="BY219" s="5" t="s">
        <v>1827</v>
      </c>
      <c r="BZ219" t="s">
        <v>1829</v>
      </c>
      <c r="CA219" t="s">
        <v>1877</v>
      </c>
      <c r="CB219" t="s">
        <v>1856</v>
      </c>
      <c r="CC219" s="5" t="b">
        <v>1</v>
      </c>
      <c r="CD219" s="5">
        <v>4171798</v>
      </c>
      <c r="CE219">
        <v>4366524</v>
      </c>
      <c r="CF219">
        <v>4171798</v>
      </c>
      <c r="CG219">
        <v>4171798</v>
      </c>
      <c r="CH219" s="5">
        <v>0</v>
      </c>
    </row>
    <row r="220" spans="1:86" x14ac:dyDescent="0.25">
      <c r="A220" s="5">
        <v>219</v>
      </c>
      <c r="B220" s="5">
        <v>2</v>
      </c>
      <c r="C220" s="5">
        <v>14</v>
      </c>
      <c r="D220" s="5">
        <v>6</v>
      </c>
      <c r="E220" s="5">
        <v>3</v>
      </c>
      <c r="F220" s="5">
        <v>12.4</v>
      </c>
      <c r="G220" s="5">
        <v>11.28</v>
      </c>
      <c r="H220" s="5">
        <v>11.28</v>
      </c>
      <c r="I220" s="5">
        <v>34.96</v>
      </c>
      <c r="J220" s="5">
        <v>17.940000000000001</v>
      </c>
      <c r="K220" s="5">
        <v>4.67</v>
      </c>
      <c r="L220" s="5">
        <v>3.54</v>
      </c>
      <c r="M220">
        <v>9.56</v>
      </c>
      <c r="N220" s="5"/>
      <c r="O220" s="5"/>
      <c r="P220" s="5">
        <v>2.79</v>
      </c>
      <c r="Q220" s="5">
        <v>3.6</v>
      </c>
      <c r="R220" s="5">
        <v>6.3900000000000006</v>
      </c>
      <c r="S220" s="5">
        <v>77.06</v>
      </c>
      <c r="T220" s="5">
        <v>70.67</v>
      </c>
      <c r="U220" s="5">
        <v>73.87</v>
      </c>
      <c r="V220" s="5">
        <v>104186.56</v>
      </c>
      <c r="W220">
        <v>0.63211822661105543</v>
      </c>
      <c r="X220">
        <v>104187.19211822659</v>
      </c>
      <c r="Y220">
        <v>0</v>
      </c>
      <c r="Z220">
        <v>104187.19211822659</v>
      </c>
      <c r="AA220">
        <v>499.80295566501451</v>
      </c>
      <c r="AB220">
        <v>104686.99507389162</v>
      </c>
      <c r="AC220">
        <v>0</v>
      </c>
      <c r="AD220">
        <v>104686.99507389162</v>
      </c>
      <c r="AF220">
        <v>105186.99507389162</v>
      </c>
      <c r="AG220">
        <v>0</v>
      </c>
      <c r="AH220">
        <v>105186.99507389162</v>
      </c>
      <c r="AI220">
        <v>0</v>
      </c>
      <c r="AJ220">
        <v>105186.99507389162</v>
      </c>
      <c r="AK220">
        <v>0</v>
      </c>
      <c r="AL220">
        <v>105186.99507389162</v>
      </c>
      <c r="AN220">
        <v>105686.99507389162</v>
      </c>
      <c r="AP220">
        <v>104686.99507389162</v>
      </c>
      <c r="AR220">
        <v>104686.99507389162</v>
      </c>
      <c r="AS220">
        <v>0</v>
      </c>
      <c r="AT220">
        <v>104686.99507389162</v>
      </c>
      <c r="AV220">
        <v>104686.99507389162</v>
      </c>
      <c r="AX220">
        <v>100690.5509679166</v>
      </c>
      <c r="AY220">
        <v>0</v>
      </c>
      <c r="AZ220">
        <v>100690.5509679166</v>
      </c>
      <c r="BA220">
        <v>0</v>
      </c>
      <c r="BB220">
        <v>100690.5509679166</v>
      </c>
      <c r="BC220">
        <v>0</v>
      </c>
      <c r="BD220">
        <v>100690.5509679166</v>
      </c>
      <c r="BE220">
        <v>0</v>
      </c>
      <c r="BF220">
        <v>100690.5509679166</v>
      </c>
      <c r="BG220">
        <v>0</v>
      </c>
      <c r="BH220">
        <v>100690.5509679166</v>
      </c>
      <c r="BI220" s="5">
        <v>100690.5509679166</v>
      </c>
      <c r="BJ220" s="5">
        <v>7438011</v>
      </c>
      <c r="BL220">
        <v>0.02</v>
      </c>
      <c r="BM220" s="5">
        <v>148760</v>
      </c>
      <c r="BN220" s="5">
        <v>98676.742926763225</v>
      </c>
      <c r="BO220" s="5">
        <v>7289251</v>
      </c>
      <c r="BP220" s="5" t="s">
        <v>8</v>
      </c>
      <c r="BS220">
        <v>98676.742926763225</v>
      </c>
      <c r="BT220" s="5">
        <v>0</v>
      </c>
      <c r="BU220" s="5">
        <v>7289251</v>
      </c>
      <c r="BV220" t="s">
        <v>1835</v>
      </c>
      <c r="BW220" s="5" t="s">
        <v>1818</v>
      </c>
      <c r="BX220" s="5" t="s">
        <v>1818</v>
      </c>
      <c r="BY220" s="5" t="s">
        <v>1827</v>
      </c>
      <c r="BZ220" t="s">
        <v>1829</v>
      </c>
      <c r="CA220" t="s">
        <v>1877</v>
      </c>
      <c r="CB220" t="s">
        <v>1858</v>
      </c>
      <c r="CC220" s="5" t="b">
        <v>1</v>
      </c>
      <c r="CD220" s="5">
        <v>7438011</v>
      </c>
      <c r="CE220">
        <v>7887969</v>
      </c>
      <c r="CF220">
        <v>7438011</v>
      </c>
      <c r="CG220">
        <v>7438011</v>
      </c>
      <c r="CH220" s="5">
        <v>0</v>
      </c>
    </row>
    <row r="221" spans="1:86" x14ac:dyDescent="0.25">
      <c r="A221" s="5">
        <v>220</v>
      </c>
      <c r="B221" s="5">
        <v>2</v>
      </c>
      <c r="C221" s="5">
        <v>14</v>
      </c>
      <c r="D221" s="5">
        <v>7</v>
      </c>
      <c r="E221" s="5">
        <v>0</v>
      </c>
      <c r="F221" s="5">
        <v>16.989999999999998</v>
      </c>
      <c r="G221" s="5"/>
      <c r="H221" s="5"/>
      <c r="I221" s="5">
        <v>16.989999999999998</v>
      </c>
      <c r="J221" s="5">
        <v>7.49</v>
      </c>
      <c r="K221" s="5">
        <v>4.1500000000000004</v>
      </c>
      <c r="L221" s="5"/>
      <c r="N221" s="5"/>
      <c r="O221" s="5"/>
      <c r="P221" s="5">
        <v>3.49</v>
      </c>
      <c r="Q221" s="5"/>
      <c r="R221" s="5">
        <v>3.49</v>
      </c>
      <c r="S221" s="5">
        <v>32.119999999999997</v>
      </c>
      <c r="T221" s="5">
        <v>28.63</v>
      </c>
      <c r="U221" s="5">
        <v>30.38</v>
      </c>
      <c r="V221" s="5">
        <v>138273.04</v>
      </c>
      <c r="W221">
        <v>2.5902521008392796</v>
      </c>
      <c r="X221">
        <v>138275.63025210085</v>
      </c>
      <c r="Y221">
        <v>0</v>
      </c>
      <c r="Z221">
        <v>138275.63025210085</v>
      </c>
      <c r="AA221">
        <v>0</v>
      </c>
      <c r="AB221">
        <v>138275.63025210085</v>
      </c>
      <c r="AC221">
        <v>0</v>
      </c>
      <c r="AD221">
        <v>138275.63025210085</v>
      </c>
      <c r="AE221">
        <v>0</v>
      </c>
      <c r="AF221">
        <v>138275.63025210085</v>
      </c>
      <c r="AG221">
        <v>0</v>
      </c>
      <c r="AH221">
        <v>138275.63025210085</v>
      </c>
      <c r="AI221">
        <v>0</v>
      </c>
      <c r="AJ221">
        <v>138275.63025210085</v>
      </c>
      <c r="AK221">
        <v>0</v>
      </c>
      <c r="AL221">
        <v>138275.63025210085</v>
      </c>
      <c r="AM221">
        <v>0</v>
      </c>
      <c r="AN221">
        <v>138275.63025210085</v>
      </c>
      <c r="AO221">
        <v>0</v>
      </c>
      <c r="AP221">
        <v>138275.63025210085</v>
      </c>
      <c r="AQ221">
        <v>0</v>
      </c>
      <c r="AR221">
        <v>138275.63025210085</v>
      </c>
      <c r="AS221">
        <v>0</v>
      </c>
      <c r="AT221">
        <v>138275.63025210085</v>
      </c>
      <c r="AV221">
        <v>138275.63025210085</v>
      </c>
      <c r="AW221">
        <v>1195.1399914804497</v>
      </c>
      <c r="AX221">
        <v>139470.7702435813</v>
      </c>
      <c r="AY221">
        <v>2955.1678736010508</v>
      </c>
      <c r="AZ221">
        <v>142425.93811718235</v>
      </c>
      <c r="BA221">
        <v>0</v>
      </c>
      <c r="BB221">
        <v>142425.93811718235</v>
      </c>
      <c r="BC221">
        <v>0</v>
      </c>
      <c r="BD221">
        <v>142425.93811718235</v>
      </c>
      <c r="BE221">
        <v>0</v>
      </c>
      <c r="BF221">
        <v>142425.93811718235</v>
      </c>
      <c r="BG221">
        <v>0</v>
      </c>
      <c r="BH221">
        <v>142425.93811718235</v>
      </c>
      <c r="BI221" s="5">
        <v>142425.93811718235</v>
      </c>
      <c r="BJ221" s="5">
        <v>4326900</v>
      </c>
      <c r="BM221" s="5">
        <v>0</v>
      </c>
      <c r="BN221" s="5">
        <v>142425.93811718235</v>
      </c>
      <c r="BO221" s="5">
        <v>4326900</v>
      </c>
      <c r="BP221" s="5" t="s">
        <v>8</v>
      </c>
      <c r="BS221">
        <v>142425.93811718235</v>
      </c>
      <c r="BT221" s="5">
        <v>0</v>
      </c>
      <c r="BU221" s="5">
        <v>4326900</v>
      </c>
      <c r="BW221" s="5" t="s">
        <v>2</v>
      </c>
      <c r="BX221" s="5" t="s">
        <v>2</v>
      </c>
      <c r="BY221" s="5" t="s">
        <v>1821</v>
      </c>
      <c r="BZ221" t="s">
        <v>1787</v>
      </c>
      <c r="CA221" t="s">
        <v>1877</v>
      </c>
      <c r="CB221" t="s">
        <v>1862</v>
      </c>
      <c r="CC221" s="5" t="b">
        <v>1</v>
      </c>
      <c r="CD221" s="5">
        <v>4326900</v>
      </c>
      <c r="CE221">
        <v>4326900</v>
      </c>
      <c r="CF221">
        <v>0</v>
      </c>
      <c r="CG221">
        <v>0</v>
      </c>
      <c r="CH221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EE47D-CB8D-4773-8B49-D3530A97DB63}">
  <dimension ref="A1:BO289"/>
  <sheetViews>
    <sheetView topLeftCell="A2" workbookViewId="0">
      <selection activeCell="E13" sqref="E13"/>
    </sheetView>
  </sheetViews>
  <sheetFormatPr defaultRowHeight="15" x14ac:dyDescent="0.25"/>
  <cols>
    <col min="1" max="1" width="5.5703125" bestFit="1" customWidth="1"/>
    <col min="2" max="2" width="9.85546875" bestFit="1" customWidth="1"/>
    <col min="3" max="3" width="7.85546875" bestFit="1" customWidth="1"/>
    <col min="4" max="4" width="14.140625" bestFit="1" customWidth="1"/>
    <col min="5" max="5" width="9" bestFit="1" customWidth="1"/>
    <col min="6" max="8" width="12.5703125" bestFit="1" customWidth="1"/>
    <col min="9" max="9" width="29.28515625" bestFit="1" customWidth="1"/>
    <col min="10" max="10" width="8.5703125" bestFit="1" customWidth="1"/>
    <col min="11" max="11" width="9.7109375" bestFit="1" customWidth="1"/>
    <col min="12" max="12" width="6.42578125" bestFit="1" customWidth="1"/>
    <col min="13" max="13" width="11.42578125" bestFit="1" customWidth="1"/>
    <col min="14" max="14" width="15.42578125" bestFit="1" customWidth="1"/>
    <col min="15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12.42578125" bestFit="1" customWidth="1"/>
    <col min="24" max="24" width="15.5703125" bestFit="1" customWidth="1"/>
    <col min="25" max="25" width="18.85546875" bestFit="1" customWidth="1"/>
    <col min="26" max="26" width="15.5703125" bestFit="1" customWidth="1"/>
    <col min="27" max="27" width="22.28515625" bestFit="1" customWidth="1"/>
    <col min="28" max="28" width="15.5703125" bestFit="1" customWidth="1"/>
    <col min="29" max="29" width="24.42578125" bestFit="1" customWidth="1"/>
    <col min="30" max="30" width="15.5703125" bestFit="1" customWidth="1"/>
    <col min="31" max="31" width="57.7109375" bestFit="1" customWidth="1"/>
    <col min="32" max="32" width="15.5703125" bestFit="1" customWidth="1"/>
    <col min="33" max="33" width="28.28515625" bestFit="1" customWidth="1"/>
    <col min="34" max="34" width="15.5703125" bestFit="1" customWidth="1"/>
    <col min="35" max="35" width="28.28515625" bestFit="1" customWidth="1"/>
    <col min="36" max="36" width="15.5703125" bestFit="1" customWidth="1"/>
    <col min="37" max="37" width="70.7109375" bestFit="1" customWidth="1"/>
    <col min="38" max="38" width="15.5703125" bestFit="1" customWidth="1"/>
    <col min="39" max="39" width="14" bestFit="1" customWidth="1"/>
    <col min="40" max="40" width="23" bestFit="1" customWidth="1"/>
    <col min="41" max="41" width="24.85546875" bestFit="1" customWidth="1"/>
    <col min="42" max="42" width="11.85546875" bestFit="1" customWidth="1"/>
    <col min="43" max="43" width="25.28515625" bestFit="1" customWidth="1"/>
    <col min="44" max="44" width="33.85546875" bestFit="1" customWidth="1"/>
    <col min="45" max="45" width="39.140625" bestFit="1" customWidth="1"/>
    <col min="46" max="46" width="11.140625" bestFit="1" customWidth="1"/>
    <col min="47" max="47" width="21.42578125" bestFit="1" customWidth="1"/>
    <col min="48" max="48" width="14.7109375" bestFit="1" customWidth="1"/>
    <col min="49" max="49" width="21.85546875" bestFit="1" customWidth="1"/>
    <col min="50" max="50" width="17.85546875" bestFit="1" customWidth="1"/>
    <col min="51" max="51" width="33.5703125" bestFit="1" customWidth="1"/>
    <col min="52" max="52" width="28" bestFit="1" customWidth="1"/>
    <col min="53" max="54" width="23.140625" bestFit="1" customWidth="1"/>
    <col min="55" max="55" width="14.42578125" bestFit="1" customWidth="1"/>
    <col min="56" max="56" width="16.85546875" bestFit="1" customWidth="1"/>
    <col min="57" max="57" width="40.7109375" bestFit="1" customWidth="1"/>
    <col min="58" max="58" width="15.7109375" bestFit="1" customWidth="1"/>
    <col min="59" max="59" width="12.140625" bestFit="1" customWidth="1"/>
    <col min="60" max="60" width="17.7109375" bestFit="1" customWidth="1"/>
    <col min="61" max="63" width="8" bestFit="1" customWidth="1"/>
    <col min="64" max="64" width="22.28515625" bestFit="1" customWidth="1"/>
    <col min="65" max="65" width="15.85546875" bestFit="1" customWidth="1"/>
    <col min="66" max="66" width="20.5703125" customWidth="1"/>
    <col min="67" max="68" width="18.28515625" bestFit="1" customWidth="1"/>
    <col min="69" max="69" width="18.28515625" customWidth="1"/>
    <col min="70" max="70" width="18.28515625" bestFit="1" customWidth="1"/>
    <col min="71" max="71" width="18.28515625" customWidth="1"/>
    <col min="72" max="72" width="18.28515625" bestFit="1" customWidth="1"/>
  </cols>
  <sheetData>
    <row r="1" spans="1:67" x14ac:dyDescent="0.25">
      <c r="A1" t="s">
        <v>5</v>
      </c>
      <c r="B1" t="s">
        <v>11</v>
      </c>
      <c r="C1" t="s">
        <v>12</v>
      </c>
      <c r="D1" t="s">
        <v>26</v>
      </c>
      <c r="E1" t="s">
        <v>13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92</v>
      </c>
      <c r="N1" t="s">
        <v>91</v>
      </c>
      <c r="O1" t="s">
        <v>93</v>
      </c>
      <c r="P1" t="s">
        <v>94</v>
      </c>
      <c r="Q1" t="s">
        <v>95</v>
      </c>
      <c r="R1" t="s">
        <v>38</v>
      </c>
      <c r="S1" t="s">
        <v>96</v>
      </c>
      <c r="T1" t="s">
        <v>97</v>
      </c>
      <c r="U1" t="s">
        <v>23</v>
      </c>
      <c r="V1" t="s">
        <v>98</v>
      </c>
      <c r="W1" t="s">
        <v>1466</v>
      </c>
      <c r="X1" t="s">
        <v>1467</v>
      </c>
      <c r="Y1" t="s">
        <v>1763</v>
      </c>
      <c r="Z1" t="s">
        <v>1764</v>
      </c>
      <c r="AA1" t="s">
        <v>1768</v>
      </c>
      <c r="AB1" t="s">
        <v>1769</v>
      </c>
      <c r="AC1" t="s">
        <v>1770</v>
      </c>
      <c r="AD1" t="s">
        <v>1771</v>
      </c>
      <c r="AE1" t="s">
        <v>1774</v>
      </c>
      <c r="AF1" t="s">
        <v>1777</v>
      </c>
      <c r="AG1" t="s">
        <v>1778</v>
      </c>
      <c r="AH1" t="s">
        <v>1779</v>
      </c>
      <c r="AI1" t="s">
        <v>1799</v>
      </c>
      <c r="AJ1" t="s">
        <v>1800</v>
      </c>
      <c r="AK1" t="s">
        <v>1859</v>
      </c>
      <c r="AL1" t="s">
        <v>1860</v>
      </c>
      <c r="AM1" t="s">
        <v>99</v>
      </c>
      <c r="AN1" t="s">
        <v>100</v>
      </c>
      <c r="AO1" t="s">
        <v>41</v>
      </c>
      <c r="AP1" t="s">
        <v>42</v>
      </c>
      <c r="AQ1" t="s">
        <v>25</v>
      </c>
      <c r="AR1" t="s">
        <v>43</v>
      </c>
      <c r="AS1" t="s">
        <v>44</v>
      </c>
      <c r="AT1" t="s">
        <v>14</v>
      </c>
      <c r="AU1" t="s">
        <v>15</v>
      </c>
      <c r="AV1" t="s">
        <v>1810</v>
      </c>
      <c r="AW1" t="s">
        <v>45</v>
      </c>
      <c r="AX1" t="s">
        <v>46</v>
      </c>
      <c r="AY1" t="s">
        <v>6</v>
      </c>
      <c r="AZ1" t="s">
        <v>16</v>
      </c>
      <c r="BA1" t="s">
        <v>7</v>
      </c>
      <c r="BB1" t="s">
        <v>17</v>
      </c>
      <c r="BC1" t="s">
        <v>1814</v>
      </c>
      <c r="BD1" t="s">
        <v>1826</v>
      </c>
      <c r="BE1" t="s">
        <v>1853</v>
      </c>
      <c r="BF1" t="s">
        <v>1854</v>
      </c>
      <c r="BG1" t="s">
        <v>1898</v>
      </c>
      <c r="BH1" t="s">
        <v>1294</v>
      </c>
      <c r="BI1" t="s">
        <v>1886</v>
      </c>
      <c r="BJ1" t="s">
        <v>1887</v>
      </c>
      <c r="BK1" t="s">
        <v>1888</v>
      </c>
      <c r="BL1" t="s">
        <v>1468</v>
      </c>
      <c r="BM1" t="s">
        <v>1292</v>
      </c>
      <c r="BN1" t="s">
        <v>1469</v>
      </c>
      <c r="BO1" t="s">
        <v>142</v>
      </c>
    </row>
    <row r="2" spans="1:67" x14ac:dyDescent="0.25">
      <c r="A2" s="5">
        <v>1</v>
      </c>
      <c r="B2" s="5">
        <v>1</v>
      </c>
      <c r="C2" s="5">
        <v>2</v>
      </c>
      <c r="D2" s="5">
        <v>1</v>
      </c>
      <c r="E2" s="5">
        <v>0</v>
      </c>
      <c r="F2" s="5">
        <v>14.66</v>
      </c>
      <c r="G2" s="5"/>
      <c r="H2" s="5"/>
      <c r="I2" s="5">
        <v>14.66</v>
      </c>
      <c r="J2" s="5">
        <v>6.15</v>
      </c>
      <c r="K2" s="5">
        <v>5.0199999999999996</v>
      </c>
      <c r="L2" s="5"/>
      <c r="M2" s="5">
        <v>3.86</v>
      </c>
      <c r="N2" s="5"/>
      <c r="O2" s="5"/>
      <c r="R2" s="5">
        <v>0</v>
      </c>
      <c r="S2" s="5">
        <v>29.69</v>
      </c>
      <c r="T2" s="5">
        <v>29.69</v>
      </c>
      <c r="U2" s="5">
        <v>29.69</v>
      </c>
      <c r="V2" s="5">
        <v>139730</v>
      </c>
      <c r="W2" s="5"/>
      <c r="X2" s="5">
        <v>139730</v>
      </c>
      <c r="Y2">
        <v>1000</v>
      </c>
      <c r="Z2">
        <v>140730</v>
      </c>
      <c r="AA2">
        <v>215</v>
      </c>
      <c r="AB2">
        <v>140945</v>
      </c>
      <c r="AC2">
        <v>17.5</v>
      </c>
      <c r="AD2">
        <v>140962.5</v>
      </c>
      <c r="AF2">
        <v>140962.5</v>
      </c>
      <c r="AH2">
        <v>140962.5</v>
      </c>
      <c r="AJ2">
        <v>140962.5</v>
      </c>
      <c r="AL2">
        <v>140962.5</v>
      </c>
      <c r="AM2" s="5">
        <v>140962.5</v>
      </c>
      <c r="AN2" s="5">
        <v>4185200</v>
      </c>
      <c r="AQ2" s="5">
        <v>0</v>
      </c>
      <c r="AR2" s="5">
        <v>140963.28730212193</v>
      </c>
      <c r="AS2" s="5">
        <v>4185200</v>
      </c>
      <c r="AT2" s="5" t="s">
        <v>8</v>
      </c>
      <c r="AW2">
        <v>140963.28730212193</v>
      </c>
      <c r="AX2" s="5">
        <v>0</v>
      </c>
      <c r="AY2" s="5">
        <v>4185200</v>
      </c>
      <c r="BA2" s="5" t="s">
        <v>19</v>
      </c>
      <c r="BB2" s="5" t="s">
        <v>19</v>
      </c>
      <c r="BC2" t="s">
        <v>1827</v>
      </c>
      <c r="BD2" t="s">
        <v>1828</v>
      </c>
      <c r="BE2" t="s">
        <v>1861</v>
      </c>
      <c r="BF2" t="s">
        <v>1862</v>
      </c>
      <c r="BG2" t="b">
        <v>1</v>
      </c>
      <c r="BH2" s="5">
        <v>4185200</v>
      </c>
      <c r="BI2">
        <v>4185200</v>
      </c>
      <c r="BJ2">
        <v>0</v>
      </c>
      <c r="BK2">
        <v>0</v>
      </c>
      <c r="BL2" s="5">
        <v>0</v>
      </c>
      <c r="BM2" s="5" t="s">
        <v>8</v>
      </c>
      <c r="BN2" s="5" t="b">
        <v>1</v>
      </c>
      <c r="BO2" s="5" t="s">
        <v>1470</v>
      </c>
    </row>
    <row r="3" spans="1:67" x14ac:dyDescent="0.25">
      <c r="A3" s="5">
        <v>2</v>
      </c>
      <c r="B3" s="5">
        <v>1</v>
      </c>
      <c r="C3" s="5">
        <v>2</v>
      </c>
      <c r="D3" s="5">
        <v>2</v>
      </c>
      <c r="E3" s="5">
        <v>2</v>
      </c>
      <c r="F3" s="5">
        <v>16.100000000000001</v>
      </c>
      <c r="G3" s="5">
        <v>10.8</v>
      </c>
      <c r="H3" s="5"/>
      <c r="I3" s="5">
        <v>26.9</v>
      </c>
      <c r="J3" s="5">
        <v>17.7</v>
      </c>
      <c r="K3" s="5">
        <v>4.25</v>
      </c>
      <c r="L3" s="5"/>
      <c r="M3" s="5">
        <v>9.68</v>
      </c>
      <c r="N3" s="5"/>
      <c r="O3" s="5">
        <v>3.15</v>
      </c>
      <c r="R3" s="5">
        <v>3.15</v>
      </c>
      <c r="S3" s="5">
        <v>61.68</v>
      </c>
      <c r="T3" s="5">
        <v>58.53</v>
      </c>
      <c r="U3" s="5">
        <v>60.11</v>
      </c>
      <c r="V3" s="5">
        <v>119811.8</v>
      </c>
      <c r="W3" s="5"/>
      <c r="X3" s="5">
        <v>119811.8</v>
      </c>
      <c r="Y3">
        <v>1000</v>
      </c>
      <c r="Z3">
        <v>120811.8</v>
      </c>
      <c r="AA3">
        <v>215</v>
      </c>
      <c r="AB3">
        <v>121026.8</v>
      </c>
      <c r="AC3">
        <v>17.5</v>
      </c>
      <c r="AD3">
        <v>121044.3</v>
      </c>
      <c r="AE3">
        <v>605.22149999999999</v>
      </c>
      <c r="AF3">
        <v>121649.5215</v>
      </c>
      <c r="AH3">
        <v>121649.5215</v>
      </c>
      <c r="AJ3">
        <v>121649.5215</v>
      </c>
      <c r="AK3">
        <v>3649.4856450000002</v>
      </c>
      <c r="AL3">
        <v>125299.007145</v>
      </c>
      <c r="AM3" s="5">
        <v>125299.01</v>
      </c>
      <c r="AN3" s="5">
        <v>7531800</v>
      </c>
      <c r="AQ3" s="5">
        <v>0</v>
      </c>
      <c r="AR3" s="5">
        <v>125300.28281483946</v>
      </c>
      <c r="AS3" s="5">
        <v>7531800</v>
      </c>
      <c r="AT3" s="5" t="s">
        <v>8</v>
      </c>
      <c r="AW3">
        <v>125300.28281483946</v>
      </c>
      <c r="AX3" s="5">
        <v>0</v>
      </c>
      <c r="AY3" s="5">
        <v>7531800</v>
      </c>
      <c r="BA3" s="5" t="s">
        <v>19</v>
      </c>
      <c r="BB3" s="5" t="s">
        <v>19</v>
      </c>
      <c r="BC3" t="s">
        <v>1827</v>
      </c>
      <c r="BD3" t="s">
        <v>1828</v>
      </c>
      <c r="BE3" t="s">
        <v>1861</v>
      </c>
      <c r="BF3" t="s">
        <v>1857</v>
      </c>
      <c r="BG3" t="b">
        <v>1</v>
      </c>
      <c r="BH3" s="5">
        <v>7531800</v>
      </c>
      <c r="BI3">
        <v>7531800</v>
      </c>
      <c r="BJ3">
        <v>0</v>
      </c>
      <c r="BK3">
        <v>0</v>
      </c>
      <c r="BL3" s="5">
        <v>0</v>
      </c>
      <c r="BM3" s="5" t="s">
        <v>8</v>
      </c>
      <c r="BN3" s="5" t="b">
        <v>1</v>
      </c>
      <c r="BO3" s="5" t="s">
        <v>1471</v>
      </c>
    </row>
    <row r="4" spans="1:67" x14ac:dyDescent="0.25">
      <c r="A4" s="5">
        <v>3</v>
      </c>
      <c r="B4" s="5">
        <v>1</v>
      </c>
      <c r="C4" s="5">
        <v>2</v>
      </c>
      <c r="D4" s="5">
        <v>3</v>
      </c>
      <c r="E4" s="5">
        <v>2</v>
      </c>
      <c r="F4" s="5">
        <v>16.41</v>
      </c>
      <c r="G4" s="5">
        <v>12.19</v>
      </c>
      <c r="H4" s="5"/>
      <c r="I4" s="5">
        <v>28.6</v>
      </c>
      <c r="J4" s="5">
        <v>14.62</v>
      </c>
      <c r="K4" s="5">
        <v>3.86</v>
      </c>
      <c r="L4" s="5"/>
      <c r="M4" s="5">
        <v>6.1</v>
      </c>
      <c r="N4" s="5"/>
      <c r="O4" s="5">
        <v>2.99</v>
      </c>
      <c r="R4" s="5">
        <v>2.99</v>
      </c>
      <c r="S4" s="5">
        <v>56.17</v>
      </c>
      <c r="T4" s="5">
        <v>53.18</v>
      </c>
      <c r="U4" s="5">
        <v>54.68</v>
      </c>
      <c r="V4" s="5">
        <v>117551.2</v>
      </c>
      <c r="W4" s="5"/>
      <c r="X4" s="5">
        <v>117551.2</v>
      </c>
      <c r="Y4">
        <v>1000</v>
      </c>
      <c r="Z4">
        <v>118551.2</v>
      </c>
      <c r="AA4">
        <v>215</v>
      </c>
      <c r="AB4">
        <v>118766.2</v>
      </c>
      <c r="AC4">
        <v>17.5</v>
      </c>
      <c r="AD4">
        <v>118783.7</v>
      </c>
      <c r="AE4">
        <v>593.91849999999999</v>
      </c>
      <c r="AF4">
        <v>119377.6185</v>
      </c>
      <c r="AH4">
        <v>119377.6185</v>
      </c>
      <c r="AJ4">
        <v>119377.6185</v>
      </c>
      <c r="AL4">
        <v>119377.6185</v>
      </c>
      <c r="AM4" s="5">
        <v>119377.62</v>
      </c>
      <c r="AN4" s="5">
        <v>6527600</v>
      </c>
      <c r="AQ4" s="5">
        <v>0</v>
      </c>
      <c r="AR4" s="5">
        <v>119378.20043891734</v>
      </c>
      <c r="AS4" s="5">
        <v>6527600</v>
      </c>
      <c r="AT4" s="5" t="s">
        <v>8</v>
      </c>
      <c r="AW4">
        <v>119378.20043891734</v>
      </c>
      <c r="AX4" s="5">
        <v>0</v>
      </c>
      <c r="AY4" s="5">
        <v>6527600</v>
      </c>
      <c r="BA4" s="5" t="s">
        <v>19</v>
      </c>
      <c r="BB4" s="5" t="s">
        <v>19</v>
      </c>
      <c r="BC4" t="s">
        <v>1827</v>
      </c>
      <c r="BD4" t="s">
        <v>1828</v>
      </c>
      <c r="BE4" t="s">
        <v>1861</v>
      </c>
      <c r="BF4" t="s">
        <v>1857</v>
      </c>
      <c r="BG4" t="b">
        <v>1</v>
      </c>
      <c r="BH4" s="5">
        <v>6527600</v>
      </c>
      <c r="BI4">
        <v>6527600</v>
      </c>
      <c r="BJ4">
        <v>0</v>
      </c>
      <c r="BK4">
        <v>0</v>
      </c>
      <c r="BL4" s="5">
        <v>0</v>
      </c>
      <c r="BM4" s="5" t="s">
        <v>8</v>
      </c>
      <c r="BN4" s="5" t="b">
        <v>1</v>
      </c>
      <c r="BO4" s="5" t="s">
        <v>1472</v>
      </c>
    </row>
    <row r="5" spans="1:67" x14ac:dyDescent="0.25">
      <c r="A5" s="5">
        <v>4</v>
      </c>
      <c r="B5" s="5">
        <v>1</v>
      </c>
      <c r="C5" s="5">
        <v>2</v>
      </c>
      <c r="D5" s="5">
        <v>4</v>
      </c>
      <c r="E5" s="5">
        <v>2</v>
      </c>
      <c r="F5" s="5">
        <v>14.98</v>
      </c>
      <c r="G5" s="5">
        <v>12.28</v>
      </c>
      <c r="H5" s="5"/>
      <c r="I5" s="5">
        <v>27.26</v>
      </c>
      <c r="J5" s="5">
        <v>19.329999999999998</v>
      </c>
      <c r="K5" s="5">
        <v>4.4400000000000004</v>
      </c>
      <c r="L5" s="5"/>
      <c r="M5" s="5">
        <v>6.25</v>
      </c>
      <c r="N5" s="5"/>
      <c r="O5" s="5"/>
      <c r="R5" s="5">
        <v>0</v>
      </c>
      <c r="S5" s="5">
        <v>57.28</v>
      </c>
      <c r="T5" s="5">
        <v>57.28</v>
      </c>
      <c r="U5" s="5">
        <v>57.28</v>
      </c>
      <c r="V5" s="5">
        <v>116420.9</v>
      </c>
      <c r="W5" s="5"/>
      <c r="X5" s="5">
        <v>116420.9</v>
      </c>
      <c r="Y5">
        <v>1000</v>
      </c>
      <c r="Z5">
        <v>117420.9</v>
      </c>
      <c r="AA5">
        <v>215</v>
      </c>
      <c r="AB5">
        <v>117635.9</v>
      </c>
      <c r="AC5">
        <v>17.5</v>
      </c>
      <c r="AD5">
        <v>117653.4</v>
      </c>
      <c r="AE5">
        <v>588.26699999999994</v>
      </c>
      <c r="AF5">
        <v>118241.667</v>
      </c>
      <c r="AH5">
        <v>118241.667</v>
      </c>
      <c r="AJ5">
        <v>118241.667</v>
      </c>
      <c r="AK5">
        <v>2364.8333400000001</v>
      </c>
      <c r="AL5">
        <v>120606.50034</v>
      </c>
      <c r="AM5" s="5">
        <v>120606.5</v>
      </c>
      <c r="AN5" s="5">
        <v>6908400</v>
      </c>
      <c r="AQ5" s="5">
        <v>0</v>
      </c>
      <c r="AR5" s="5">
        <v>120607.54189944132</v>
      </c>
      <c r="AS5" s="5">
        <v>6908400</v>
      </c>
      <c r="AT5" s="5" t="s">
        <v>8</v>
      </c>
      <c r="AW5">
        <v>120607.54189944132</v>
      </c>
      <c r="AX5" s="5">
        <v>0</v>
      </c>
      <c r="AY5" s="5">
        <v>6908400</v>
      </c>
      <c r="BA5" s="5" t="s">
        <v>19</v>
      </c>
      <c r="BB5" s="5" t="s">
        <v>19</v>
      </c>
      <c r="BC5" t="s">
        <v>1827</v>
      </c>
      <c r="BD5" t="s">
        <v>1828</v>
      </c>
      <c r="BE5" t="s">
        <v>1861</v>
      </c>
      <c r="BF5" t="s">
        <v>1857</v>
      </c>
      <c r="BG5" t="b">
        <v>1</v>
      </c>
      <c r="BH5" s="5">
        <v>6908400</v>
      </c>
      <c r="BI5">
        <v>6908400</v>
      </c>
      <c r="BJ5">
        <v>0</v>
      </c>
      <c r="BK5">
        <v>0</v>
      </c>
      <c r="BL5" s="5">
        <v>0</v>
      </c>
      <c r="BM5" s="5" t="s">
        <v>8</v>
      </c>
      <c r="BN5" s="5" t="b">
        <v>1</v>
      </c>
      <c r="BO5" s="5" t="s">
        <v>1473</v>
      </c>
    </row>
    <row r="6" spans="1:67" x14ac:dyDescent="0.25">
      <c r="A6" s="5">
        <v>5</v>
      </c>
      <c r="B6" s="5">
        <v>1</v>
      </c>
      <c r="C6" s="5">
        <v>2</v>
      </c>
      <c r="D6" s="5">
        <v>5</v>
      </c>
      <c r="E6" s="5">
        <v>1</v>
      </c>
      <c r="F6" s="5">
        <v>13.06</v>
      </c>
      <c r="G6" s="5"/>
      <c r="H6" s="5"/>
      <c r="I6" s="5">
        <v>13.06</v>
      </c>
      <c r="J6" s="5">
        <v>15.1</v>
      </c>
      <c r="K6" s="5">
        <v>4.4400000000000004</v>
      </c>
      <c r="L6" s="5"/>
      <c r="M6" s="5">
        <v>2.9</v>
      </c>
      <c r="N6" s="5"/>
      <c r="O6" s="5">
        <v>3.02</v>
      </c>
      <c r="R6" s="5">
        <v>3.02</v>
      </c>
      <c r="S6" s="5">
        <v>38.520000000000003</v>
      </c>
      <c r="T6" s="5">
        <v>35.5</v>
      </c>
      <c r="U6" s="5">
        <v>37.01</v>
      </c>
      <c r="V6" s="5">
        <v>125223</v>
      </c>
      <c r="W6" s="5"/>
      <c r="X6" s="5">
        <v>125223</v>
      </c>
      <c r="Y6">
        <v>1000</v>
      </c>
      <c r="Z6">
        <v>126223</v>
      </c>
      <c r="AA6">
        <v>215</v>
      </c>
      <c r="AB6">
        <v>126438</v>
      </c>
      <c r="AC6">
        <v>17.5</v>
      </c>
      <c r="AD6">
        <v>126455.5</v>
      </c>
      <c r="AE6">
        <v>1896.8325</v>
      </c>
      <c r="AF6">
        <v>128352.3325</v>
      </c>
      <c r="AG6">
        <v>1283.5233250000001</v>
      </c>
      <c r="AH6">
        <v>129635.85582500001</v>
      </c>
      <c r="AI6">
        <v>1296.35855825</v>
      </c>
      <c r="AJ6">
        <v>130932.21438325</v>
      </c>
      <c r="AL6">
        <v>130932.21438325</v>
      </c>
      <c r="AM6" s="5">
        <v>130932.21</v>
      </c>
      <c r="AN6" s="5">
        <v>4845900</v>
      </c>
      <c r="AQ6" s="5">
        <v>0</v>
      </c>
      <c r="AR6" s="5">
        <v>130934.88246419888</v>
      </c>
      <c r="AS6" s="5">
        <v>4845900</v>
      </c>
      <c r="AT6" s="5" t="s">
        <v>8</v>
      </c>
      <c r="AW6">
        <v>130934.88246419888</v>
      </c>
      <c r="AX6" s="5">
        <v>0</v>
      </c>
      <c r="AY6" s="5">
        <v>4845900</v>
      </c>
      <c r="BA6" s="5" t="s">
        <v>19</v>
      </c>
      <c r="BB6" s="5" t="s">
        <v>19</v>
      </c>
      <c r="BC6" t="s">
        <v>1827</v>
      </c>
      <c r="BD6" t="s">
        <v>1828</v>
      </c>
      <c r="BE6" t="s">
        <v>1861</v>
      </c>
      <c r="BF6" t="s">
        <v>1856</v>
      </c>
      <c r="BG6" t="b">
        <v>1</v>
      </c>
      <c r="BH6" s="5">
        <v>4845900</v>
      </c>
      <c r="BI6">
        <v>4845900</v>
      </c>
      <c r="BJ6">
        <v>0</v>
      </c>
      <c r="BK6">
        <v>0</v>
      </c>
      <c r="BL6" s="5">
        <v>0</v>
      </c>
      <c r="BM6" s="5" t="s">
        <v>8</v>
      </c>
      <c r="BN6" s="5" t="b">
        <v>1</v>
      </c>
      <c r="BO6" s="5" t="s">
        <v>1474</v>
      </c>
    </row>
    <row r="7" spans="1:67" x14ac:dyDescent="0.25">
      <c r="A7" s="5">
        <v>6</v>
      </c>
      <c r="B7" s="5">
        <v>1</v>
      </c>
      <c r="C7" s="5">
        <v>2</v>
      </c>
      <c r="D7" s="5">
        <v>6</v>
      </c>
      <c r="E7" s="5">
        <v>1</v>
      </c>
      <c r="F7" s="5">
        <v>14.57</v>
      </c>
      <c r="G7" s="5"/>
      <c r="H7" s="5"/>
      <c r="I7" s="5">
        <v>14.57</v>
      </c>
      <c r="J7" s="5">
        <v>16.93</v>
      </c>
      <c r="K7" s="5">
        <v>4.46</v>
      </c>
      <c r="L7" s="5"/>
      <c r="M7" s="5">
        <v>7.75</v>
      </c>
      <c r="N7" s="5"/>
      <c r="O7" s="5">
        <v>3.1</v>
      </c>
      <c r="R7" s="5">
        <v>3.1</v>
      </c>
      <c r="S7" s="5">
        <v>46.81</v>
      </c>
      <c r="T7" s="5">
        <v>43.71</v>
      </c>
      <c r="U7" s="5">
        <v>45.26</v>
      </c>
      <c r="V7" s="5">
        <v>121645.2</v>
      </c>
      <c r="W7" s="5"/>
      <c r="X7" s="5">
        <v>121645.2</v>
      </c>
      <c r="Y7">
        <v>1000</v>
      </c>
      <c r="Z7">
        <v>122645.2</v>
      </c>
      <c r="AA7">
        <v>215</v>
      </c>
      <c r="AB7">
        <v>122860.2</v>
      </c>
      <c r="AC7">
        <v>17.5</v>
      </c>
      <c r="AD7">
        <v>122877.7</v>
      </c>
      <c r="AE7">
        <v>614.38850000000002</v>
      </c>
      <c r="AF7">
        <v>123492.0885</v>
      </c>
      <c r="AG7">
        <v>1234.920885</v>
      </c>
      <c r="AH7">
        <v>124727.009385</v>
      </c>
      <c r="AI7">
        <v>1247.27009385</v>
      </c>
      <c r="AJ7">
        <v>125974.27947885</v>
      </c>
      <c r="AK7">
        <v>2519.4855895770002</v>
      </c>
      <c r="AL7">
        <v>128493.765068427</v>
      </c>
      <c r="AM7" s="5">
        <v>128493.77</v>
      </c>
      <c r="AN7" s="5">
        <v>5815700</v>
      </c>
      <c r="AQ7" s="5">
        <v>0</v>
      </c>
      <c r="AR7" s="5">
        <v>128495.36014140522</v>
      </c>
      <c r="AS7" s="5">
        <v>5815700</v>
      </c>
      <c r="AT7" s="5" t="s">
        <v>8</v>
      </c>
      <c r="AW7">
        <v>128495.36014140522</v>
      </c>
      <c r="AX7" s="5">
        <v>0</v>
      </c>
      <c r="AY7" s="5">
        <v>5815700</v>
      </c>
      <c r="BA7" s="5" t="s">
        <v>19</v>
      </c>
      <c r="BB7" s="5" t="s">
        <v>19</v>
      </c>
      <c r="BC7" t="s">
        <v>1827</v>
      </c>
      <c r="BD7" t="s">
        <v>1828</v>
      </c>
      <c r="BE7" t="s">
        <v>1861</v>
      </c>
      <c r="BF7" t="s">
        <v>1856</v>
      </c>
      <c r="BG7" t="b">
        <v>1</v>
      </c>
      <c r="BH7" s="5">
        <v>5815700</v>
      </c>
      <c r="BI7">
        <v>5815700</v>
      </c>
      <c r="BJ7">
        <v>0</v>
      </c>
      <c r="BK7">
        <v>0</v>
      </c>
      <c r="BL7" s="5">
        <v>0</v>
      </c>
      <c r="BM7" s="5" t="s">
        <v>8</v>
      </c>
      <c r="BN7" s="5" t="b">
        <v>1</v>
      </c>
      <c r="BO7" s="5" t="s">
        <v>1475</v>
      </c>
    </row>
    <row r="8" spans="1:67" x14ac:dyDescent="0.25">
      <c r="A8" s="5">
        <v>7</v>
      </c>
      <c r="B8" s="5">
        <v>1</v>
      </c>
      <c r="C8" s="5">
        <v>3</v>
      </c>
      <c r="D8" s="5">
        <v>1</v>
      </c>
      <c r="E8" s="5">
        <v>0</v>
      </c>
      <c r="F8" s="5">
        <v>14.66</v>
      </c>
      <c r="G8" s="5"/>
      <c r="H8" s="5"/>
      <c r="I8" s="5">
        <v>14.66</v>
      </c>
      <c r="J8" s="5">
        <v>6.15</v>
      </c>
      <c r="K8" s="5">
        <v>5.0199999999999996</v>
      </c>
      <c r="L8" s="5"/>
      <c r="M8" s="5">
        <v>3.86</v>
      </c>
      <c r="N8" s="5"/>
      <c r="O8" s="5"/>
      <c r="R8" s="5">
        <v>0</v>
      </c>
      <c r="S8" s="5">
        <v>29.69</v>
      </c>
      <c r="T8" s="5">
        <v>29.69</v>
      </c>
      <c r="U8" s="5">
        <v>29.69</v>
      </c>
      <c r="V8" s="5">
        <v>139730</v>
      </c>
      <c r="W8" s="5">
        <v>200</v>
      </c>
      <c r="X8" s="5">
        <v>139930</v>
      </c>
      <c r="Y8">
        <v>1000</v>
      </c>
      <c r="Z8">
        <v>140930</v>
      </c>
      <c r="AA8">
        <v>215</v>
      </c>
      <c r="AB8">
        <v>141145</v>
      </c>
      <c r="AC8">
        <v>17.5</v>
      </c>
      <c r="AD8">
        <v>141162.5</v>
      </c>
      <c r="AF8">
        <v>141162.5</v>
      </c>
      <c r="AH8">
        <v>141162.5</v>
      </c>
      <c r="AJ8">
        <v>141162.5</v>
      </c>
      <c r="AL8">
        <v>141162.5</v>
      </c>
      <c r="AM8" s="5">
        <v>141162.5</v>
      </c>
      <c r="AN8" s="5">
        <v>4191200</v>
      </c>
      <c r="AQ8" s="5">
        <v>0</v>
      </c>
      <c r="AR8" s="5">
        <v>141165.37554732233</v>
      </c>
      <c r="AS8" s="5">
        <v>4191200</v>
      </c>
      <c r="AT8" s="5" t="s">
        <v>8</v>
      </c>
      <c r="AW8">
        <v>141165.37554732233</v>
      </c>
      <c r="AX8" s="5">
        <v>0</v>
      </c>
      <c r="AY8" s="5">
        <v>4191200</v>
      </c>
      <c r="BA8" s="5" t="s">
        <v>2</v>
      </c>
      <c r="BB8" s="5" t="s">
        <v>2</v>
      </c>
      <c r="BC8" t="s">
        <v>1821</v>
      </c>
      <c r="BD8" t="s">
        <v>1787</v>
      </c>
      <c r="BE8" t="s">
        <v>1861</v>
      </c>
      <c r="BF8" t="s">
        <v>1862</v>
      </c>
      <c r="BG8" t="b">
        <v>1</v>
      </c>
      <c r="BH8" s="5">
        <v>4191200</v>
      </c>
      <c r="BI8">
        <v>4191200</v>
      </c>
      <c r="BJ8">
        <v>0</v>
      </c>
      <c r="BK8">
        <v>0</v>
      </c>
      <c r="BL8" s="5">
        <v>0</v>
      </c>
      <c r="BM8" s="5" t="s">
        <v>8</v>
      </c>
      <c r="BN8" s="5" t="b">
        <v>1</v>
      </c>
      <c r="BO8" s="5" t="s">
        <v>1476</v>
      </c>
    </row>
    <row r="9" spans="1:67" x14ac:dyDescent="0.25">
      <c r="A9" s="5">
        <v>8</v>
      </c>
      <c r="B9" s="5">
        <v>1</v>
      </c>
      <c r="C9" s="5">
        <v>3</v>
      </c>
      <c r="D9" s="5">
        <v>2</v>
      </c>
      <c r="E9" s="5">
        <v>2</v>
      </c>
      <c r="F9" s="5">
        <v>16.100000000000001</v>
      </c>
      <c r="G9" s="5">
        <v>10.8</v>
      </c>
      <c r="H9" s="5"/>
      <c r="I9" s="5">
        <v>26.9</v>
      </c>
      <c r="J9" s="5">
        <v>17.7</v>
      </c>
      <c r="K9" s="5">
        <v>4.25</v>
      </c>
      <c r="L9" s="5"/>
      <c r="M9" s="5">
        <v>9.68</v>
      </c>
      <c r="N9" s="5"/>
      <c r="O9" s="5">
        <v>3.15</v>
      </c>
      <c r="R9" s="5">
        <v>3.15</v>
      </c>
      <c r="S9" s="5">
        <v>61.68</v>
      </c>
      <c r="T9" s="5">
        <v>58.53</v>
      </c>
      <c r="U9" s="5">
        <v>60.11</v>
      </c>
      <c r="V9" s="5">
        <v>119811.8</v>
      </c>
      <c r="W9" s="5"/>
      <c r="X9" s="5">
        <v>119811.8</v>
      </c>
      <c r="Y9">
        <v>1000</v>
      </c>
      <c r="Z9">
        <v>120811.8</v>
      </c>
      <c r="AA9">
        <v>215</v>
      </c>
      <c r="AB9">
        <v>121026.8</v>
      </c>
      <c r="AC9">
        <v>17.5</v>
      </c>
      <c r="AD9">
        <v>121044.3</v>
      </c>
      <c r="AE9">
        <v>605.22149999999999</v>
      </c>
      <c r="AF9">
        <v>121649.5215</v>
      </c>
      <c r="AH9">
        <v>121649.5215</v>
      </c>
      <c r="AJ9">
        <v>121649.5215</v>
      </c>
      <c r="AK9">
        <v>3649.4856450000002</v>
      </c>
      <c r="AL9">
        <v>125299.007145</v>
      </c>
      <c r="AM9" s="5">
        <v>125299.01</v>
      </c>
      <c r="AN9" s="5">
        <v>7531800</v>
      </c>
      <c r="AQ9" s="5">
        <v>0</v>
      </c>
      <c r="AR9" s="5">
        <v>125300.28281483946</v>
      </c>
      <c r="AS9" s="5">
        <v>7531800</v>
      </c>
      <c r="AT9" s="5" t="s">
        <v>8</v>
      </c>
      <c r="AW9">
        <v>125300.28281483946</v>
      </c>
      <c r="AX9" s="5">
        <v>0</v>
      </c>
      <c r="AY9" s="5">
        <v>7531800</v>
      </c>
      <c r="BA9" s="5" t="s">
        <v>19</v>
      </c>
      <c r="BB9" s="5" t="s">
        <v>19</v>
      </c>
      <c r="BC9" t="s">
        <v>1827</v>
      </c>
      <c r="BD9" t="s">
        <v>1828</v>
      </c>
      <c r="BE9" t="s">
        <v>1861</v>
      </c>
      <c r="BF9" t="s">
        <v>1857</v>
      </c>
      <c r="BG9" t="b">
        <v>1</v>
      </c>
      <c r="BH9" s="5">
        <v>7531800</v>
      </c>
      <c r="BI9">
        <v>7531800</v>
      </c>
      <c r="BJ9">
        <v>0</v>
      </c>
      <c r="BK9">
        <v>0</v>
      </c>
      <c r="BL9" s="5">
        <v>0</v>
      </c>
      <c r="BM9" s="5" t="s">
        <v>8</v>
      </c>
      <c r="BN9" s="5" t="b">
        <v>1</v>
      </c>
      <c r="BO9" s="5" t="s">
        <v>1477</v>
      </c>
    </row>
    <row r="10" spans="1:67" x14ac:dyDescent="0.25">
      <c r="A10" s="5">
        <v>9</v>
      </c>
      <c r="B10" s="5">
        <v>1</v>
      </c>
      <c r="C10" s="5">
        <v>3</v>
      </c>
      <c r="D10" s="5">
        <v>3</v>
      </c>
      <c r="E10" s="5">
        <v>2</v>
      </c>
      <c r="F10" s="5">
        <v>16.41</v>
      </c>
      <c r="G10" s="5">
        <v>12.19</v>
      </c>
      <c r="H10" s="5"/>
      <c r="I10" s="5">
        <v>28.6</v>
      </c>
      <c r="J10" s="5">
        <v>14.62</v>
      </c>
      <c r="K10" s="5">
        <v>3.86</v>
      </c>
      <c r="L10" s="5"/>
      <c r="M10" s="5">
        <v>6.1</v>
      </c>
      <c r="N10" s="5"/>
      <c r="O10" s="5">
        <v>3.33</v>
      </c>
      <c r="R10" s="5">
        <v>3.33</v>
      </c>
      <c r="S10" s="5">
        <v>56.51</v>
      </c>
      <c r="T10" s="5">
        <v>53.18</v>
      </c>
      <c r="U10" s="5">
        <v>54.85</v>
      </c>
      <c r="V10" s="5">
        <v>117551.2</v>
      </c>
      <c r="W10" s="5"/>
      <c r="X10" s="5">
        <v>117551.2</v>
      </c>
      <c r="Y10">
        <v>1000</v>
      </c>
      <c r="Z10">
        <v>118551.2</v>
      </c>
      <c r="AA10">
        <v>215</v>
      </c>
      <c r="AB10">
        <v>118766.2</v>
      </c>
      <c r="AC10">
        <v>17.5</v>
      </c>
      <c r="AD10">
        <v>118783.7</v>
      </c>
      <c r="AE10">
        <v>593.91849999999999</v>
      </c>
      <c r="AF10">
        <v>119377.6185</v>
      </c>
      <c r="AH10">
        <v>119377.6185</v>
      </c>
      <c r="AJ10">
        <v>119377.6185</v>
      </c>
      <c r="AL10">
        <v>119377.6185</v>
      </c>
      <c r="AM10" s="5">
        <v>119377.62</v>
      </c>
      <c r="AN10" s="5">
        <v>6547900</v>
      </c>
      <c r="AQ10" s="5">
        <v>0</v>
      </c>
      <c r="AR10" s="5">
        <v>119378.30446672744</v>
      </c>
      <c r="AS10" s="5">
        <v>6547900</v>
      </c>
      <c r="AT10" s="5" t="s">
        <v>8</v>
      </c>
      <c r="AW10">
        <v>119378.30446672744</v>
      </c>
      <c r="AX10" s="5">
        <v>0</v>
      </c>
      <c r="AY10" s="5">
        <v>6547900</v>
      </c>
      <c r="BA10" s="5" t="s">
        <v>19</v>
      </c>
      <c r="BB10" s="5" t="s">
        <v>19</v>
      </c>
      <c r="BC10" t="s">
        <v>1827</v>
      </c>
      <c r="BD10" t="s">
        <v>1828</v>
      </c>
      <c r="BE10" t="s">
        <v>1861</v>
      </c>
      <c r="BF10" t="s">
        <v>1857</v>
      </c>
      <c r="BG10" t="b">
        <v>1</v>
      </c>
      <c r="BH10" s="5">
        <v>6547900</v>
      </c>
      <c r="BI10">
        <v>6547900</v>
      </c>
      <c r="BJ10">
        <v>0</v>
      </c>
      <c r="BK10">
        <v>0</v>
      </c>
      <c r="BL10" s="5">
        <v>0</v>
      </c>
      <c r="BM10" s="5" t="s">
        <v>8</v>
      </c>
      <c r="BN10" s="5" t="b">
        <v>1</v>
      </c>
      <c r="BO10" s="5" t="s">
        <v>1478</v>
      </c>
    </row>
    <row r="11" spans="1:67" x14ac:dyDescent="0.25">
      <c r="A11" s="5">
        <v>10</v>
      </c>
      <c r="B11" s="5">
        <v>1</v>
      </c>
      <c r="C11" s="5">
        <v>3</v>
      </c>
      <c r="D11" s="5">
        <v>4</v>
      </c>
      <c r="E11" s="5">
        <v>2</v>
      </c>
      <c r="F11" s="5">
        <v>14.98</v>
      </c>
      <c r="G11" s="5">
        <v>12.28</v>
      </c>
      <c r="H11" s="5"/>
      <c r="I11" s="5">
        <v>27.26</v>
      </c>
      <c r="J11" s="5">
        <v>15.16</v>
      </c>
      <c r="K11" s="5">
        <v>4.4400000000000004</v>
      </c>
      <c r="L11" s="5"/>
      <c r="M11" s="5">
        <v>6.25</v>
      </c>
      <c r="N11" s="5"/>
      <c r="O11" s="5">
        <v>3.33</v>
      </c>
      <c r="R11" s="5">
        <v>3.33</v>
      </c>
      <c r="S11" s="5">
        <v>56.44</v>
      </c>
      <c r="T11" s="5">
        <v>53.11</v>
      </c>
      <c r="U11" s="5">
        <v>54.78</v>
      </c>
      <c r="V11" s="5">
        <v>119811.8</v>
      </c>
      <c r="W11" s="5"/>
      <c r="X11" s="5">
        <v>119811.8</v>
      </c>
      <c r="Y11">
        <v>1000</v>
      </c>
      <c r="Z11">
        <v>120811.8</v>
      </c>
      <c r="AA11">
        <v>215</v>
      </c>
      <c r="AB11">
        <v>121026.8</v>
      </c>
      <c r="AC11">
        <v>17.5</v>
      </c>
      <c r="AD11">
        <v>121044.3</v>
      </c>
      <c r="AE11">
        <v>605.22149999999999</v>
      </c>
      <c r="AF11">
        <v>121649.5215</v>
      </c>
      <c r="AH11">
        <v>121649.5215</v>
      </c>
      <c r="AJ11">
        <v>121649.5215</v>
      </c>
      <c r="AL11">
        <v>121649.5215</v>
      </c>
      <c r="AM11" s="5">
        <v>121649.52</v>
      </c>
      <c r="AN11" s="5">
        <v>6664000</v>
      </c>
      <c r="AQ11" s="5">
        <v>0</v>
      </c>
      <c r="AR11" s="5">
        <v>121650.23731288793</v>
      </c>
      <c r="AS11" s="5">
        <v>6664000</v>
      </c>
      <c r="AT11" s="5" t="s">
        <v>10</v>
      </c>
      <c r="AU11">
        <v>25000</v>
      </c>
      <c r="AV11" t="s">
        <v>1813</v>
      </c>
      <c r="AW11">
        <v>146650.23731288791</v>
      </c>
      <c r="AX11" s="5">
        <v>1369500</v>
      </c>
      <c r="AY11" s="5">
        <v>8033500</v>
      </c>
      <c r="BA11" s="5" t="s">
        <v>19</v>
      </c>
      <c r="BB11" s="5" t="s">
        <v>19</v>
      </c>
      <c r="BC11" t="s">
        <v>1827</v>
      </c>
      <c r="BD11" t="s">
        <v>1828</v>
      </c>
      <c r="BE11" t="s">
        <v>1861</v>
      </c>
      <c r="BF11" t="s">
        <v>1857</v>
      </c>
      <c r="BG11" t="b">
        <v>1</v>
      </c>
      <c r="BH11" s="5">
        <v>6664000</v>
      </c>
      <c r="BI11">
        <v>6664000</v>
      </c>
      <c r="BJ11">
        <v>0</v>
      </c>
      <c r="BK11">
        <v>0</v>
      </c>
      <c r="BL11" s="5">
        <v>0</v>
      </c>
      <c r="BM11" s="5" t="s">
        <v>10</v>
      </c>
      <c r="BN11" s="5" t="b">
        <v>1</v>
      </c>
      <c r="BO11" s="5" t="s">
        <v>1479</v>
      </c>
    </row>
    <row r="12" spans="1:67" x14ac:dyDescent="0.25">
      <c r="A12" s="5">
        <v>11</v>
      </c>
      <c r="B12" s="5">
        <v>1</v>
      </c>
      <c r="C12" s="5">
        <v>3</v>
      </c>
      <c r="D12" s="5">
        <v>5</v>
      </c>
      <c r="E12" s="5">
        <v>1</v>
      </c>
      <c r="F12" s="5">
        <v>13.06</v>
      </c>
      <c r="G12" s="5"/>
      <c r="H12" s="5"/>
      <c r="I12" s="5">
        <v>13.06</v>
      </c>
      <c r="J12" s="5">
        <v>15.1</v>
      </c>
      <c r="K12" s="5">
        <v>4.4400000000000004</v>
      </c>
      <c r="L12" s="5"/>
      <c r="M12" s="5">
        <v>2.9</v>
      </c>
      <c r="N12" s="5"/>
      <c r="O12" s="5">
        <v>3.02</v>
      </c>
      <c r="R12" s="5">
        <v>3.02</v>
      </c>
      <c r="S12" s="5">
        <v>38.520000000000003</v>
      </c>
      <c r="T12" s="5">
        <v>35.5</v>
      </c>
      <c r="U12" s="5">
        <v>37.01</v>
      </c>
      <c r="V12" s="5">
        <v>125223</v>
      </c>
      <c r="W12" s="5">
        <v>2504.46</v>
      </c>
      <c r="X12" s="5">
        <v>127727.46</v>
      </c>
      <c r="Y12">
        <v>1000</v>
      </c>
      <c r="Z12">
        <v>128727.46</v>
      </c>
      <c r="AA12">
        <v>215</v>
      </c>
      <c r="AB12">
        <v>128942.46</v>
      </c>
      <c r="AC12">
        <v>17.5</v>
      </c>
      <c r="AD12">
        <v>128959.96</v>
      </c>
      <c r="AE12">
        <v>1934.3994</v>
      </c>
      <c r="AF12">
        <v>130894.3594</v>
      </c>
      <c r="AG12">
        <v>1308.9435940000001</v>
      </c>
      <c r="AH12">
        <v>132203.302994</v>
      </c>
      <c r="AI12">
        <v>1322.03302994</v>
      </c>
      <c r="AJ12">
        <v>133525.33602394001</v>
      </c>
      <c r="AL12">
        <v>133525.33602394001</v>
      </c>
      <c r="AM12" s="5">
        <v>133525.34</v>
      </c>
      <c r="AN12" s="5">
        <v>4941800</v>
      </c>
      <c r="AQ12" s="5">
        <v>0</v>
      </c>
      <c r="AR12" s="5">
        <v>133526.07403404487</v>
      </c>
      <c r="AS12" s="5">
        <v>4941800</v>
      </c>
      <c r="AT12" s="5" t="s">
        <v>8</v>
      </c>
      <c r="AW12">
        <v>133526.07403404487</v>
      </c>
      <c r="AX12" s="5">
        <v>0</v>
      </c>
      <c r="AY12" s="5">
        <v>4941800</v>
      </c>
      <c r="BA12" s="5" t="s">
        <v>19</v>
      </c>
      <c r="BB12" s="5" t="s">
        <v>19</v>
      </c>
      <c r="BC12" t="s">
        <v>1827</v>
      </c>
      <c r="BD12" t="s">
        <v>1828</v>
      </c>
      <c r="BE12" t="s">
        <v>1861</v>
      </c>
      <c r="BF12" t="s">
        <v>1856</v>
      </c>
      <c r="BG12" t="b">
        <v>1</v>
      </c>
      <c r="BH12" s="5">
        <v>4941800</v>
      </c>
      <c r="BI12">
        <v>4941800</v>
      </c>
      <c r="BJ12">
        <v>0</v>
      </c>
      <c r="BK12">
        <v>0</v>
      </c>
      <c r="BL12" s="5">
        <v>0</v>
      </c>
      <c r="BM12" s="5" t="s">
        <v>8</v>
      </c>
      <c r="BN12" s="5" t="b">
        <v>1</v>
      </c>
      <c r="BO12" s="5" t="s">
        <v>1480</v>
      </c>
    </row>
    <row r="13" spans="1:67" x14ac:dyDescent="0.25">
      <c r="A13" s="5">
        <v>12</v>
      </c>
      <c r="B13" s="5">
        <v>1</v>
      </c>
      <c r="C13" s="5">
        <v>3</v>
      </c>
      <c r="D13" s="5">
        <v>6</v>
      </c>
      <c r="E13" s="5">
        <v>1</v>
      </c>
      <c r="F13" s="5">
        <v>14.57</v>
      </c>
      <c r="G13" s="5"/>
      <c r="H13" s="5"/>
      <c r="I13" s="5">
        <v>14.57</v>
      </c>
      <c r="J13" s="5">
        <v>16.93</v>
      </c>
      <c r="K13" s="5">
        <v>4.46</v>
      </c>
      <c r="L13" s="5"/>
      <c r="M13" s="5">
        <v>7.75</v>
      </c>
      <c r="N13" s="5"/>
      <c r="O13" s="5">
        <v>3.1</v>
      </c>
      <c r="R13" s="5">
        <v>3.1</v>
      </c>
      <c r="S13" s="5">
        <v>46.81</v>
      </c>
      <c r="T13" s="5">
        <v>43.71</v>
      </c>
      <c r="U13" s="5">
        <v>45.26</v>
      </c>
      <c r="V13" s="5">
        <v>121645.2</v>
      </c>
      <c r="W13" s="5"/>
      <c r="X13" s="5">
        <v>121645.2</v>
      </c>
      <c r="Y13">
        <v>1000</v>
      </c>
      <c r="Z13">
        <v>122645.2</v>
      </c>
      <c r="AA13">
        <v>215</v>
      </c>
      <c r="AB13">
        <v>122860.2</v>
      </c>
      <c r="AC13">
        <v>17.5</v>
      </c>
      <c r="AD13">
        <v>122877.7</v>
      </c>
      <c r="AE13">
        <v>614.38850000000002</v>
      </c>
      <c r="AF13">
        <v>123492.0885</v>
      </c>
      <c r="AG13">
        <v>1234.920885</v>
      </c>
      <c r="AH13">
        <v>124727.009385</v>
      </c>
      <c r="AI13">
        <v>1247.27009385</v>
      </c>
      <c r="AJ13">
        <v>125974.27947885</v>
      </c>
      <c r="AK13">
        <v>2519.4855895770002</v>
      </c>
      <c r="AL13">
        <v>128493.765068427</v>
      </c>
      <c r="AM13" s="5">
        <v>128493.77</v>
      </c>
      <c r="AN13" s="5">
        <v>5815700</v>
      </c>
      <c r="AQ13" s="5">
        <v>0</v>
      </c>
      <c r="AR13" s="5">
        <v>128495.36014140522</v>
      </c>
      <c r="AS13" s="5">
        <v>5815700</v>
      </c>
      <c r="AT13" s="5" t="s">
        <v>8</v>
      </c>
      <c r="AW13">
        <v>128495.36014140522</v>
      </c>
      <c r="AX13" s="5">
        <v>0</v>
      </c>
      <c r="AY13" s="5">
        <v>5815700</v>
      </c>
      <c r="BA13" s="5" t="s">
        <v>19</v>
      </c>
      <c r="BB13" s="5" t="s">
        <v>19</v>
      </c>
      <c r="BC13" t="s">
        <v>1827</v>
      </c>
      <c r="BD13" t="s">
        <v>1828</v>
      </c>
      <c r="BE13" t="s">
        <v>1861</v>
      </c>
      <c r="BF13" t="s">
        <v>1856</v>
      </c>
      <c r="BG13" t="b">
        <v>1</v>
      </c>
      <c r="BH13" s="5">
        <v>5815700</v>
      </c>
      <c r="BI13">
        <v>5815700</v>
      </c>
      <c r="BJ13">
        <v>0</v>
      </c>
      <c r="BK13">
        <v>0</v>
      </c>
      <c r="BL13" s="5">
        <v>0</v>
      </c>
      <c r="BM13" s="5" t="s">
        <v>8</v>
      </c>
      <c r="BN13" s="5" t="b">
        <v>1</v>
      </c>
      <c r="BO13" s="5" t="s">
        <v>1481</v>
      </c>
    </row>
    <row r="14" spans="1:67" x14ac:dyDescent="0.25">
      <c r="A14" s="5">
        <v>13</v>
      </c>
      <c r="B14" s="5">
        <v>1</v>
      </c>
      <c r="C14" s="5">
        <v>4</v>
      </c>
      <c r="D14" s="5">
        <v>1</v>
      </c>
      <c r="E14" s="5">
        <v>0</v>
      </c>
      <c r="F14" s="5">
        <v>14.66</v>
      </c>
      <c r="G14" s="5"/>
      <c r="H14" s="5"/>
      <c r="I14" s="5">
        <v>14.66</v>
      </c>
      <c r="J14" s="5">
        <v>6.15</v>
      </c>
      <c r="K14" s="5">
        <v>5.0199999999999996</v>
      </c>
      <c r="L14" s="5"/>
      <c r="M14" s="5">
        <v>3.86</v>
      </c>
      <c r="N14" s="5"/>
      <c r="O14" s="5"/>
      <c r="R14" s="5">
        <v>0</v>
      </c>
      <c r="S14" s="5">
        <v>29.69</v>
      </c>
      <c r="T14" s="5">
        <v>29.69</v>
      </c>
      <c r="U14" s="5">
        <v>29.69</v>
      </c>
      <c r="V14" s="5">
        <v>139730</v>
      </c>
      <c r="W14" s="5">
        <v>200</v>
      </c>
      <c r="X14" s="5">
        <v>139930</v>
      </c>
      <c r="Y14">
        <v>1000</v>
      </c>
      <c r="Z14">
        <v>140930</v>
      </c>
      <c r="AA14">
        <v>215</v>
      </c>
      <c r="AB14">
        <v>141145</v>
      </c>
      <c r="AC14">
        <v>17.5</v>
      </c>
      <c r="AD14">
        <v>141162.5</v>
      </c>
      <c r="AF14">
        <v>141162.5</v>
      </c>
      <c r="AH14">
        <v>141162.5</v>
      </c>
      <c r="AJ14">
        <v>141162.5</v>
      </c>
      <c r="AL14">
        <v>141162.5</v>
      </c>
      <c r="AM14" s="5">
        <v>141162.5</v>
      </c>
      <c r="AN14" s="5">
        <v>4191200</v>
      </c>
      <c r="AQ14" s="5">
        <v>0</v>
      </c>
      <c r="AR14" s="5">
        <v>141165.37554732233</v>
      </c>
      <c r="AS14" s="5">
        <v>4191200</v>
      </c>
      <c r="AT14" s="5" t="s">
        <v>8</v>
      </c>
      <c r="AW14">
        <v>141165.37554732233</v>
      </c>
      <c r="AX14" s="5">
        <v>0</v>
      </c>
      <c r="AY14" s="5">
        <v>4191200</v>
      </c>
      <c r="BA14" s="5" t="s">
        <v>19</v>
      </c>
      <c r="BB14" s="5" t="s">
        <v>19</v>
      </c>
      <c r="BC14" t="s">
        <v>1827</v>
      </c>
      <c r="BD14" t="s">
        <v>1828</v>
      </c>
      <c r="BE14" t="s">
        <v>1861</v>
      </c>
      <c r="BF14" t="s">
        <v>1862</v>
      </c>
      <c r="BG14" t="b">
        <v>1</v>
      </c>
      <c r="BH14" s="5">
        <v>4191200</v>
      </c>
      <c r="BI14">
        <v>4191200</v>
      </c>
      <c r="BJ14">
        <v>0</v>
      </c>
      <c r="BK14">
        <v>0</v>
      </c>
      <c r="BL14" s="5">
        <v>0</v>
      </c>
      <c r="BM14" s="5" t="s">
        <v>8</v>
      </c>
      <c r="BN14" s="5" t="b">
        <v>1</v>
      </c>
      <c r="BO14" s="5" t="s">
        <v>1482</v>
      </c>
    </row>
    <row r="15" spans="1:67" x14ac:dyDescent="0.25">
      <c r="A15" s="5">
        <v>14</v>
      </c>
      <c r="B15" s="5">
        <v>1</v>
      </c>
      <c r="C15" s="5">
        <v>4</v>
      </c>
      <c r="D15" s="5">
        <v>2</v>
      </c>
      <c r="E15" s="5">
        <v>2</v>
      </c>
      <c r="F15" s="5">
        <v>16.100000000000001</v>
      </c>
      <c r="G15" s="5">
        <v>10.8</v>
      </c>
      <c r="H15" s="5"/>
      <c r="I15" s="5">
        <v>26.9</v>
      </c>
      <c r="J15" s="5">
        <v>17.7</v>
      </c>
      <c r="K15" s="5">
        <v>4.25</v>
      </c>
      <c r="L15" s="5"/>
      <c r="M15" s="5">
        <v>9.68</v>
      </c>
      <c r="N15" s="5"/>
      <c r="O15" s="5">
        <v>3.15</v>
      </c>
      <c r="R15" s="5">
        <v>3.15</v>
      </c>
      <c r="S15" s="5">
        <v>61.68</v>
      </c>
      <c r="T15" s="5">
        <v>58.53</v>
      </c>
      <c r="U15" s="5">
        <v>60.11</v>
      </c>
      <c r="V15" s="5">
        <v>119811.8</v>
      </c>
      <c r="W15" s="5"/>
      <c r="X15" s="5">
        <v>119811.8</v>
      </c>
      <c r="Y15">
        <v>1000</v>
      </c>
      <c r="Z15">
        <v>120811.8</v>
      </c>
      <c r="AA15">
        <v>215</v>
      </c>
      <c r="AB15">
        <v>121026.8</v>
      </c>
      <c r="AC15">
        <v>17.5</v>
      </c>
      <c r="AD15">
        <v>121044.3</v>
      </c>
      <c r="AE15">
        <v>605.22149999999999</v>
      </c>
      <c r="AF15">
        <v>121649.5215</v>
      </c>
      <c r="AH15">
        <v>121649.5215</v>
      </c>
      <c r="AJ15">
        <v>121649.5215</v>
      </c>
      <c r="AK15">
        <v>3649.4856450000002</v>
      </c>
      <c r="AL15">
        <v>125299.007145</v>
      </c>
      <c r="AM15" s="5">
        <v>125299.01</v>
      </c>
      <c r="AN15" s="5">
        <v>7531800</v>
      </c>
      <c r="AQ15" s="5">
        <v>0</v>
      </c>
      <c r="AR15" s="5">
        <v>125300.28281483946</v>
      </c>
      <c r="AS15" s="5">
        <v>7531800</v>
      </c>
      <c r="AT15" s="5" t="s">
        <v>8</v>
      </c>
      <c r="AW15">
        <v>125300.28281483946</v>
      </c>
      <c r="AX15" s="5">
        <v>0</v>
      </c>
      <c r="AY15" s="5">
        <v>7531800</v>
      </c>
      <c r="BA15" s="5" t="s">
        <v>19</v>
      </c>
      <c r="BB15" s="5" t="s">
        <v>19</v>
      </c>
      <c r="BC15" t="s">
        <v>1827</v>
      </c>
      <c r="BD15" t="s">
        <v>1828</v>
      </c>
      <c r="BE15" t="s">
        <v>1861</v>
      </c>
      <c r="BF15" t="s">
        <v>1857</v>
      </c>
      <c r="BG15" t="b">
        <v>1</v>
      </c>
      <c r="BH15" s="5">
        <v>7531800</v>
      </c>
      <c r="BI15">
        <v>7531800</v>
      </c>
      <c r="BJ15">
        <v>0</v>
      </c>
      <c r="BK15">
        <v>0</v>
      </c>
      <c r="BL15" s="5">
        <v>0</v>
      </c>
      <c r="BM15" s="5" t="s">
        <v>8</v>
      </c>
      <c r="BN15" s="5" t="b">
        <v>1</v>
      </c>
      <c r="BO15" s="5" t="s">
        <v>1483</v>
      </c>
    </row>
    <row r="16" spans="1:67" x14ac:dyDescent="0.25">
      <c r="A16" s="5">
        <v>15</v>
      </c>
      <c r="B16" s="5">
        <v>1</v>
      </c>
      <c r="C16" s="5">
        <v>4</v>
      </c>
      <c r="D16" s="5">
        <v>3</v>
      </c>
      <c r="E16" s="5">
        <v>2</v>
      </c>
      <c r="F16" s="5">
        <v>16.41</v>
      </c>
      <c r="G16" s="5">
        <v>12.19</v>
      </c>
      <c r="H16" s="5"/>
      <c r="I16" s="5">
        <v>28.6</v>
      </c>
      <c r="J16" s="5">
        <v>14.62</v>
      </c>
      <c r="K16" s="5">
        <v>3.86</v>
      </c>
      <c r="L16" s="5"/>
      <c r="M16" s="5">
        <v>6.1</v>
      </c>
      <c r="N16" s="5"/>
      <c r="O16" s="5">
        <v>3.33</v>
      </c>
      <c r="R16" s="5">
        <v>3.33</v>
      </c>
      <c r="S16" s="5">
        <v>56.51</v>
      </c>
      <c r="T16" s="5">
        <v>53.18</v>
      </c>
      <c r="U16" s="5">
        <v>54.85</v>
      </c>
      <c r="V16" s="5">
        <v>118681.5</v>
      </c>
      <c r="W16" s="5"/>
      <c r="X16" s="5">
        <v>118681.5</v>
      </c>
      <c r="Y16">
        <v>1000</v>
      </c>
      <c r="Z16">
        <v>119681.5</v>
      </c>
      <c r="AA16">
        <v>215</v>
      </c>
      <c r="AB16">
        <v>119896.5</v>
      </c>
      <c r="AC16">
        <v>17.5</v>
      </c>
      <c r="AD16">
        <v>119914</v>
      </c>
      <c r="AE16">
        <v>599.57000000000005</v>
      </c>
      <c r="AF16">
        <v>120513.57</v>
      </c>
      <c r="AH16">
        <v>120513.57</v>
      </c>
      <c r="AJ16">
        <v>120513.57</v>
      </c>
      <c r="AL16">
        <v>120513.57</v>
      </c>
      <c r="AM16" s="5">
        <v>120513.57</v>
      </c>
      <c r="AN16" s="5">
        <v>6610200</v>
      </c>
      <c r="AQ16" s="5">
        <v>0</v>
      </c>
      <c r="AR16" s="5">
        <v>120514.129443938</v>
      </c>
      <c r="AS16" s="5">
        <v>6610200</v>
      </c>
      <c r="AT16" s="5" t="s">
        <v>8</v>
      </c>
      <c r="AW16">
        <v>120514.129443938</v>
      </c>
      <c r="AX16" s="5">
        <v>0</v>
      </c>
      <c r="AY16" s="5">
        <v>6610200</v>
      </c>
      <c r="BA16" s="5" t="s">
        <v>19</v>
      </c>
      <c r="BB16" s="5" t="s">
        <v>19</v>
      </c>
      <c r="BC16" t="s">
        <v>1827</v>
      </c>
      <c r="BD16" t="s">
        <v>1828</v>
      </c>
      <c r="BE16" t="s">
        <v>1861</v>
      </c>
      <c r="BF16" t="s">
        <v>1857</v>
      </c>
      <c r="BG16" t="b">
        <v>1</v>
      </c>
      <c r="BH16" s="5">
        <v>6610200</v>
      </c>
      <c r="BI16">
        <v>6610200</v>
      </c>
      <c r="BJ16">
        <v>0</v>
      </c>
      <c r="BK16">
        <v>0</v>
      </c>
      <c r="BL16" s="5">
        <v>0</v>
      </c>
      <c r="BM16" s="5" t="s">
        <v>8</v>
      </c>
      <c r="BN16" s="5" t="b">
        <v>1</v>
      </c>
      <c r="BO16" s="5" t="s">
        <v>1484</v>
      </c>
    </row>
    <row r="17" spans="1:67" x14ac:dyDescent="0.25">
      <c r="A17" s="5">
        <v>16</v>
      </c>
      <c r="B17" s="5">
        <v>1</v>
      </c>
      <c r="C17" s="5">
        <v>4</v>
      </c>
      <c r="D17" s="5">
        <v>4</v>
      </c>
      <c r="E17" s="5">
        <v>2</v>
      </c>
      <c r="F17" s="5">
        <v>14.98</v>
      </c>
      <c r="G17" s="5">
        <v>12.28</v>
      </c>
      <c r="H17" s="5"/>
      <c r="I17" s="5">
        <v>27.26</v>
      </c>
      <c r="J17" s="5">
        <v>15.16</v>
      </c>
      <c r="K17" s="5">
        <v>4.4400000000000004</v>
      </c>
      <c r="L17" s="5"/>
      <c r="M17" s="5">
        <v>6.25</v>
      </c>
      <c r="N17" s="5"/>
      <c r="O17" s="5">
        <v>3.33</v>
      </c>
      <c r="R17" s="5">
        <v>3.33</v>
      </c>
      <c r="S17" s="5">
        <v>56.44</v>
      </c>
      <c r="T17" s="5">
        <v>53.11</v>
      </c>
      <c r="U17" s="5">
        <v>54.78</v>
      </c>
      <c r="V17" s="5">
        <v>120942.1</v>
      </c>
      <c r="W17" s="5"/>
      <c r="X17" s="5">
        <v>120942.1</v>
      </c>
      <c r="Y17">
        <v>1000</v>
      </c>
      <c r="Z17">
        <v>121942.1</v>
      </c>
      <c r="AA17">
        <v>215</v>
      </c>
      <c r="AB17">
        <v>122157.1</v>
      </c>
      <c r="AC17">
        <v>17.5</v>
      </c>
      <c r="AD17">
        <v>122174.6</v>
      </c>
      <c r="AE17">
        <v>610.87300000000005</v>
      </c>
      <c r="AF17">
        <v>122785.473</v>
      </c>
      <c r="AH17">
        <v>122785.473</v>
      </c>
      <c r="AJ17">
        <v>122785.473</v>
      </c>
      <c r="AL17">
        <v>122785.473</v>
      </c>
      <c r="AM17" s="5">
        <v>122785.47</v>
      </c>
      <c r="AN17" s="5">
        <v>6726200</v>
      </c>
      <c r="AQ17" s="5">
        <v>0</v>
      </c>
      <c r="AR17" s="5">
        <v>122785.68820737496</v>
      </c>
      <c r="AS17" s="5">
        <v>6726200</v>
      </c>
      <c r="AT17" s="5" t="s">
        <v>8</v>
      </c>
      <c r="AW17">
        <v>122785.68820737496</v>
      </c>
      <c r="AX17" s="5">
        <v>0</v>
      </c>
      <c r="AY17" s="5">
        <v>6726200</v>
      </c>
      <c r="BA17" s="5" t="s">
        <v>19</v>
      </c>
      <c r="BB17" s="5" t="s">
        <v>19</v>
      </c>
      <c r="BC17" t="s">
        <v>1827</v>
      </c>
      <c r="BD17" t="s">
        <v>1828</v>
      </c>
      <c r="BE17" t="s">
        <v>1861</v>
      </c>
      <c r="BF17" t="s">
        <v>1857</v>
      </c>
      <c r="BG17" t="b">
        <v>1</v>
      </c>
      <c r="BH17" s="5">
        <v>6726200</v>
      </c>
      <c r="BI17">
        <v>6726200</v>
      </c>
      <c r="BJ17">
        <v>0</v>
      </c>
      <c r="BK17">
        <v>0</v>
      </c>
      <c r="BL17" s="5">
        <v>0</v>
      </c>
      <c r="BM17" s="5" t="s">
        <v>8</v>
      </c>
      <c r="BN17" s="5" t="b">
        <v>1</v>
      </c>
      <c r="BO17" s="5" t="s">
        <v>1485</v>
      </c>
    </row>
    <row r="18" spans="1:67" x14ac:dyDescent="0.25">
      <c r="A18" s="5">
        <v>17</v>
      </c>
      <c r="B18" s="5">
        <v>1</v>
      </c>
      <c r="C18" s="5">
        <v>4</v>
      </c>
      <c r="D18" s="5">
        <v>5</v>
      </c>
      <c r="E18" s="5">
        <v>1</v>
      </c>
      <c r="F18" s="5">
        <v>13.06</v>
      </c>
      <c r="G18" s="5"/>
      <c r="H18" s="5"/>
      <c r="I18" s="5">
        <v>13.06</v>
      </c>
      <c r="J18" s="5">
        <v>15.1</v>
      </c>
      <c r="K18" s="5">
        <v>4.4400000000000004</v>
      </c>
      <c r="L18" s="5"/>
      <c r="M18" s="5">
        <v>2.9</v>
      </c>
      <c r="N18" s="5"/>
      <c r="O18" s="5">
        <v>3.02</v>
      </c>
      <c r="R18" s="5">
        <v>3.02</v>
      </c>
      <c r="S18" s="5">
        <v>38.520000000000003</v>
      </c>
      <c r="T18" s="5">
        <v>35.5</v>
      </c>
      <c r="U18" s="5">
        <v>37.01</v>
      </c>
      <c r="V18" s="5">
        <v>125223</v>
      </c>
      <c r="W18" s="5">
        <v>2504.46</v>
      </c>
      <c r="X18" s="5">
        <v>127727.46</v>
      </c>
      <c r="Y18">
        <v>1000</v>
      </c>
      <c r="Z18">
        <v>128727.46</v>
      </c>
      <c r="AA18">
        <v>215</v>
      </c>
      <c r="AB18">
        <v>128942.46</v>
      </c>
      <c r="AC18">
        <v>17.5</v>
      </c>
      <c r="AD18">
        <v>128959.96</v>
      </c>
      <c r="AE18">
        <v>1934.3994</v>
      </c>
      <c r="AF18">
        <v>130894.3594</v>
      </c>
      <c r="AG18">
        <v>1308.9435940000001</v>
      </c>
      <c r="AH18">
        <v>132203.302994</v>
      </c>
      <c r="AI18">
        <v>1322.03302994</v>
      </c>
      <c r="AJ18">
        <v>133525.33602394001</v>
      </c>
      <c r="AL18">
        <v>133525.33602394001</v>
      </c>
      <c r="AM18" s="5">
        <v>133525.34</v>
      </c>
      <c r="AN18" s="5">
        <v>4941800</v>
      </c>
      <c r="AQ18" s="5">
        <v>0</v>
      </c>
      <c r="AR18" s="5">
        <v>133526.07403404487</v>
      </c>
      <c r="AS18" s="5">
        <v>4941800</v>
      </c>
      <c r="AT18" s="5" t="s">
        <v>8</v>
      </c>
      <c r="AW18">
        <v>133526.07403404487</v>
      </c>
      <c r="AX18" s="5">
        <v>0</v>
      </c>
      <c r="AY18" s="5">
        <v>4941800</v>
      </c>
      <c r="BA18" s="5" t="s">
        <v>19</v>
      </c>
      <c r="BB18" s="5" t="s">
        <v>19</v>
      </c>
      <c r="BC18" t="s">
        <v>1827</v>
      </c>
      <c r="BD18" t="s">
        <v>1828</v>
      </c>
      <c r="BE18" t="s">
        <v>1861</v>
      </c>
      <c r="BF18" t="s">
        <v>1856</v>
      </c>
      <c r="BG18" t="b">
        <v>1</v>
      </c>
      <c r="BH18" s="5">
        <v>4941800</v>
      </c>
      <c r="BI18">
        <v>4941800</v>
      </c>
      <c r="BJ18">
        <v>0</v>
      </c>
      <c r="BK18">
        <v>0</v>
      </c>
      <c r="BL18" s="5">
        <v>0</v>
      </c>
      <c r="BM18" s="5" t="s">
        <v>8</v>
      </c>
      <c r="BN18" s="5" t="b">
        <v>1</v>
      </c>
      <c r="BO18" s="5" t="s">
        <v>1486</v>
      </c>
    </row>
    <row r="19" spans="1:67" x14ac:dyDescent="0.25">
      <c r="A19" s="5">
        <v>18</v>
      </c>
      <c r="B19" s="5">
        <v>1</v>
      </c>
      <c r="C19" s="5">
        <v>4</v>
      </c>
      <c r="D19" s="5">
        <v>6</v>
      </c>
      <c r="E19" s="5">
        <v>1</v>
      </c>
      <c r="F19" s="5">
        <v>14.57</v>
      </c>
      <c r="G19" s="5"/>
      <c r="H19" s="5"/>
      <c r="I19" s="5">
        <v>14.57</v>
      </c>
      <c r="J19" s="5">
        <v>16.93</v>
      </c>
      <c r="K19" s="5">
        <v>4.46</v>
      </c>
      <c r="L19" s="5"/>
      <c r="M19" s="5">
        <v>7.75</v>
      </c>
      <c r="N19" s="5"/>
      <c r="O19" s="5">
        <v>3.1</v>
      </c>
      <c r="R19" s="5">
        <v>3.1</v>
      </c>
      <c r="S19" s="5">
        <v>46.81</v>
      </c>
      <c r="T19" s="5">
        <v>43.71</v>
      </c>
      <c r="U19" s="5">
        <v>45.26</v>
      </c>
      <c r="V19" s="5">
        <v>121645.2</v>
      </c>
      <c r="W19" s="5"/>
      <c r="X19" s="5">
        <v>121645.2</v>
      </c>
      <c r="Y19">
        <v>1000</v>
      </c>
      <c r="Z19">
        <v>122645.2</v>
      </c>
      <c r="AA19">
        <v>215</v>
      </c>
      <c r="AB19">
        <v>122860.2</v>
      </c>
      <c r="AC19">
        <v>17.5</v>
      </c>
      <c r="AD19">
        <v>122877.7</v>
      </c>
      <c r="AE19">
        <v>614.38850000000002</v>
      </c>
      <c r="AF19">
        <v>123492.0885</v>
      </c>
      <c r="AG19">
        <v>1234.920885</v>
      </c>
      <c r="AH19">
        <v>124727.009385</v>
      </c>
      <c r="AI19">
        <v>1247.27009385</v>
      </c>
      <c r="AJ19">
        <v>125974.27947885</v>
      </c>
      <c r="AK19">
        <v>2519.4855895770002</v>
      </c>
      <c r="AL19">
        <v>128493.765068427</v>
      </c>
      <c r="AM19" s="5">
        <v>128493.77</v>
      </c>
      <c r="AN19" s="5">
        <v>5815700</v>
      </c>
      <c r="AQ19" s="5">
        <v>0</v>
      </c>
      <c r="AR19" s="5">
        <v>128495.36014140522</v>
      </c>
      <c r="AS19" s="5">
        <v>5815700</v>
      </c>
      <c r="AT19" s="5" t="s">
        <v>8</v>
      </c>
      <c r="AW19">
        <v>128495.36014140522</v>
      </c>
      <c r="AX19" s="5">
        <v>0</v>
      </c>
      <c r="AY19" s="5">
        <v>5815700</v>
      </c>
      <c r="BA19" s="5" t="s">
        <v>19</v>
      </c>
      <c r="BB19" s="5" t="s">
        <v>19</v>
      </c>
      <c r="BC19" t="s">
        <v>1827</v>
      </c>
      <c r="BD19" t="s">
        <v>1828</v>
      </c>
      <c r="BE19" t="s">
        <v>1861</v>
      </c>
      <c r="BF19" t="s">
        <v>1856</v>
      </c>
      <c r="BG19" t="b">
        <v>1</v>
      </c>
      <c r="BH19" s="5">
        <v>5815700</v>
      </c>
      <c r="BI19">
        <v>5815700</v>
      </c>
      <c r="BJ19">
        <v>0</v>
      </c>
      <c r="BK19">
        <v>0</v>
      </c>
      <c r="BL19" s="5">
        <v>0</v>
      </c>
      <c r="BM19" s="5" t="s">
        <v>8</v>
      </c>
      <c r="BN19" s="5" t="b">
        <v>1</v>
      </c>
      <c r="BO19" s="5" t="s">
        <v>1487</v>
      </c>
    </row>
    <row r="20" spans="1:67" x14ac:dyDescent="0.25">
      <c r="A20" s="5">
        <v>19</v>
      </c>
      <c r="B20" s="5">
        <v>1</v>
      </c>
      <c r="C20" s="5">
        <v>5</v>
      </c>
      <c r="D20" s="5">
        <v>1</v>
      </c>
      <c r="E20" s="5">
        <v>0</v>
      </c>
      <c r="F20" s="5">
        <v>14.66</v>
      </c>
      <c r="G20" s="5"/>
      <c r="H20" s="5"/>
      <c r="I20" s="5">
        <v>14.66</v>
      </c>
      <c r="J20" s="5">
        <v>6.15</v>
      </c>
      <c r="K20" s="5">
        <v>5.0199999999999996</v>
      </c>
      <c r="L20" s="5"/>
      <c r="M20" s="5">
        <v>3.86</v>
      </c>
      <c r="N20" s="5"/>
      <c r="O20" s="5"/>
      <c r="R20" s="5">
        <v>0</v>
      </c>
      <c r="S20" s="5">
        <v>29.69</v>
      </c>
      <c r="T20" s="5">
        <v>29.69</v>
      </c>
      <c r="U20" s="5">
        <v>29.69</v>
      </c>
      <c r="V20" s="5">
        <v>139730</v>
      </c>
      <c r="W20" s="5">
        <v>200</v>
      </c>
      <c r="X20" s="5">
        <v>139930</v>
      </c>
      <c r="Y20">
        <v>1000</v>
      </c>
      <c r="Z20">
        <v>140930</v>
      </c>
      <c r="AA20">
        <v>215</v>
      </c>
      <c r="AB20">
        <v>141145</v>
      </c>
      <c r="AC20">
        <v>17.5</v>
      </c>
      <c r="AD20">
        <v>141162.5</v>
      </c>
      <c r="AF20">
        <v>141162.5</v>
      </c>
      <c r="AH20">
        <v>141162.5</v>
      </c>
      <c r="AJ20">
        <v>141162.5</v>
      </c>
      <c r="AL20">
        <v>141162.5</v>
      </c>
      <c r="AM20" s="5">
        <v>141162.5</v>
      </c>
      <c r="AN20" s="5">
        <v>4191200</v>
      </c>
      <c r="AQ20" s="5">
        <v>0</v>
      </c>
      <c r="AR20" s="5">
        <v>141165.37554732233</v>
      </c>
      <c r="AS20" s="5">
        <v>4191200</v>
      </c>
      <c r="AT20" s="5" t="s">
        <v>8</v>
      </c>
      <c r="AW20">
        <v>141165.37554732233</v>
      </c>
      <c r="AX20" s="5">
        <v>0</v>
      </c>
      <c r="AY20" s="5">
        <v>4191200</v>
      </c>
      <c r="BA20" s="5" t="s">
        <v>2</v>
      </c>
      <c r="BB20" s="5" t="s">
        <v>2</v>
      </c>
      <c r="BC20" t="s">
        <v>1821</v>
      </c>
      <c r="BD20" t="s">
        <v>1787</v>
      </c>
      <c r="BE20" t="s">
        <v>1861</v>
      </c>
      <c r="BF20" t="s">
        <v>1862</v>
      </c>
      <c r="BG20" t="b">
        <v>1</v>
      </c>
      <c r="BH20" s="5">
        <v>4191200</v>
      </c>
      <c r="BI20">
        <v>4191200</v>
      </c>
      <c r="BJ20">
        <v>0</v>
      </c>
      <c r="BK20">
        <v>0</v>
      </c>
      <c r="BL20" s="5">
        <v>0</v>
      </c>
      <c r="BM20" s="5" t="s">
        <v>8</v>
      </c>
      <c r="BN20" s="5" t="b">
        <v>1</v>
      </c>
      <c r="BO20" s="5" t="s">
        <v>1488</v>
      </c>
    </row>
    <row r="21" spans="1:67" x14ac:dyDescent="0.25">
      <c r="A21" s="5">
        <v>20</v>
      </c>
      <c r="B21" s="5">
        <v>1</v>
      </c>
      <c r="C21" s="5">
        <v>5</v>
      </c>
      <c r="D21" s="5">
        <v>2</v>
      </c>
      <c r="E21" s="5">
        <v>2</v>
      </c>
      <c r="F21" s="5">
        <v>16.100000000000001</v>
      </c>
      <c r="G21" s="5">
        <v>10.8</v>
      </c>
      <c r="H21" s="5"/>
      <c r="I21" s="5">
        <v>26.9</v>
      </c>
      <c r="J21" s="5">
        <v>17.7</v>
      </c>
      <c r="K21" s="5">
        <v>4.25</v>
      </c>
      <c r="L21" s="5"/>
      <c r="M21" s="5">
        <v>9.68</v>
      </c>
      <c r="N21" s="5"/>
      <c r="O21" s="5">
        <v>3.15</v>
      </c>
      <c r="R21" s="5">
        <v>3.15</v>
      </c>
      <c r="S21" s="5">
        <v>61.68</v>
      </c>
      <c r="T21" s="5">
        <v>58.53</v>
      </c>
      <c r="U21" s="5">
        <v>60.11</v>
      </c>
      <c r="V21" s="5">
        <v>119811.8</v>
      </c>
      <c r="W21" s="5"/>
      <c r="X21" s="5">
        <v>119811.8</v>
      </c>
      <c r="Y21">
        <v>1000</v>
      </c>
      <c r="Z21">
        <v>120811.8</v>
      </c>
      <c r="AA21">
        <v>215</v>
      </c>
      <c r="AB21">
        <v>121026.8</v>
      </c>
      <c r="AC21">
        <v>17.5</v>
      </c>
      <c r="AD21">
        <v>121044.3</v>
      </c>
      <c r="AE21">
        <v>605.22149999999999</v>
      </c>
      <c r="AF21">
        <v>121649.5215</v>
      </c>
      <c r="AH21">
        <v>121649.5215</v>
      </c>
      <c r="AJ21">
        <v>121649.5215</v>
      </c>
      <c r="AK21">
        <v>3649.4856450000002</v>
      </c>
      <c r="AL21">
        <v>125299.007145</v>
      </c>
      <c r="AM21" s="5">
        <v>125299.01</v>
      </c>
      <c r="AN21" s="5">
        <v>7531800</v>
      </c>
      <c r="AQ21" s="5">
        <v>0</v>
      </c>
      <c r="AR21" s="5">
        <v>125300.28281483946</v>
      </c>
      <c r="AS21" s="5">
        <v>7531800</v>
      </c>
      <c r="AT21" s="5" t="s">
        <v>10</v>
      </c>
      <c r="AU21">
        <v>25000</v>
      </c>
      <c r="AV21" t="s">
        <v>1813</v>
      </c>
      <c r="AW21">
        <v>150300.28281483945</v>
      </c>
      <c r="AX21" s="5">
        <v>1502750</v>
      </c>
      <c r="AY21" s="5">
        <v>9034550</v>
      </c>
      <c r="BA21" s="5" t="s">
        <v>19</v>
      </c>
      <c r="BB21" s="5" t="s">
        <v>19</v>
      </c>
      <c r="BC21" t="s">
        <v>1827</v>
      </c>
      <c r="BD21" t="s">
        <v>1828</v>
      </c>
      <c r="BE21" t="s">
        <v>1861</v>
      </c>
      <c r="BF21" t="s">
        <v>1857</v>
      </c>
      <c r="BG21" t="b">
        <v>1</v>
      </c>
      <c r="BH21" s="5">
        <v>7531800</v>
      </c>
      <c r="BI21">
        <v>7531800</v>
      </c>
      <c r="BJ21">
        <v>0</v>
      </c>
      <c r="BK21">
        <v>0</v>
      </c>
      <c r="BL21" s="5">
        <v>0</v>
      </c>
      <c r="BM21" s="5" t="s">
        <v>10</v>
      </c>
      <c r="BN21" s="5" t="b">
        <v>1</v>
      </c>
      <c r="BO21" s="5" t="s">
        <v>1489</v>
      </c>
    </row>
    <row r="22" spans="1:67" x14ac:dyDescent="0.25">
      <c r="A22" s="5">
        <v>21</v>
      </c>
      <c r="B22" s="5">
        <v>1</v>
      </c>
      <c r="C22" s="5">
        <v>5</v>
      </c>
      <c r="D22" s="5">
        <v>3</v>
      </c>
      <c r="E22" s="5">
        <v>2</v>
      </c>
      <c r="F22" s="5">
        <v>16.41</v>
      </c>
      <c r="G22" s="5">
        <v>12.19</v>
      </c>
      <c r="H22" s="5"/>
      <c r="I22" s="5">
        <v>28.6</v>
      </c>
      <c r="J22" s="5">
        <v>14.62</v>
      </c>
      <c r="K22" s="5">
        <v>3.86</v>
      </c>
      <c r="L22" s="5"/>
      <c r="M22" s="5">
        <v>6.1</v>
      </c>
      <c r="N22" s="5"/>
      <c r="O22" s="5">
        <v>3.33</v>
      </c>
      <c r="R22" s="5">
        <v>3.33</v>
      </c>
      <c r="S22" s="5">
        <v>56.51</v>
      </c>
      <c r="T22" s="5">
        <v>53.18</v>
      </c>
      <c r="U22" s="5">
        <v>54.85</v>
      </c>
      <c r="V22" s="5">
        <v>117551.2</v>
      </c>
      <c r="W22" s="5"/>
      <c r="X22" s="5">
        <v>117551.2</v>
      </c>
      <c r="Y22">
        <v>1000</v>
      </c>
      <c r="Z22">
        <v>118551.2</v>
      </c>
      <c r="AA22">
        <v>215</v>
      </c>
      <c r="AB22">
        <v>118766.2</v>
      </c>
      <c r="AC22">
        <v>17.5</v>
      </c>
      <c r="AD22">
        <v>118783.7</v>
      </c>
      <c r="AE22">
        <v>593.91849999999999</v>
      </c>
      <c r="AF22">
        <v>119377.6185</v>
      </c>
      <c r="AH22">
        <v>119377.6185</v>
      </c>
      <c r="AJ22">
        <v>119377.6185</v>
      </c>
      <c r="AL22">
        <v>119377.6185</v>
      </c>
      <c r="AM22" s="5">
        <v>119377.62</v>
      </c>
      <c r="AN22" s="5">
        <v>6547900</v>
      </c>
      <c r="AQ22" s="5">
        <v>0</v>
      </c>
      <c r="AR22" s="5">
        <v>119378.30446672744</v>
      </c>
      <c r="AS22" s="5">
        <v>6547900</v>
      </c>
      <c r="AT22" s="5" t="s">
        <v>8</v>
      </c>
      <c r="AW22">
        <v>119378.30446672744</v>
      </c>
      <c r="AX22" s="5">
        <v>0</v>
      </c>
      <c r="AY22" s="5">
        <v>6547900</v>
      </c>
      <c r="BA22" s="5" t="s">
        <v>19</v>
      </c>
      <c r="BB22" s="5" t="s">
        <v>19</v>
      </c>
      <c r="BC22" t="s">
        <v>1827</v>
      </c>
      <c r="BD22" t="s">
        <v>1828</v>
      </c>
      <c r="BE22" t="s">
        <v>1861</v>
      </c>
      <c r="BF22" t="s">
        <v>1857</v>
      </c>
      <c r="BG22" t="b">
        <v>1</v>
      </c>
      <c r="BH22" s="5">
        <v>6547900</v>
      </c>
      <c r="BI22">
        <v>6547900</v>
      </c>
      <c r="BJ22">
        <v>0</v>
      </c>
      <c r="BK22">
        <v>0</v>
      </c>
      <c r="BL22" s="5">
        <v>0</v>
      </c>
      <c r="BM22" s="5" t="s">
        <v>8</v>
      </c>
      <c r="BN22" s="5" t="b">
        <v>1</v>
      </c>
      <c r="BO22" s="5" t="s">
        <v>1490</v>
      </c>
    </row>
    <row r="23" spans="1:67" x14ac:dyDescent="0.25">
      <c r="A23" s="5">
        <v>22</v>
      </c>
      <c r="B23" s="5">
        <v>1</v>
      </c>
      <c r="C23" s="5">
        <v>5</v>
      </c>
      <c r="D23" s="5">
        <v>4</v>
      </c>
      <c r="E23" s="5">
        <v>2</v>
      </c>
      <c r="F23" s="5">
        <v>14.98</v>
      </c>
      <c r="G23" s="5">
        <v>12.28</v>
      </c>
      <c r="H23" s="5"/>
      <c r="I23" s="5">
        <v>27.26</v>
      </c>
      <c r="J23" s="5">
        <v>15.16</v>
      </c>
      <c r="K23" s="5">
        <v>4.4400000000000004</v>
      </c>
      <c r="L23" s="5"/>
      <c r="M23" s="5">
        <v>6.25</v>
      </c>
      <c r="N23" s="5"/>
      <c r="O23" s="5">
        <v>3.33</v>
      </c>
      <c r="R23" s="5">
        <v>3.33</v>
      </c>
      <c r="S23" s="5">
        <v>56.44</v>
      </c>
      <c r="T23" s="5">
        <v>53.11</v>
      </c>
      <c r="U23" s="5">
        <v>54.78</v>
      </c>
      <c r="V23" s="5">
        <v>119811.8</v>
      </c>
      <c r="W23" s="5"/>
      <c r="X23" s="5">
        <v>119811.8</v>
      </c>
      <c r="Y23">
        <v>1000</v>
      </c>
      <c r="Z23">
        <v>120811.8</v>
      </c>
      <c r="AA23">
        <v>215</v>
      </c>
      <c r="AB23">
        <v>121026.8</v>
      </c>
      <c r="AC23">
        <v>17.5</v>
      </c>
      <c r="AD23">
        <v>121044.3</v>
      </c>
      <c r="AE23">
        <v>605.22149999999999</v>
      </c>
      <c r="AF23">
        <v>121649.5215</v>
      </c>
      <c r="AH23">
        <v>121649.5215</v>
      </c>
      <c r="AJ23">
        <v>121649.5215</v>
      </c>
      <c r="AL23">
        <v>121649.5215</v>
      </c>
      <c r="AM23" s="5">
        <v>121649.52</v>
      </c>
      <c r="AN23" s="5">
        <v>6664000</v>
      </c>
      <c r="AQ23" s="5">
        <v>0</v>
      </c>
      <c r="AR23" s="5">
        <v>121650.23731288793</v>
      </c>
      <c r="AS23" s="5">
        <v>6664000</v>
      </c>
      <c r="AT23" s="5" t="s">
        <v>8</v>
      </c>
      <c r="AW23">
        <v>121650.23731288793</v>
      </c>
      <c r="AX23" s="5">
        <v>0</v>
      </c>
      <c r="AY23" s="5">
        <v>6664000</v>
      </c>
      <c r="BA23" s="5" t="s">
        <v>19</v>
      </c>
      <c r="BB23" s="5" t="s">
        <v>19</v>
      </c>
      <c r="BC23" t="s">
        <v>1827</v>
      </c>
      <c r="BD23" t="s">
        <v>1828</v>
      </c>
      <c r="BE23" t="s">
        <v>1861</v>
      </c>
      <c r="BF23" t="s">
        <v>1857</v>
      </c>
      <c r="BG23" t="b">
        <v>1</v>
      </c>
      <c r="BH23" s="5">
        <v>6664000</v>
      </c>
      <c r="BI23">
        <v>6664000</v>
      </c>
      <c r="BJ23">
        <v>0</v>
      </c>
      <c r="BK23">
        <v>0</v>
      </c>
      <c r="BL23" s="5">
        <v>0</v>
      </c>
      <c r="BM23" s="5" t="s">
        <v>8</v>
      </c>
      <c r="BN23" s="5" t="b">
        <v>1</v>
      </c>
      <c r="BO23" s="5" t="s">
        <v>1491</v>
      </c>
    </row>
    <row r="24" spans="1:67" x14ac:dyDescent="0.25">
      <c r="A24" s="5">
        <v>23</v>
      </c>
      <c r="B24" s="5">
        <v>1</v>
      </c>
      <c r="C24" s="5">
        <v>5</v>
      </c>
      <c r="D24" s="5">
        <v>5</v>
      </c>
      <c r="E24" s="5">
        <v>1</v>
      </c>
      <c r="F24" s="5">
        <v>13.06</v>
      </c>
      <c r="G24" s="5"/>
      <c r="H24" s="5"/>
      <c r="I24" s="5">
        <v>13.06</v>
      </c>
      <c r="J24" s="5">
        <v>15.1</v>
      </c>
      <c r="K24" s="5">
        <v>4.4400000000000004</v>
      </c>
      <c r="L24" s="5"/>
      <c r="M24" s="5">
        <v>2.9</v>
      </c>
      <c r="N24" s="5"/>
      <c r="O24" s="5">
        <v>3.02</v>
      </c>
      <c r="R24" s="5">
        <v>3.02</v>
      </c>
      <c r="S24" s="5">
        <v>38.520000000000003</v>
      </c>
      <c r="T24" s="5">
        <v>35.5</v>
      </c>
      <c r="U24" s="5">
        <v>37.01</v>
      </c>
      <c r="V24" s="5">
        <v>126415.6</v>
      </c>
      <c r="W24" s="5">
        <v>2528.3120000000004</v>
      </c>
      <c r="X24" s="5">
        <v>128943.912</v>
      </c>
      <c r="Y24">
        <v>1000</v>
      </c>
      <c r="Z24">
        <v>129943.912</v>
      </c>
      <c r="AA24">
        <v>215</v>
      </c>
      <c r="AB24">
        <v>130158.912</v>
      </c>
      <c r="AC24">
        <v>17.5</v>
      </c>
      <c r="AD24">
        <v>130176.412</v>
      </c>
      <c r="AF24">
        <v>130176.412</v>
      </c>
      <c r="AH24">
        <v>130176.412</v>
      </c>
      <c r="AJ24">
        <v>130176.412</v>
      </c>
      <c r="AL24">
        <v>130176.412</v>
      </c>
      <c r="AM24" s="5">
        <v>130176.41</v>
      </c>
      <c r="AN24" s="5">
        <v>4817900</v>
      </c>
      <c r="AP24">
        <v>0.03</v>
      </c>
      <c r="AQ24" s="5">
        <v>144537</v>
      </c>
      <c r="AR24" s="5">
        <v>126272.98027560121</v>
      </c>
      <c r="AS24" s="5">
        <v>4673363</v>
      </c>
      <c r="AT24" s="5" t="s">
        <v>1807</v>
      </c>
      <c r="AU24">
        <v>10000</v>
      </c>
      <c r="AW24">
        <v>136272.98027560121</v>
      </c>
      <c r="AX24" s="5">
        <v>370100</v>
      </c>
      <c r="AY24" s="5">
        <v>5043463</v>
      </c>
      <c r="AZ24" t="s">
        <v>110</v>
      </c>
      <c r="BA24" s="5" t="s">
        <v>1</v>
      </c>
      <c r="BB24" s="5" t="s">
        <v>1</v>
      </c>
      <c r="BC24" t="s">
        <v>1863</v>
      </c>
      <c r="BD24" t="s">
        <v>1787</v>
      </c>
      <c r="BE24" t="s">
        <v>1861</v>
      </c>
      <c r="BF24" t="s">
        <v>1856</v>
      </c>
      <c r="BG24" t="b">
        <v>1</v>
      </c>
      <c r="BH24" s="5">
        <v>4817900</v>
      </c>
      <c r="BI24" t="s">
        <v>1899</v>
      </c>
      <c r="BJ24">
        <v>4817900</v>
      </c>
      <c r="BK24">
        <v>4817900</v>
      </c>
      <c r="BL24" s="5">
        <v>0</v>
      </c>
      <c r="BM24" s="5" t="s">
        <v>1807</v>
      </c>
      <c r="BN24" s="5" t="b">
        <v>1</v>
      </c>
      <c r="BO24" s="5" t="s">
        <v>1492</v>
      </c>
    </row>
    <row r="25" spans="1:67" x14ac:dyDescent="0.25">
      <c r="A25" s="5">
        <v>24</v>
      </c>
      <c r="B25" s="5">
        <v>1</v>
      </c>
      <c r="C25" s="5">
        <v>5</v>
      </c>
      <c r="D25" s="5">
        <v>6</v>
      </c>
      <c r="E25" s="5">
        <v>1</v>
      </c>
      <c r="F25" s="5">
        <v>14.57</v>
      </c>
      <c r="G25" s="5"/>
      <c r="H25" s="5"/>
      <c r="I25" s="5">
        <v>14.57</v>
      </c>
      <c r="J25" s="5">
        <v>16.93</v>
      </c>
      <c r="K25" s="5">
        <v>4.46</v>
      </c>
      <c r="L25" s="5"/>
      <c r="M25" s="5">
        <v>7.75</v>
      </c>
      <c r="N25" s="5"/>
      <c r="O25" s="5">
        <v>3.1</v>
      </c>
      <c r="R25" s="5">
        <v>3.1</v>
      </c>
      <c r="S25" s="5">
        <v>46.81</v>
      </c>
      <c r="T25" s="5">
        <v>43.71</v>
      </c>
      <c r="U25" s="5">
        <v>45.26</v>
      </c>
      <c r="V25" s="5">
        <v>122837.8</v>
      </c>
      <c r="W25" s="5"/>
      <c r="X25" s="5">
        <v>122837.8</v>
      </c>
      <c r="Y25">
        <v>1000</v>
      </c>
      <c r="Z25">
        <v>123837.8</v>
      </c>
      <c r="AA25">
        <v>215</v>
      </c>
      <c r="AB25">
        <v>124052.8</v>
      </c>
      <c r="AC25">
        <v>17.5</v>
      </c>
      <c r="AD25">
        <v>124070.3</v>
      </c>
      <c r="AE25">
        <v>620.35149999999999</v>
      </c>
      <c r="AF25">
        <v>124690.65150000001</v>
      </c>
      <c r="AG25">
        <v>1246.9065149999999</v>
      </c>
      <c r="AH25">
        <v>125937.558015</v>
      </c>
      <c r="AI25">
        <v>1259.3755801499999</v>
      </c>
      <c r="AJ25">
        <v>127196.93359515</v>
      </c>
      <c r="AK25">
        <v>2543.9386719029999</v>
      </c>
      <c r="AL25">
        <v>129740.872267053</v>
      </c>
      <c r="AM25" s="5">
        <v>129740.87</v>
      </c>
      <c r="AN25" s="5">
        <v>5872100</v>
      </c>
      <c r="AQ25" s="5">
        <v>0</v>
      </c>
      <c r="AR25" s="5">
        <v>129741.49359257624</v>
      </c>
      <c r="AS25" s="5">
        <v>5872100</v>
      </c>
      <c r="AT25" s="5" t="s">
        <v>8</v>
      </c>
      <c r="AW25">
        <v>129741.49359257624</v>
      </c>
      <c r="AX25" s="5">
        <v>0</v>
      </c>
      <c r="AY25" s="5">
        <v>5872100</v>
      </c>
      <c r="BA25" s="5" t="s">
        <v>19</v>
      </c>
      <c r="BB25" s="5" t="s">
        <v>19</v>
      </c>
      <c r="BC25" t="s">
        <v>1827</v>
      </c>
      <c r="BD25" t="s">
        <v>1828</v>
      </c>
      <c r="BE25" t="s">
        <v>1861</v>
      </c>
      <c r="BF25" t="s">
        <v>1856</v>
      </c>
      <c r="BG25" t="b">
        <v>1</v>
      </c>
      <c r="BH25" s="5">
        <v>5872100</v>
      </c>
      <c r="BI25">
        <v>5872100</v>
      </c>
      <c r="BJ25">
        <v>0</v>
      </c>
      <c r="BK25">
        <v>0</v>
      </c>
      <c r="BL25" s="5">
        <v>0</v>
      </c>
      <c r="BM25" s="5" t="s">
        <v>8</v>
      </c>
      <c r="BN25" s="5" t="b">
        <v>1</v>
      </c>
      <c r="BO25" s="5" t="s">
        <v>1493</v>
      </c>
    </row>
    <row r="26" spans="1:67" x14ac:dyDescent="0.25">
      <c r="A26" s="5">
        <v>25</v>
      </c>
      <c r="B26" s="5">
        <v>1</v>
      </c>
      <c r="C26" s="5">
        <v>6</v>
      </c>
      <c r="D26" s="5">
        <v>1</v>
      </c>
      <c r="E26" s="5">
        <v>0</v>
      </c>
      <c r="F26" s="5">
        <v>14.66</v>
      </c>
      <c r="G26" s="5"/>
      <c r="H26" s="5"/>
      <c r="I26" s="5">
        <v>14.66</v>
      </c>
      <c r="J26" s="5">
        <v>6.15</v>
      </c>
      <c r="K26" s="5">
        <v>5.0199999999999996</v>
      </c>
      <c r="L26" s="5"/>
      <c r="M26" s="5">
        <v>3.86</v>
      </c>
      <c r="N26" s="5"/>
      <c r="O26" s="5"/>
      <c r="R26" s="5">
        <v>0</v>
      </c>
      <c r="S26" s="5">
        <v>29.69</v>
      </c>
      <c r="T26" s="5">
        <v>29.69</v>
      </c>
      <c r="U26" s="5">
        <v>29.69</v>
      </c>
      <c r="V26" s="5">
        <v>139730</v>
      </c>
      <c r="W26" s="5">
        <v>200</v>
      </c>
      <c r="X26" s="5">
        <v>139930</v>
      </c>
      <c r="Y26">
        <v>1000</v>
      </c>
      <c r="Z26">
        <v>140930</v>
      </c>
      <c r="AA26">
        <v>215</v>
      </c>
      <c r="AB26">
        <v>141145</v>
      </c>
      <c r="AC26">
        <v>17.5</v>
      </c>
      <c r="AD26">
        <v>141162.5</v>
      </c>
      <c r="AF26">
        <v>141162.5</v>
      </c>
      <c r="AH26">
        <v>141162.5</v>
      </c>
      <c r="AJ26">
        <v>141162.5</v>
      </c>
      <c r="AL26">
        <v>141162.5</v>
      </c>
      <c r="AM26" s="5">
        <v>141162.5</v>
      </c>
      <c r="AN26" s="5">
        <v>4191200</v>
      </c>
      <c r="AQ26" s="5">
        <v>0</v>
      </c>
      <c r="AR26" s="5">
        <v>141165.37554732233</v>
      </c>
      <c r="AS26" s="5">
        <v>4191200</v>
      </c>
      <c r="AT26" s="5" t="s">
        <v>10</v>
      </c>
      <c r="AU26">
        <v>25000</v>
      </c>
      <c r="AV26" t="s">
        <v>1813</v>
      </c>
      <c r="AW26">
        <v>166165.37554732233</v>
      </c>
      <c r="AX26" s="5">
        <v>742250</v>
      </c>
      <c r="AY26" s="5">
        <v>4933450</v>
      </c>
      <c r="BA26" s="5" t="s">
        <v>2</v>
      </c>
      <c r="BB26" s="5" t="s">
        <v>2</v>
      </c>
      <c r="BC26" t="s">
        <v>1821</v>
      </c>
      <c r="BD26" t="s">
        <v>1787</v>
      </c>
      <c r="BE26" t="s">
        <v>1861</v>
      </c>
      <c r="BF26" t="s">
        <v>1862</v>
      </c>
      <c r="BG26" t="b">
        <v>1</v>
      </c>
      <c r="BH26" s="5">
        <v>4191200</v>
      </c>
      <c r="BI26">
        <v>4191200</v>
      </c>
      <c r="BJ26">
        <v>0</v>
      </c>
      <c r="BK26">
        <v>0</v>
      </c>
      <c r="BL26" s="5">
        <v>0</v>
      </c>
      <c r="BM26" s="5" t="s">
        <v>10</v>
      </c>
      <c r="BN26" s="5" t="b">
        <v>1</v>
      </c>
      <c r="BO26" s="5" t="s">
        <v>1494</v>
      </c>
    </row>
    <row r="27" spans="1:67" x14ac:dyDescent="0.25">
      <c r="A27" s="5">
        <v>26</v>
      </c>
      <c r="B27" s="5">
        <v>1</v>
      </c>
      <c r="C27" s="5">
        <v>6</v>
      </c>
      <c r="D27" s="5">
        <v>2</v>
      </c>
      <c r="E27" s="5">
        <v>2</v>
      </c>
      <c r="F27" s="5">
        <v>16.100000000000001</v>
      </c>
      <c r="G27" s="5">
        <v>10.8</v>
      </c>
      <c r="H27" s="5"/>
      <c r="I27" s="5">
        <v>26.9</v>
      </c>
      <c r="J27" s="5">
        <v>17.7</v>
      </c>
      <c r="K27" s="5">
        <v>4.25</v>
      </c>
      <c r="L27" s="5"/>
      <c r="M27" s="5">
        <v>9.68</v>
      </c>
      <c r="N27" s="5"/>
      <c r="O27" s="5">
        <v>3.15</v>
      </c>
      <c r="R27" s="5">
        <v>3.15</v>
      </c>
      <c r="S27" s="5">
        <v>61.68</v>
      </c>
      <c r="T27" s="5">
        <v>58.53</v>
      </c>
      <c r="U27" s="5">
        <v>60.11</v>
      </c>
      <c r="V27" s="5">
        <v>119811.8</v>
      </c>
      <c r="W27" s="5"/>
      <c r="X27" s="5">
        <v>119811.8</v>
      </c>
      <c r="Y27">
        <v>1000</v>
      </c>
      <c r="Z27">
        <v>120811.8</v>
      </c>
      <c r="AA27">
        <v>215</v>
      </c>
      <c r="AB27">
        <v>121026.8</v>
      </c>
      <c r="AC27">
        <v>17.5</v>
      </c>
      <c r="AD27">
        <v>121044.3</v>
      </c>
      <c r="AE27">
        <v>605.22149999999999</v>
      </c>
      <c r="AF27">
        <v>121649.5215</v>
      </c>
      <c r="AH27">
        <v>121649.5215</v>
      </c>
      <c r="AJ27">
        <v>121649.5215</v>
      </c>
      <c r="AK27">
        <v>3649.4856450000002</v>
      </c>
      <c r="AL27">
        <v>125299.007145</v>
      </c>
      <c r="AM27" s="5">
        <v>125299.01</v>
      </c>
      <c r="AN27" s="5">
        <v>7531800</v>
      </c>
      <c r="AQ27" s="5">
        <v>0</v>
      </c>
      <c r="AR27" s="5">
        <v>125300.28281483946</v>
      </c>
      <c r="AS27" s="5">
        <v>7531800</v>
      </c>
      <c r="AT27" s="5" t="s">
        <v>8</v>
      </c>
      <c r="AW27">
        <v>125300.28281483946</v>
      </c>
      <c r="AX27" s="5">
        <v>0</v>
      </c>
      <c r="AY27" s="5">
        <v>7531800</v>
      </c>
      <c r="BA27" s="5" t="s">
        <v>19</v>
      </c>
      <c r="BB27" s="5" t="s">
        <v>19</v>
      </c>
      <c r="BC27" t="s">
        <v>1827</v>
      </c>
      <c r="BD27" t="s">
        <v>1828</v>
      </c>
      <c r="BE27" t="s">
        <v>1861</v>
      </c>
      <c r="BF27" t="s">
        <v>1857</v>
      </c>
      <c r="BG27" t="b">
        <v>1</v>
      </c>
      <c r="BH27" s="5">
        <v>7531800</v>
      </c>
      <c r="BI27">
        <v>7531800</v>
      </c>
      <c r="BJ27">
        <v>0</v>
      </c>
      <c r="BK27">
        <v>0</v>
      </c>
      <c r="BL27" s="5">
        <v>0</v>
      </c>
      <c r="BM27" s="5" t="s">
        <v>8</v>
      </c>
      <c r="BN27" s="5" t="b">
        <v>1</v>
      </c>
      <c r="BO27" s="5" t="s">
        <v>1495</v>
      </c>
    </row>
    <row r="28" spans="1:67" x14ac:dyDescent="0.25">
      <c r="A28" s="5">
        <v>27</v>
      </c>
      <c r="B28" s="5">
        <v>1</v>
      </c>
      <c r="C28" s="5">
        <v>6</v>
      </c>
      <c r="D28" s="5">
        <v>3</v>
      </c>
      <c r="E28" s="5">
        <v>2</v>
      </c>
      <c r="F28" s="5">
        <v>16.41</v>
      </c>
      <c r="G28" s="5">
        <v>12.19</v>
      </c>
      <c r="H28" s="5"/>
      <c r="I28" s="5">
        <v>28.6</v>
      </c>
      <c r="J28" s="5">
        <v>14.62</v>
      </c>
      <c r="K28" s="5">
        <v>3.86</v>
      </c>
      <c r="L28" s="5"/>
      <c r="M28" s="5">
        <v>6.1</v>
      </c>
      <c r="N28" s="5"/>
      <c r="O28" s="5">
        <v>3.33</v>
      </c>
      <c r="R28" s="5">
        <v>3.33</v>
      </c>
      <c r="S28" s="5">
        <v>56.51</v>
      </c>
      <c r="T28" s="5">
        <v>53.18</v>
      </c>
      <c r="U28" s="5">
        <v>54.85</v>
      </c>
      <c r="V28" s="5">
        <v>118681.5</v>
      </c>
      <c r="W28" s="5"/>
      <c r="X28" s="5">
        <v>118681.5</v>
      </c>
      <c r="Y28">
        <v>1000</v>
      </c>
      <c r="Z28">
        <v>119681.5</v>
      </c>
      <c r="AA28">
        <v>215</v>
      </c>
      <c r="AB28">
        <v>119896.5</v>
      </c>
      <c r="AC28">
        <v>17.5</v>
      </c>
      <c r="AD28">
        <v>119914</v>
      </c>
      <c r="AE28">
        <v>599.57000000000005</v>
      </c>
      <c r="AF28">
        <v>120513.57</v>
      </c>
      <c r="AH28">
        <v>120513.57</v>
      </c>
      <c r="AJ28">
        <v>120513.57</v>
      </c>
      <c r="AL28">
        <v>120513.57</v>
      </c>
      <c r="AM28" s="5">
        <v>120513.57</v>
      </c>
      <c r="AN28" s="5">
        <v>6610200</v>
      </c>
      <c r="AQ28" s="5">
        <v>0</v>
      </c>
      <c r="AR28" s="5">
        <v>120514.129443938</v>
      </c>
      <c r="AS28" s="5">
        <v>6610200</v>
      </c>
      <c r="AT28" s="5" t="s">
        <v>8</v>
      </c>
      <c r="AW28">
        <v>120514.129443938</v>
      </c>
      <c r="AX28" s="5">
        <v>0</v>
      </c>
      <c r="AY28" s="5">
        <v>6610200</v>
      </c>
      <c r="BA28" s="5" t="s">
        <v>19</v>
      </c>
      <c r="BB28" s="5" t="s">
        <v>19</v>
      </c>
      <c r="BC28" t="s">
        <v>1827</v>
      </c>
      <c r="BD28" t="s">
        <v>1828</v>
      </c>
      <c r="BE28" t="s">
        <v>1861</v>
      </c>
      <c r="BF28" t="s">
        <v>1857</v>
      </c>
      <c r="BG28" t="b">
        <v>1</v>
      </c>
      <c r="BH28" s="5">
        <v>6610200</v>
      </c>
      <c r="BI28">
        <v>6610200</v>
      </c>
      <c r="BJ28">
        <v>0</v>
      </c>
      <c r="BK28">
        <v>0</v>
      </c>
      <c r="BL28" s="5">
        <v>0</v>
      </c>
      <c r="BM28" s="5" t="s">
        <v>8</v>
      </c>
      <c r="BN28" s="5" t="b">
        <v>1</v>
      </c>
      <c r="BO28" s="5" t="s">
        <v>1496</v>
      </c>
    </row>
    <row r="29" spans="1:67" x14ac:dyDescent="0.25">
      <c r="A29" s="5">
        <v>28</v>
      </c>
      <c r="B29" s="5">
        <v>1</v>
      </c>
      <c r="C29" s="5">
        <v>6</v>
      </c>
      <c r="D29" s="5">
        <v>4</v>
      </c>
      <c r="E29" s="5">
        <v>2</v>
      </c>
      <c r="F29" s="5">
        <v>14.98</v>
      </c>
      <c r="G29" s="5">
        <v>12.28</v>
      </c>
      <c r="H29" s="5"/>
      <c r="I29" s="5">
        <v>27.26</v>
      </c>
      <c r="J29" s="5">
        <v>15.16</v>
      </c>
      <c r="K29" s="5">
        <v>4.4400000000000004</v>
      </c>
      <c r="L29" s="5"/>
      <c r="M29" s="5">
        <v>6.25</v>
      </c>
      <c r="N29" s="5"/>
      <c r="O29" s="5">
        <v>3.33</v>
      </c>
      <c r="R29" s="5">
        <v>3.33</v>
      </c>
      <c r="S29" s="5">
        <v>56.44</v>
      </c>
      <c r="T29" s="5">
        <v>53.11</v>
      </c>
      <c r="U29" s="5">
        <v>54.78</v>
      </c>
      <c r="V29" s="5">
        <v>120942.1</v>
      </c>
      <c r="W29" s="5"/>
      <c r="X29" s="5">
        <v>120942.1</v>
      </c>
      <c r="Y29">
        <v>1000</v>
      </c>
      <c r="Z29">
        <v>121942.1</v>
      </c>
      <c r="AA29">
        <v>215</v>
      </c>
      <c r="AB29">
        <v>122157.1</v>
      </c>
      <c r="AC29">
        <v>17.5</v>
      </c>
      <c r="AD29">
        <v>122174.6</v>
      </c>
      <c r="AE29">
        <v>610.87300000000005</v>
      </c>
      <c r="AF29">
        <v>122785.473</v>
      </c>
      <c r="AH29">
        <v>122785.473</v>
      </c>
      <c r="AJ29">
        <v>122785.473</v>
      </c>
      <c r="AL29">
        <v>122785.473</v>
      </c>
      <c r="AM29" s="5">
        <v>122785.47</v>
      </c>
      <c r="AN29" s="5">
        <v>6726200</v>
      </c>
      <c r="AQ29" s="5">
        <v>0</v>
      </c>
      <c r="AR29" s="5">
        <v>122785.68820737496</v>
      </c>
      <c r="AS29" s="5">
        <v>6726200</v>
      </c>
      <c r="AT29" s="5" t="s">
        <v>8</v>
      </c>
      <c r="AW29">
        <v>122785.68820737496</v>
      </c>
      <c r="AX29" s="5">
        <v>0</v>
      </c>
      <c r="AY29" s="5">
        <v>6726200</v>
      </c>
      <c r="BA29" s="5" t="s">
        <v>19</v>
      </c>
      <c r="BB29" s="5" t="s">
        <v>19</v>
      </c>
      <c r="BC29" t="s">
        <v>1827</v>
      </c>
      <c r="BD29" t="s">
        <v>1828</v>
      </c>
      <c r="BE29" t="s">
        <v>1861</v>
      </c>
      <c r="BF29" t="s">
        <v>1857</v>
      </c>
      <c r="BG29" t="b">
        <v>1</v>
      </c>
      <c r="BH29" s="5">
        <v>6726200</v>
      </c>
      <c r="BI29">
        <v>6726200</v>
      </c>
      <c r="BJ29">
        <v>0</v>
      </c>
      <c r="BK29">
        <v>0</v>
      </c>
      <c r="BL29" s="5">
        <v>0</v>
      </c>
      <c r="BM29" s="5" t="s">
        <v>8</v>
      </c>
      <c r="BN29" s="5" t="b">
        <v>1</v>
      </c>
      <c r="BO29" s="5" t="s">
        <v>1497</v>
      </c>
    </row>
    <row r="30" spans="1:67" x14ac:dyDescent="0.25">
      <c r="A30" s="5">
        <v>29</v>
      </c>
      <c r="B30" s="5">
        <v>1</v>
      </c>
      <c r="C30" s="5">
        <v>6</v>
      </c>
      <c r="D30" s="5">
        <v>5</v>
      </c>
      <c r="E30" s="5">
        <v>1</v>
      </c>
      <c r="F30" s="5">
        <v>13.06</v>
      </c>
      <c r="G30" s="5"/>
      <c r="H30" s="5"/>
      <c r="I30" s="5">
        <v>13.06</v>
      </c>
      <c r="J30" s="5">
        <v>15.1</v>
      </c>
      <c r="K30" s="5">
        <v>4.4400000000000004</v>
      </c>
      <c r="L30" s="5"/>
      <c r="M30" s="5">
        <v>2.9</v>
      </c>
      <c r="N30" s="5"/>
      <c r="O30" s="5">
        <v>3.02</v>
      </c>
      <c r="R30" s="5">
        <v>3.02</v>
      </c>
      <c r="S30" s="5">
        <v>38.520000000000003</v>
      </c>
      <c r="T30" s="5">
        <v>35.5</v>
      </c>
      <c r="U30" s="5">
        <v>37.01</v>
      </c>
      <c r="V30" s="5">
        <v>126415.6</v>
      </c>
      <c r="W30" s="5">
        <v>2528.3120000000004</v>
      </c>
      <c r="X30" s="5">
        <v>128943.912</v>
      </c>
      <c r="Z30">
        <v>128943.912</v>
      </c>
      <c r="AB30">
        <v>128943.912</v>
      </c>
      <c r="AD30">
        <v>128943.912</v>
      </c>
      <c r="AF30">
        <v>128943.912</v>
      </c>
      <c r="AH30">
        <v>128943.912</v>
      </c>
      <c r="AJ30">
        <v>128943.912</v>
      </c>
      <c r="AL30">
        <v>128943.912</v>
      </c>
      <c r="AM30" s="5">
        <v>128943.91</v>
      </c>
      <c r="AN30" s="5">
        <v>4772300</v>
      </c>
      <c r="AP30">
        <v>0.02</v>
      </c>
      <c r="AQ30" s="5">
        <v>95446</v>
      </c>
      <c r="AR30" s="5">
        <v>126367.30613347744</v>
      </c>
      <c r="AS30" s="5">
        <v>4676854</v>
      </c>
      <c r="AT30" s="5" t="s">
        <v>8</v>
      </c>
      <c r="AW30">
        <v>126367.30613347744</v>
      </c>
      <c r="AX30" s="5">
        <v>0</v>
      </c>
      <c r="AY30" s="5">
        <v>4676854</v>
      </c>
      <c r="AZ30" t="s">
        <v>1760</v>
      </c>
      <c r="BA30" s="5" t="s">
        <v>1</v>
      </c>
      <c r="BB30" s="5" t="s">
        <v>1</v>
      </c>
      <c r="BC30" t="s">
        <v>1863</v>
      </c>
      <c r="BD30" t="s">
        <v>1787</v>
      </c>
      <c r="BE30" t="s">
        <v>1861</v>
      </c>
      <c r="BF30" t="s">
        <v>1856</v>
      </c>
      <c r="BG30" t="b">
        <v>1</v>
      </c>
      <c r="BH30" s="5">
        <v>4772300</v>
      </c>
      <c r="BI30" t="s">
        <v>1899</v>
      </c>
      <c r="BJ30">
        <v>0</v>
      </c>
      <c r="BK30">
        <v>4772300</v>
      </c>
      <c r="BL30" s="5">
        <v>0</v>
      </c>
      <c r="BM30" s="5" t="s">
        <v>8</v>
      </c>
      <c r="BN30" s="5" t="b">
        <v>1</v>
      </c>
      <c r="BO30" s="5" t="s">
        <v>1498</v>
      </c>
    </row>
    <row r="31" spans="1:67" x14ac:dyDescent="0.25">
      <c r="A31" s="5">
        <v>30</v>
      </c>
      <c r="B31" s="5">
        <v>1</v>
      </c>
      <c r="C31" s="5">
        <v>6</v>
      </c>
      <c r="D31" s="5">
        <v>6</v>
      </c>
      <c r="E31" s="5">
        <v>1</v>
      </c>
      <c r="F31" s="5">
        <v>14.57</v>
      </c>
      <c r="G31" s="5"/>
      <c r="H31" s="5"/>
      <c r="I31" s="5">
        <v>14.57</v>
      </c>
      <c r="J31" s="5">
        <v>16.93</v>
      </c>
      <c r="K31" s="5">
        <v>4.46</v>
      </c>
      <c r="L31" s="5"/>
      <c r="M31" s="5">
        <v>7.75</v>
      </c>
      <c r="N31" s="5"/>
      <c r="O31" s="5">
        <v>3.1</v>
      </c>
      <c r="R31" s="5">
        <v>3.1</v>
      </c>
      <c r="S31" s="5">
        <v>46.81</v>
      </c>
      <c r="T31" s="5">
        <v>43.71</v>
      </c>
      <c r="U31" s="5">
        <v>45.26</v>
      </c>
      <c r="V31" s="5">
        <v>122837.8</v>
      </c>
      <c r="W31" s="5"/>
      <c r="X31" s="5">
        <v>122837.8</v>
      </c>
      <c r="Y31">
        <v>1000</v>
      </c>
      <c r="Z31">
        <v>123837.8</v>
      </c>
      <c r="AA31">
        <v>215</v>
      </c>
      <c r="AB31">
        <v>124052.8</v>
      </c>
      <c r="AC31">
        <v>17.5</v>
      </c>
      <c r="AD31">
        <v>124070.3</v>
      </c>
      <c r="AE31">
        <v>620.35149999999999</v>
      </c>
      <c r="AF31">
        <v>124690.65150000001</v>
      </c>
      <c r="AG31">
        <v>1246.9065149999999</v>
      </c>
      <c r="AH31">
        <v>125937.558015</v>
      </c>
      <c r="AI31">
        <v>1259.3755801499999</v>
      </c>
      <c r="AJ31">
        <v>127196.93359515</v>
      </c>
      <c r="AK31">
        <v>2543.9386719029999</v>
      </c>
      <c r="AL31">
        <v>129740.872267053</v>
      </c>
      <c r="AM31" s="5">
        <v>129740.87</v>
      </c>
      <c r="AN31" s="5">
        <v>5872100</v>
      </c>
      <c r="AQ31" s="5">
        <v>0</v>
      </c>
      <c r="AR31" s="5">
        <v>129741.49359257624</v>
      </c>
      <c r="AS31" s="5">
        <v>5872100</v>
      </c>
      <c r="AT31" s="5" t="s">
        <v>8</v>
      </c>
      <c r="AW31">
        <v>129741.49359257624</v>
      </c>
      <c r="AX31" s="5">
        <v>0</v>
      </c>
      <c r="AY31" s="5">
        <v>5872100</v>
      </c>
      <c r="BA31" s="5" t="s">
        <v>19</v>
      </c>
      <c r="BB31" s="5" t="s">
        <v>19</v>
      </c>
      <c r="BC31" t="s">
        <v>1827</v>
      </c>
      <c r="BD31" t="s">
        <v>1828</v>
      </c>
      <c r="BE31" t="s">
        <v>1861</v>
      </c>
      <c r="BF31" t="s">
        <v>1856</v>
      </c>
      <c r="BG31" t="b">
        <v>1</v>
      </c>
      <c r="BH31" s="5">
        <v>5872100</v>
      </c>
      <c r="BI31">
        <v>5872100</v>
      </c>
      <c r="BJ31">
        <v>0</v>
      </c>
      <c r="BK31">
        <v>0</v>
      </c>
      <c r="BL31" s="5">
        <v>0</v>
      </c>
      <c r="BM31" s="5" t="s">
        <v>8</v>
      </c>
      <c r="BN31" s="5" t="b">
        <v>1</v>
      </c>
      <c r="BO31" s="5" t="s">
        <v>1499</v>
      </c>
    </row>
    <row r="32" spans="1:67" x14ac:dyDescent="0.25">
      <c r="A32" s="5">
        <v>31</v>
      </c>
      <c r="B32" s="5">
        <v>1</v>
      </c>
      <c r="C32" s="5">
        <v>7</v>
      </c>
      <c r="D32" s="5">
        <v>1</v>
      </c>
      <c r="E32" s="5">
        <v>0</v>
      </c>
      <c r="F32" s="5">
        <v>14.66</v>
      </c>
      <c r="G32" s="5"/>
      <c r="H32" s="5"/>
      <c r="I32" s="5">
        <v>14.66</v>
      </c>
      <c r="J32" s="5">
        <v>6.15</v>
      </c>
      <c r="K32" s="5">
        <v>5.0199999999999996</v>
      </c>
      <c r="L32" s="5"/>
      <c r="M32" s="5">
        <v>3.86</v>
      </c>
      <c r="N32" s="5"/>
      <c r="O32" s="5"/>
      <c r="R32" s="5">
        <v>0</v>
      </c>
      <c r="S32" s="5">
        <v>29.69</v>
      </c>
      <c r="T32" s="5">
        <v>29.69</v>
      </c>
      <c r="U32" s="5">
        <v>29.69</v>
      </c>
      <c r="V32" s="5">
        <v>139730</v>
      </c>
      <c r="W32" s="5">
        <v>200</v>
      </c>
      <c r="X32" s="5">
        <v>139930</v>
      </c>
      <c r="Y32">
        <v>1000</v>
      </c>
      <c r="Z32">
        <v>140930</v>
      </c>
      <c r="AA32">
        <v>215</v>
      </c>
      <c r="AB32">
        <v>141145</v>
      </c>
      <c r="AC32">
        <v>17.5</v>
      </c>
      <c r="AD32">
        <v>141162.5</v>
      </c>
      <c r="AF32">
        <v>141162.5</v>
      </c>
      <c r="AH32">
        <v>141162.5</v>
      </c>
      <c r="AJ32">
        <v>141162.5</v>
      </c>
      <c r="AL32">
        <v>141162.5</v>
      </c>
      <c r="AM32" s="5">
        <v>141162.5</v>
      </c>
      <c r="AN32" s="5">
        <v>4191200</v>
      </c>
      <c r="AQ32" s="5">
        <v>0</v>
      </c>
      <c r="AR32" s="5">
        <v>141165.37554732233</v>
      </c>
      <c r="AS32" s="5">
        <v>4191200</v>
      </c>
      <c r="AT32" s="5" t="s">
        <v>8</v>
      </c>
      <c r="AW32">
        <v>141165.37554732233</v>
      </c>
      <c r="AX32" s="5">
        <v>0</v>
      </c>
      <c r="AY32" s="5">
        <v>4191200</v>
      </c>
      <c r="BA32" s="5" t="s">
        <v>2</v>
      </c>
      <c r="BB32" s="5" t="s">
        <v>2</v>
      </c>
      <c r="BC32" t="s">
        <v>1821</v>
      </c>
      <c r="BD32" t="s">
        <v>1787</v>
      </c>
      <c r="BE32" t="s">
        <v>1861</v>
      </c>
      <c r="BF32" t="s">
        <v>1862</v>
      </c>
      <c r="BG32" t="b">
        <v>1</v>
      </c>
      <c r="BH32" s="5">
        <v>4191200</v>
      </c>
      <c r="BI32">
        <v>4191200</v>
      </c>
      <c r="BJ32">
        <v>0</v>
      </c>
      <c r="BK32">
        <v>0</v>
      </c>
      <c r="BL32" s="5">
        <v>0</v>
      </c>
      <c r="BM32" s="5" t="s">
        <v>8</v>
      </c>
      <c r="BN32" s="5" t="b">
        <v>1</v>
      </c>
      <c r="BO32" s="5" t="s">
        <v>1500</v>
      </c>
    </row>
    <row r="33" spans="1:67" x14ac:dyDescent="0.25">
      <c r="A33" s="5">
        <v>32</v>
      </c>
      <c r="B33" s="5">
        <v>1</v>
      </c>
      <c r="C33" s="5">
        <v>7</v>
      </c>
      <c r="D33" s="5">
        <v>2</v>
      </c>
      <c r="E33" s="5">
        <v>2</v>
      </c>
      <c r="F33" s="5">
        <v>16.100000000000001</v>
      </c>
      <c r="G33" s="5">
        <v>10.8</v>
      </c>
      <c r="H33" s="5"/>
      <c r="I33" s="5">
        <v>26.9</v>
      </c>
      <c r="J33" s="5">
        <v>17.7</v>
      </c>
      <c r="K33" s="5">
        <v>4.25</v>
      </c>
      <c r="L33" s="5"/>
      <c r="M33" s="5">
        <v>9.68</v>
      </c>
      <c r="N33" s="5"/>
      <c r="O33" s="5">
        <v>3.15</v>
      </c>
      <c r="R33" s="5">
        <v>3.15</v>
      </c>
      <c r="S33" s="5">
        <v>61.68</v>
      </c>
      <c r="T33" s="5">
        <v>58.53</v>
      </c>
      <c r="U33" s="5">
        <v>60.11</v>
      </c>
      <c r="V33" s="5">
        <v>119811.8</v>
      </c>
      <c r="W33" s="5"/>
      <c r="X33" s="5">
        <v>119811.8</v>
      </c>
      <c r="Y33">
        <v>1000</v>
      </c>
      <c r="Z33">
        <v>120811.8</v>
      </c>
      <c r="AA33">
        <v>215</v>
      </c>
      <c r="AB33">
        <v>121026.8</v>
      </c>
      <c r="AC33">
        <v>17.5</v>
      </c>
      <c r="AD33">
        <v>121044.3</v>
      </c>
      <c r="AE33">
        <v>605.22149999999999</v>
      </c>
      <c r="AF33">
        <v>121649.5215</v>
      </c>
      <c r="AH33">
        <v>121649.5215</v>
      </c>
      <c r="AJ33">
        <v>121649.5215</v>
      </c>
      <c r="AK33">
        <v>3649.4856450000002</v>
      </c>
      <c r="AL33">
        <v>125299.007145</v>
      </c>
      <c r="AM33" s="5">
        <v>125299.01</v>
      </c>
      <c r="AN33" s="5">
        <v>7531800</v>
      </c>
      <c r="AQ33" s="5">
        <v>0</v>
      </c>
      <c r="AR33" s="5">
        <v>125300.28281483946</v>
      </c>
      <c r="AS33" s="5">
        <v>7531800</v>
      </c>
      <c r="AT33" s="5" t="s">
        <v>8</v>
      </c>
      <c r="AW33">
        <v>125300.28281483946</v>
      </c>
      <c r="AX33" s="5">
        <v>0</v>
      </c>
      <c r="AY33" s="5">
        <v>7531800</v>
      </c>
      <c r="BA33" s="5" t="s">
        <v>19</v>
      </c>
      <c r="BB33" s="5" t="s">
        <v>19</v>
      </c>
      <c r="BC33" t="s">
        <v>1827</v>
      </c>
      <c r="BD33" t="s">
        <v>1828</v>
      </c>
      <c r="BE33" t="s">
        <v>1861</v>
      </c>
      <c r="BF33" t="s">
        <v>1857</v>
      </c>
      <c r="BG33" t="b">
        <v>1</v>
      </c>
      <c r="BH33" s="5">
        <v>7531800</v>
      </c>
      <c r="BI33">
        <v>7531800</v>
      </c>
      <c r="BJ33">
        <v>0</v>
      </c>
      <c r="BK33">
        <v>0</v>
      </c>
      <c r="BL33" s="5">
        <v>0</v>
      </c>
      <c r="BM33" s="5" t="s">
        <v>8</v>
      </c>
      <c r="BN33" s="5" t="b">
        <v>1</v>
      </c>
      <c r="BO33" s="5" t="s">
        <v>1501</v>
      </c>
    </row>
    <row r="34" spans="1:67" x14ac:dyDescent="0.25">
      <c r="A34" s="5">
        <v>33</v>
      </c>
      <c r="B34" s="5">
        <v>1</v>
      </c>
      <c r="C34" s="5">
        <v>7</v>
      </c>
      <c r="D34" s="5">
        <v>3</v>
      </c>
      <c r="E34" s="5">
        <v>2</v>
      </c>
      <c r="F34" s="5">
        <v>16.41</v>
      </c>
      <c r="G34" s="5">
        <v>12.19</v>
      </c>
      <c r="H34" s="5"/>
      <c r="I34" s="5">
        <v>28.6</v>
      </c>
      <c r="J34" s="5">
        <v>14.62</v>
      </c>
      <c r="K34" s="5">
        <v>3.86</v>
      </c>
      <c r="L34" s="5"/>
      <c r="M34" s="5">
        <v>6.1</v>
      </c>
      <c r="N34" s="5"/>
      <c r="O34" s="5">
        <v>3.33</v>
      </c>
      <c r="R34" s="5">
        <v>3.33</v>
      </c>
      <c r="S34" s="5">
        <v>56.51</v>
      </c>
      <c r="T34" s="5">
        <v>53.18</v>
      </c>
      <c r="U34" s="5">
        <v>54.85</v>
      </c>
      <c r="V34" s="5">
        <v>117551.2</v>
      </c>
      <c r="W34" s="5"/>
      <c r="X34" s="5">
        <v>117551.2</v>
      </c>
      <c r="Y34">
        <v>1000</v>
      </c>
      <c r="Z34">
        <v>118551.2</v>
      </c>
      <c r="AA34">
        <v>215</v>
      </c>
      <c r="AB34">
        <v>118766.2</v>
      </c>
      <c r="AC34">
        <v>17.5</v>
      </c>
      <c r="AD34">
        <v>118783.7</v>
      </c>
      <c r="AE34">
        <v>593.91849999999999</v>
      </c>
      <c r="AF34">
        <v>119377.6185</v>
      </c>
      <c r="AH34">
        <v>119377.6185</v>
      </c>
      <c r="AJ34">
        <v>119377.6185</v>
      </c>
      <c r="AL34">
        <v>119377.6185</v>
      </c>
      <c r="AM34" s="5">
        <v>119377.62</v>
      </c>
      <c r="AN34" s="5">
        <v>6547900</v>
      </c>
      <c r="AQ34" s="5">
        <v>0</v>
      </c>
      <c r="AR34" s="5">
        <v>119378.30446672744</v>
      </c>
      <c r="AS34" s="5">
        <v>6547900</v>
      </c>
      <c r="AT34" s="5" t="s">
        <v>10</v>
      </c>
      <c r="AU34">
        <v>25000</v>
      </c>
      <c r="AV34" t="s">
        <v>1813</v>
      </c>
      <c r="AW34">
        <v>144378.30446672742</v>
      </c>
      <c r="AX34" s="5">
        <v>1371249.9999999993</v>
      </c>
      <c r="AY34" s="5">
        <v>7919149.9999999981</v>
      </c>
      <c r="BA34" s="5" t="s">
        <v>2</v>
      </c>
      <c r="BB34" s="5" t="s">
        <v>2</v>
      </c>
      <c r="BC34" t="s">
        <v>1821</v>
      </c>
      <c r="BD34" t="s">
        <v>1787</v>
      </c>
      <c r="BE34" t="s">
        <v>1861</v>
      </c>
      <c r="BF34" t="s">
        <v>1857</v>
      </c>
      <c r="BG34" t="b">
        <v>1</v>
      </c>
      <c r="BH34" s="5">
        <v>6547900</v>
      </c>
      <c r="BI34">
        <v>6547900</v>
      </c>
      <c r="BJ34">
        <v>0</v>
      </c>
      <c r="BK34">
        <v>0</v>
      </c>
      <c r="BL34" s="5">
        <v>0</v>
      </c>
      <c r="BM34" s="5" t="s">
        <v>10</v>
      </c>
      <c r="BN34" s="5" t="b">
        <v>1</v>
      </c>
      <c r="BO34" s="5" t="s">
        <v>1502</v>
      </c>
    </row>
    <row r="35" spans="1:67" x14ac:dyDescent="0.25">
      <c r="A35" s="5">
        <v>34</v>
      </c>
      <c r="B35" s="5">
        <v>1</v>
      </c>
      <c r="C35" s="5">
        <v>7</v>
      </c>
      <c r="D35" s="5">
        <v>4</v>
      </c>
      <c r="E35" s="5">
        <v>2</v>
      </c>
      <c r="F35" s="5">
        <v>14.98</v>
      </c>
      <c r="G35" s="5">
        <v>12.28</v>
      </c>
      <c r="H35" s="5"/>
      <c r="I35" s="5">
        <v>27.26</v>
      </c>
      <c r="J35" s="5">
        <v>15.16</v>
      </c>
      <c r="K35" s="5">
        <v>4.4400000000000004</v>
      </c>
      <c r="L35" s="5"/>
      <c r="M35" s="5">
        <v>6.25</v>
      </c>
      <c r="N35" s="5"/>
      <c r="O35" s="5">
        <v>3.33</v>
      </c>
      <c r="R35" s="5">
        <v>3.33</v>
      </c>
      <c r="S35" s="5">
        <v>56.44</v>
      </c>
      <c r="T35" s="5">
        <v>53.11</v>
      </c>
      <c r="U35" s="5">
        <v>54.78</v>
      </c>
      <c r="V35" s="5">
        <v>119811.8</v>
      </c>
      <c r="W35" s="5"/>
      <c r="X35" s="5">
        <v>119811.8</v>
      </c>
      <c r="Y35">
        <v>1000</v>
      </c>
      <c r="Z35">
        <v>120811.8</v>
      </c>
      <c r="AA35">
        <v>215</v>
      </c>
      <c r="AB35">
        <v>121026.8</v>
      </c>
      <c r="AC35">
        <v>17.5</v>
      </c>
      <c r="AD35">
        <v>121044.3</v>
      </c>
      <c r="AE35">
        <v>605.22149999999999</v>
      </c>
      <c r="AF35">
        <v>121649.5215</v>
      </c>
      <c r="AH35">
        <v>121649.5215</v>
      </c>
      <c r="AJ35">
        <v>121649.5215</v>
      </c>
      <c r="AL35">
        <v>121649.5215</v>
      </c>
      <c r="AM35" s="5">
        <v>121649.52</v>
      </c>
      <c r="AN35" s="5">
        <v>6664000</v>
      </c>
      <c r="AQ35" s="5">
        <v>0</v>
      </c>
      <c r="AR35" s="5">
        <v>121650.23731288793</v>
      </c>
      <c r="AS35" s="5">
        <v>6664000</v>
      </c>
      <c r="AT35" s="5" t="s">
        <v>8</v>
      </c>
      <c r="AW35">
        <v>121650.23731288793</v>
      </c>
      <c r="AX35" s="5">
        <v>0</v>
      </c>
      <c r="AY35" s="5">
        <v>6664000</v>
      </c>
      <c r="BA35" s="5" t="s">
        <v>19</v>
      </c>
      <c r="BB35" s="5" t="s">
        <v>19</v>
      </c>
      <c r="BC35" t="s">
        <v>1827</v>
      </c>
      <c r="BD35" t="s">
        <v>1828</v>
      </c>
      <c r="BE35" t="s">
        <v>1861</v>
      </c>
      <c r="BF35" t="s">
        <v>1857</v>
      </c>
      <c r="BG35" t="b">
        <v>1</v>
      </c>
      <c r="BH35" s="5">
        <v>6664000</v>
      </c>
      <c r="BI35">
        <v>6664000</v>
      </c>
      <c r="BJ35">
        <v>0</v>
      </c>
      <c r="BK35">
        <v>0</v>
      </c>
      <c r="BL35" s="5">
        <v>0</v>
      </c>
      <c r="BM35" s="5" t="s">
        <v>8</v>
      </c>
      <c r="BN35" s="5" t="b">
        <v>1</v>
      </c>
      <c r="BO35" s="5" t="s">
        <v>1503</v>
      </c>
    </row>
    <row r="36" spans="1:67" x14ac:dyDescent="0.25">
      <c r="A36" s="5">
        <v>35</v>
      </c>
      <c r="B36" s="5">
        <v>1</v>
      </c>
      <c r="C36" s="5">
        <v>7</v>
      </c>
      <c r="D36" s="5">
        <v>5</v>
      </c>
      <c r="E36" s="5">
        <v>1</v>
      </c>
      <c r="F36" s="5">
        <v>13.06</v>
      </c>
      <c r="G36" s="5"/>
      <c r="H36" s="5"/>
      <c r="I36" s="5">
        <v>13.06</v>
      </c>
      <c r="J36" s="5">
        <v>15.1</v>
      </c>
      <c r="K36" s="5">
        <v>4.4400000000000004</v>
      </c>
      <c r="L36" s="5"/>
      <c r="M36" s="5">
        <v>2.9</v>
      </c>
      <c r="N36" s="5"/>
      <c r="O36" s="5">
        <v>3.02</v>
      </c>
      <c r="R36" s="5">
        <v>3.02</v>
      </c>
      <c r="S36" s="5">
        <v>38.520000000000003</v>
      </c>
      <c r="T36" s="5">
        <v>35.5</v>
      </c>
      <c r="U36" s="5">
        <v>37.01</v>
      </c>
      <c r="V36" s="5">
        <v>124030.39999999999</v>
      </c>
      <c r="W36" s="5">
        <v>2480.6079999999997</v>
      </c>
      <c r="X36" s="5">
        <v>126511.008</v>
      </c>
      <c r="Z36">
        <v>126511.008</v>
      </c>
      <c r="AB36">
        <v>126511.008</v>
      </c>
      <c r="AD36">
        <v>126511.008</v>
      </c>
      <c r="AF36">
        <v>126511.008</v>
      </c>
      <c r="AH36">
        <v>126511.008</v>
      </c>
      <c r="AJ36">
        <v>126511.008</v>
      </c>
      <c r="AL36">
        <v>126511.008</v>
      </c>
      <c r="AM36" s="5">
        <v>126511.01</v>
      </c>
      <c r="AN36" s="5">
        <v>4682200</v>
      </c>
      <c r="AP36">
        <v>0.02</v>
      </c>
      <c r="AQ36" s="5">
        <v>93644</v>
      </c>
      <c r="AR36" s="5">
        <v>123981.51850851122</v>
      </c>
      <c r="AS36" s="5">
        <v>4588556</v>
      </c>
      <c r="AT36" s="5" t="s">
        <v>8</v>
      </c>
      <c r="AW36">
        <v>123981.51850851122</v>
      </c>
      <c r="AX36" s="5">
        <v>0</v>
      </c>
      <c r="AY36" s="5">
        <v>4588556</v>
      </c>
      <c r="AZ36" t="s">
        <v>1760</v>
      </c>
      <c r="BA36" s="5" t="s">
        <v>1</v>
      </c>
      <c r="BB36" s="5" t="s">
        <v>1</v>
      </c>
      <c r="BC36" t="s">
        <v>1863</v>
      </c>
      <c r="BD36" t="s">
        <v>1787</v>
      </c>
      <c r="BE36" t="s">
        <v>1861</v>
      </c>
      <c r="BF36" t="s">
        <v>1856</v>
      </c>
      <c r="BG36" t="b">
        <v>1</v>
      </c>
      <c r="BH36" s="5">
        <v>4682200</v>
      </c>
      <c r="BI36" t="s">
        <v>1899</v>
      </c>
      <c r="BJ36">
        <v>4682200</v>
      </c>
      <c r="BK36">
        <v>4682200</v>
      </c>
      <c r="BL36" s="5">
        <v>0</v>
      </c>
      <c r="BM36" s="5" t="s">
        <v>8</v>
      </c>
      <c r="BN36" s="5" t="b">
        <v>1</v>
      </c>
      <c r="BO36" s="5" t="s">
        <v>1504</v>
      </c>
    </row>
    <row r="37" spans="1:67" x14ac:dyDescent="0.25">
      <c r="A37" s="5">
        <v>36</v>
      </c>
      <c r="B37" s="5">
        <v>1</v>
      </c>
      <c r="C37" s="5">
        <v>7</v>
      </c>
      <c r="D37" s="5">
        <v>6</v>
      </c>
      <c r="E37" s="5">
        <v>1</v>
      </c>
      <c r="F37" s="5">
        <v>14.57</v>
      </c>
      <c r="G37" s="5"/>
      <c r="H37" s="5"/>
      <c r="I37" s="5">
        <v>14.57</v>
      </c>
      <c r="J37" s="5">
        <v>16.93</v>
      </c>
      <c r="K37" s="5">
        <v>4.46</v>
      </c>
      <c r="L37" s="5"/>
      <c r="M37" s="5">
        <v>7.75</v>
      </c>
      <c r="N37" s="5"/>
      <c r="O37" s="5">
        <v>3.1</v>
      </c>
      <c r="R37" s="5">
        <v>3.1</v>
      </c>
      <c r="S37" s="5">
        <v>46.81</v>
      </c>
      <c r="T37" s="5">
        <v>43.71</v>
      </c>
      <c r="U37" s="5">
        <v>45.26</v>
      </c>
      <c r="V37" s="5">
        <v>122837.8</v>
      </c>
      <c r="W37" s="5"/>
      <c r="X37" s="5">
        <v>122837.8</v>
      </c>
      <c r="Y37">
        <v>1000</v>
      </c>
      <c r="Z37">
        <v>123837.8</v>
      </c>
      <c r="AA37">
        <v>215</v>
      </c>
      <c r="AB37">
        <v>124052.8</v>
      </c>
      <c r="AC37">
        <v>17.5</v>
      </c>
      <c r="AD37">
        <v>124070.3</v>
      </c>
      <c r="AE37">
        <v>620.35149999999999</v>
      </c>
      <c r="AF37">
        <v>124690.65150000001</v>
      </c>
      <c r="AG37">
        <v>1246.9065149999999</v>
      </c>
      <c r="AH37">
        <v>125937.558015</v>
      </c>
      <c r="AI37">
        <v>1259.3755801499999</v>
      </c>
      <c r="AJ37">
        <v>127196.93359515</v>
      </c>
      <c r="AL37">
        <v>127196.93359515</v>
      </c>
      <c r="AM37" s="5">
        <v>127196.93</v>
      </c>
      <c r="AN37" s="5">
        <v>5757000</v>
      </c>
      <c r="AP37">
        <v>0.02</v>
      </c>
      <c r="AQ37" s="5">
        <v>115140</v>
      </c>
      <c r="AR37" s="5">
        <v>124654.44100751216</v>
      </c>
      <c r="AS37" s="5">
        <v>5641860</v>
      </c>
      <c r="AT37" s="5" t="s">
        <v>10</v>
      </c>
      <c r="AU37">
        <v>25000</v>
      </c>
      <c r="AV37" t="s">
        <v>1811</v>
      </c>
      <c r="AW37">
        <v>149654.44100751216</v>
      </c>
      <c r="AX37" s="5">
        <v>1131500</v>
      </c>
      <c r="AY37" s="5">
        <v>6773360</v>
      </c>
      <c r="AZ37" t="s">
        <v>62</v>
      </c>
      <c r="BA37" s="5" t="s">
        <v>1</v>
      </c>
      <c r="BB37" s="5" t="s">
        <v>1</v>
      </c>
      <c r="BC37" t="s">
        <v>1863</v>
      </c>
      <c r="BD37" t="s">
        <v>1787</v>
      </c>
      <c r="BE37" t="s">
        <v>1861</v>
      </c>
      <c r="BF37" t="s">
        <v>1856</v>
      </c>
      <c r="BG37" t="b">
        <v>1</v>
      </c>
      <c r="BH37" s="5">
        <v>5757000</v>
      </c>
      <c r="BI37" t="s">
        <v>1899</v>
      </c>
      <c r="BJ37">
        <v>0</v>
      </c>
      <c r="BK37">
        <v>5757000</v>
      </c>
      <c r="BL37" s="5">
        <v>0</v>
      </c>
      <c r="BM37" s="5" t="s">
        <v>10</v>
      </c>
      <c r="BN37" s="5" t="b">
        <v>1</v>
      </c>
      <c r="BO37" s="5" t="s">
        <v>1505</v>
      </c>
    </row>
    <row r="38" spans="1:67" x14ac:dyDescent="0.25">
      <c r="A38" s="5">
        <v>37</v>
      </c>
      <c r="B38" s="5">
        <v>1</v>
      </c>
      <c r="C38" s="5">
        <v>8</v>
      </c>
      <c r="D38" s="5">
        <v>1</v>
      </c>
      <c r="E38" s="5">
        <v>0</v>
      </c>
      <c r="F38" s="5">
        <v>14.66</v>
      </c>
      <c r="G38" s="5"/>
      <c r="H38" s="5"/>
      <c r="I38" s="5">
        <v>14.66</v>
      </c>
      <c r="J38" s="5">
        <v>6.15</v>
      </c>
      <c r="K38" s="5">
        <v>5.0199999999999996</v>
      </c>
      <c r="L38" s="5"/>
      <c r="M38" s="5">
        <v>3.86</v>
      </c>
      <c r="N38" s="5"/>
      <c r="O38" s="5"/>
      <c r="R38" s="5">
        <v>0</v>
      </c>
      <c r="S38" s="5">
        <v>29.69</v>
      </c>
      <c r="T38" s="5">
        <v>29.69</v>
      </c>
      <c r="U38" s="5">
        <v>29.69</v>
      </c>
      <c r="V38" s="5">
        <v>139730</v>
      </c>
      <c r="W38" s="5">
        <v>200</v>
      </c>
      <c r="X38" s="5">
        <v>139930</v>
      </c>
      <c r="Y38">
        <v>1000</v>
      </c>
      <c r="Z38">
        <v>140930</v>
      </c>
      <c r="AA38">
        <v>215</v>
      </c>
      <c r="AB38">
        <v>141145</v>
      </c>
      <c r="AC38">
        <v>17.5</v>
      </c>
      <c r="AD38">
        <v>141162.5</v>
      </c>
      <c r="AF38">
        <v>141162.5</v>
      </c>
      <c r="AH38">
        <v>141162.5</v>
      </c>
      <c r="AJ38">
        <v>141162.5</v>
      </c>
      <c r="AL38">
        <v>141162.5</v>
      </c>
      <c r="AM38" s="5">
        <v>141162.5</v>
      </c>
      <c r="AN38" s="5">
        <v>4191200</v>
      </c>
      <c r="AQ38" s="5">
        <v>0</v>
      </c>
      <c r="AR38" s="5">
        <v>141165.37554732233</v>
      </c>
      <c r="AS38" s="5">
        <v>4191200</v>
      </c>
      <c r="AT38" s="5" t="s">
        <v>8</v>
      </c>
      <c r="AW38">
        <v>141165.37554732233</v>
      </c>
      <c r="AX38" s="5">
        <v>0</v>
      </c>
      <c r="AY38" s="5">
        <v>4191200</v>
      </c>
      <c r="BA38" s="5" t="s">
        <v>19</v>
      </c>
      <c r="BB38" s="5" t="s">
        <v>19</v>
      </c>
      <c r="BC38" t="s">
        <v>1827</v>
      </c>
      <c r="BD38" t="s">
        <v>1828</v>
      </c>
      <c r="BE38" t="s">
        <v>1861</v>
      </c>
      <c r="BF38" t="s">
        <v>1862</v>
      </c>
      <c r="BG38" t="b">
        <v>1</v>
      </c>
      <c r="BH38" s="5">
        <v>4191200</v>
      </c>
      <c r="BI38">
        <v>4191200</v>
      </c>
      <c r="BJ38">
        <v>0</v>
      </c>
      <c r="BK38">
        <v>0</v>
      </c>
      <c r="BL38" s="5">
        <v>0</v>
      </c>
      <c r="BM38" s="5" t="s">
        <v>8</v>
      </c>
      <c r="BN38" s="5" t="b">
        <v>1</v>
      </c>
      <c r="BO38" s="5" t="s">
        <v>1506</v>
      </c>
    </row>
    <row r="39" spans="1:67" x14ac:dyDescent="0.25">
      <c r="A39" s="5">
        <v>38</v>
      </c>
      <c r="B39" s="5">
        <v>1</v>
      </c>
      <c r="C39" s="5">
        <v>8</v>
      </c>
      <c r="D39" s="5">
        <v>2</v>
      </c>
      <c r="E39" s="5">
        <v>2</v>
      </c>
      <c r="F39" s="5">
        <v>16.100000000000001</v>
      </c>
      <c r="G39" s="5">
        <v>10.8</v>
      </c>
      <c r="H39" s="5"/>
      <c r="I39" s="5">
        <v>26.9</v>
      </c>
      <c r="J39" s="5">
        <v>17.7</v>
      </c>
      <c r="K39" s="5">
        <v>4.25</v>
      </c>
      <c r="L39" s="5"/>
      <c r="M39" s="5">
        <v>9.68</v>
      </c>
      <c r="N39" s="5"/>
      <c r="O39" s="5">
        <v>3.15</v>
      </c>
      <c r="R39" s="5">
        <v>3.15</v>
      </c>
      <c r="S39" s="5">
        <v>61.68</v>
      </c>
      <c r="T39" s="5">
        <v>58.53</v>
      </c>
      <c r="U39" s="5">
        <v>60.11</v>
      </c>
      <c r="V39" s="5">
        <v>119811.8</v>
      </c>
      <c r="W39" s="5"/>
      <c r="X39" s="5">
        <v>119811.8</v>
      </c>
      <c r="Y39">
        <v>1000</v>
      </c>
      <c r="Z39">
        <v>120811.8</v>
      </c>
      <c r="AA39">
        <v>215</v>
      </c>
      <c r="AB39">
        <v>121026.8</v>
      </c>
      <c r="AC39">
        <v>17.5</v>
      </c>
      <c r="AD39">
        <v>121044.3</v>
      </c>
      <c r="AE39">
        <v>605.22149999999999</v>
      </c>
      <c r="AF39">
        <v>121649.5215</v>
      </c>
      <c r="AH39">
        <v>121649.5215</v>
      </c>
      <c r="AJ39">
        <v>121649.5215</v>
      </c>
      <c r="AK39">
        <v>3649.4856450000002</v>
      </c>
      <c r="AL39">
        <v>125299.007145</v>
      </c>
      <c r="AM39" s="5">
        <v>125299.01</v>
      </c>
      <c r="AN39" s="5">
        <v>7531800</v>
      </c>
      <c r="AQ39" s="5">
        <v>0</v>
      </c>
      <c r="AR39" s="5">
        <v>125300.28281483946</v>
      </c>
      <c r="AS39" s="5">
        <v>7531800</v>
      </c>
      <c r="AT39" s="5" t="s">
        <v>8</v>
      </c>
      <c r="AW39">
        <v>125300.28281483946</v>
      </c>
      <c r="AX39" s="5">
        <v>0</v>
      </c>
      <c r="AY39" s="5">
        <v>7531800</v>
      </c>
      <c r="BA39" s="5" t="s">
        <v>2</v>
      </c>
      <c r="BB39" s="5" t="s">
        <v>2</v>
      </c>
      <c r="BC39" t="s">
        <v>1821</v>
      </c>
      <c r="BD39" t="s">
        <v>1787</v>
      </c>
      <c r="BE39" t="s">
        <v>1861</v>
      </c>
      <c r="BF39" t="s">
        <v>1857</v>
      </c>
      <c r="BG39" t="b">
        <v>1</v>
      </c>
      <c r="BH39" s="5">
        <v>7531800</v>
      </c>
      <c r="BI39">
        <v>7531800</v>
      </c>
      <c r="BJ39">
        <v>0</v>
      </c>
      <c r="BK39">
        <v>0</v>
      </c>
      <c r="BL39" s="5">
        <v>0</v>
      </c>
      <c r="BM39" s="5" t="s">
        <v>8</v>
      </c>
      <c r="BN39" s="5" t="b">
        <v>1</v>
      </c>
      <c r="BO39" s="5" t="s">
        <v>1507</v>
      </c>
    </row>
    <row r="40" spans="1:67" x14ac:dyDescent="0.25">
      <c r="A40" s="5">
        <v>39</v>
      </c>
      <c r="B40" s="5">
        <v>1</v>
      </c>
      <c r="C40" s="5">
        <v>8</v>
      </c>
      <c r="D40" s="5">
        <v>3</v>
      </c>
      <c r="E40" s="5">
        <v>2</v>
      </c>
      <c r="F40" s="5">
        <v>16.41</v>
      </c>
      <c r="G40" s="5">
        <v>12.19</v>
      </c>
      <c r="H40" s="5"/>
      <c r="I40" s="5">
        <v>28.6</v>
      </c>
      <c r="J40" s="5">
        <v>14.62</v>
      </c>
      <c r="K40" s="5">
        <v>3.86</v>
      </c>
      <c r="L40" s="5"/>
      <c r="M40" s="5">
        <v>6.1</v>
      </c>
      <c r="N40" s="5"/>
      <c r="O40" s="5">
        <v>3.33</v>
      </c>
      <c r="R40" s="5">
        <v>3.33</v>
      </c>
      <c r="S40" s="5">
        <v>56.51</v>
      </c>
      <c r="T40" s="5">
        <v>53.18</v>
      </c>
      <c r="U40" s="5">
        <v>54.85</v>
      </c>
      <c r="V40" s="5">
        <v>118681.5</v>
      </c>
      <c r="W40" s="5"/>
      <c r="X40" s="5">
        <v>118681.5</v>
      </c>
      <c r="Y40">
        <v>1000</v>
      </c>
      <c r="Z40">
        <v>119681.5</v>
      </c>
      <c r="AA40">
        <v>215</v>
      </c>
      <c r="AB40">
        <v>119896.5</v>
      </c>
      <c r="AC40">
        <v>17.5</v>
      </c>
      <c r="AD40">
        <v>119914</v>
      </c>
      <c r="AE40">
        <v>599.57000000000005</v>
      </c>
      <c r="AF40">
        <v>120513.57</v>
      </c>
      <c r="AH40">
        <v>120513.57</v>
      </c>
      <c r="AJ40">
        <v>120513.57</v>
      </c>
      <c r="AL40">
        <v>120513.57</v>
      </c>
      <c r="AM40" s="5">
        <v>120513.57</v>
      </c>
      <c r="AN40" s="5">
        <v>6610200</v>
      </c>
      <c r="AQ40" s="5">
        <v>0</v>
      </c>
      <c r="AR40" s="5">
        <v>120514.129443938</v>
      </c>
      <c r="AS40" s="5">
        <v>6610200</v>
      </c>
      <c r="AT40" s="5" t="s">
        <v>8</v>
      </c>
      <c r="AW40">
        <v>120514.129443938</v>
      </c>
      <c r="AX40" s="5">
        <v>0</v>
      </c>
      <c r="AY40" s="5">
        <v>6610200</v>
      </c>
      <c r="BA40" s="5" t="s">
        <v>19</v>
      </c>
      <c r="BB40" s="5" t="s">
        <v>19</v>
      </c>
      <c r="BC40" t="s">
        <v>1827</v>
      </c>
      <c r="BD40" t="s">
        <v>1828</v>
      </c>
      <c r="BE40" t="s">
        <v>1861</v>
      </c>
      <c r="BF40" t="s">
        <v>1857</v>
      </c>
      <c r="BG40" t="b">
        <v>1</v>
      </c>
      <c r="BH40" s="5">
        <v>6610200</v>
      </c>
      <c r="BI40">
        <v>6610200</v>
      </c>
      <c r="BJ40">
        <v>0</v>
      </c>
      <c r="BK40">
        <v>0</v>
      </c>
      <c r="BL40" s="5">
        <v>0</v>
      </c>
      <c r="BM40" s="5" t="s">
        <v>8</v>
      </c>
      <c r="BN40" s="5" t="b">
        <v>1</v>
      </c>
      <c r="BO40" s="5" t="s">
        <v>1508</v>
      </c>
    </row>
    <row r="41" spans="1:67" x14ac:dyDescent="0.25">
      <c r="A41" s="5">
        <v>40</v>
      </c>
      <c r="B41" s="5">
        <v>1</v>
      </c>
      <c r="C41" s="5">
        <v>8</v>
      </c>
      <c r="D41" s="5">
        <v>4</v>
      </c>
      <c r="E41" s="5">
        <v>2</v>
      </c>
      <c r="F41" s="5">
        <v>14.98</v>
      </c>
      <c r="G41" s="5">
        <v>12.28</v>
      </c>
      <c r="H41" s="5"/>
      <c r="I41" s="5">
        <v>27.26</v>
      </c>
      <c r="J41" s="5">
        <v>15.16</v>
      </c>
      <c r="K41" s="5">
        <v>4.4400000000000004</v>
      </c>
      <c r="L41" s="5"/>
      <c r="M41" s="5">
        <v>6.25</v>
      </c>
      <c r="N41" s="5"/>
      <c r="O41" s="5">
        <v>3.33</v>
      </c>
      <c r="R41" s="5">
        <v>3.33</v>
      </c>
      <c r="S41" s="5">
        <v>56.44</v>
      </c>
      <c r="T41" s="5">
        <v>53.11</v>
      </c>
      <c r="U41" s="5">
        <v>54.78</v>
      </c>
      <c r="V41" s="5">
        <v>120942.1</v>
      </c>
      <c r="W41" s="5"/>
      <c r="X41" s="5">
        <v>120942.1</v>
      </c>
      <c r="Y41">
        <v>1000</v>
      </c>
      <c r="Z41">
        <v>121942.1</v>
      </c>
      <c r="AA41">
        <v>215</v>
      </c>
      <c r="AB41">
        <v>122157.1</v>
      </c>
      <c r="AC41">
        <v>17.5</v>
      </c>
      <c r="AD41">
        <v>122174.6</v>
      </c>
      <c r="AE41">
        <v>610.87300000000005</v>
      </c>
      <c r="AF41">
        <v>122785.473</v>
      </c>
      <c r="AH41">
        <v>122785.473</v>
      </c>
      <c r="AJ41">
        <v>122785.473</v>
      </c>
      <c r="AL41">
        <v>122785.473</v>
      </c>
      <c r="AM41" s="5">
        <v>122785.47</v>
      </c>
      <c r="AN41" s="5">
        <v>6726200</v>
      </c>
      <c r="AQ41" s="5">
        <v>0</v>
      </c>
      <c r="AR41" s="5">
        <v>122785.68820737496</v>
      </c>
      <c r="AS41" s="5">
        <v>6726200</v>
      </c>
      <c r="AT41" s="5" t="s">
        <v>8</v>
      </c>
      <c r="AW41">
        <v>122785.68820737496</v>
      </c>
      <c r="AX41" s="5">
        <v>0</v>
      </c>
      <c r="AY41" s="5">
        <v>6726200</v>
      </c>
      <c r="BA41" s="5" t="s">
        <v>19</v>
      </c>
      <c r="BB41" s="5" t="s">
        <v>19</v>
      </c>
      <c r="BC41" t="s">
        <v>1827</v>
      </c>
      <c r="BD41" t="s">
        <v>1828</v>
      </c>
      <c r="BE41" t="s">
        <v>1861</v>
      </c>
      <c r="BF41" t="s">
        <v>1857</v>
      </c>
      <c r="BG41" t="b">
        <v>1</v>
      </c>
      <c r="BH41" s="5">
        <v>6726200</v>
      </c>
      <c r="BI41">
        <v>6726200</v>
      </c>
      <c r="BJ41">
        <v>0</v>
      </c>
      <c r="BK41">
        <v>0</v>
      </c>
      <c r="BL41" s="5">
        <v>0</v>
      </c>
      <c r="BM41" s="5" t="s">
        <v>8</v>
      </c>
      <c r="BN41" s="5" t="b">
        <v>1</v>
      </c>
      <c r="BO41" s="5" t="s">
        <v>1509</v>
      </c>
    </row>
    <row r="42" spans="1:67" x14ac:dyDescent="0.25">
      <c r="A42" s="5">
        <v>41</v>
      </c>
      <c r="B42" s="5">
        <v>1</v>
      </c>
      <c r="C42" s="5">
        <v>8</v>
      </c>
      <c r="D42" s="5">
        <v>5</v>
      </c>
      <c r="E42" s="5">
        <v>1</v>
      </c>
      <c r="F42" s="5">
        <v>13.06</v>
      </c>
      <c r="G42" s="5"/>
      <c r="H42" s="5"/>
      <c r="I42" s="5">
        <v>13.06</v>
      </c>
      <c r="J42" s="5">
        <v>15.1</v>
      </c>
      <c r="K42" s="5">
        <v>4.4400000000000004</v>
      </c>
      <c r="L42" s="5"/>
      <c r="M42" s="5">
        <v>2.9</v>
      </c>
      <c r="N42" s="5"/>
      <c r="O42" s="5">
        <v>3.02</v>
      </c>
      <c r="R42" s="5">
        <v>3.02</v>
      </c>
      <c r="S42" s="5">
        <v>38.520000000000003</v>
      </c>
      <c r="T42" s="5">
        <v>35.5</v>
      </c>
      <c r="U42" s="5">
        <v>37.01</v>
      </c>
      <c r="V42" s="5">
        <v>126415.6</v>
      </c>
      <c r="W42" s="5">
        <v>2528.3120000000004</v>
      </c>
      <c r="X42" s="5">
        <v>128943.912</v>
      </c>
      <c r="Y42">
        <v>1000</v>
      </c>
      <c r="Z42">
        <v>129943.912</v>
      </c>
      <c r="AB42">
        <v>129943.912</v>
      </c>
      <c r="AD42">
        <v>129943.912</v>
      </c>
      <c r="AF42">
        <v>129943.912</v>
      </c>
      <c r="AH42">
        <v>129943.912</v>
      </c>
      <c r="AJ42">
        <v>129943.912</v>
      </c>
      <c r="AL42">
        <v>129943.912</v>
      </c>
      <c r="AM42" s="5">
        <v>129943.91</v>
      </c>
      <c r="AN42" s="5">
        <v>4809300</v>
      </c>
      <c r="AP42">
        <v>0.02</v>
      </c>
      <c r="AQ42" s="5">
        <v>96186</v>
      </c>
      <c r="AR42" s="5">
        <v>127347.04134017832</v>
      </c>
      <c r="AS42" s="5">
        <v>4713114</v>
      </c>
      <c r="AT42" s="5" t="s">
        <v>8</v>
      </c>
      <c r="AW42">
        <v>127347.04134017832</v>
      </c>
      <c r="AX42" s="5">
        <v>0</v>
      </c>
      <c r="AY42" s="5">
        <v>4713114</v>
      </c>
      <c r="AZ42" t="s">
        <v>1760</v>
      </c>
      <c r="BA42" s="5" t="s">
        <v>1</v>
      </c>
      <c r="BB42" s="5" t="s">
        <v>1</v>
      </c>
      <c r="BC42" t="s">
        <v>1863</v>
      </c>
      <c r="BD42" t="s">
        <v>1787</v>
      </c>
      <c r="BE42" t="s">
        <v>1861</v>
      </c>
      <c r="BF42" t="s">
        <v>1856</v>
      </c>
      <c r="BG42" t="b">
        <v>1</v>
      </c>
      <c r="BH42" s="5">
        <v>4809300</v>
      </c>
      <c r="BI42" t="s">
        <v>1899</v>
      </c>
      <c r="BJ42">
        <v>4809300</v>
      </c>
      <c r="BK42">
        <v>4809300</v>
      </c>
      <c r="BL42" s="5">
        <v>0</v>
      </c>
      <c r="BM42" s="5" t="s">
        <v>8</v>
      </c>
      <c r="BN42" s="5" t="b">
        <v>1</v>
      </c>
      <c r="BO42" s="5" t="s">
        <v>1510</v>
      </c>
    </row>
    <row r="43" spans="1:67" x14ac:dyDescent="0.25">
      <c r="A43" s="5">
        <v>42</v>
      </c>
      <c r="B43" s="5">
        <v>1</v>
      </c>
      <c r="C43" s="5">
        <v>8</v>
      </c>
      <c r="D43" s="5">
        <v>6</v>
      </c>
      <c r="E43" s="5">
        <v>1</v>
      </c>
      <c r="F43" s="5">
        <v>14.57</v>
      </c>
      <c r="G43" s="5"/>
      <c r="H43" s="5"/>
      <c r="I43" s="5">
        <v>14.57</v>
      </c>
      <c r="J43" s="5">
        <v>16.93</v>
      </c>
      <c r="K43" s="5">
        <v>4.46</v>
      </c>
      <c r="L43" s="5"/>
      <c r="M43" s="5">
        <v>7.75</v>
      </c>
      <c r="N43" s="5"/>
      <c r="O43" s="5">
        <v>3.1</v>
      </c>
      <c r="R43" s="5">
        <v>3.1</v>
      </c>
      <c r="S43" s="5">
        <v>46.81</v>
      </c>
      <c r="T43" s="5">
        <v>43.71</v>
      </c>
      <c r="U43" s="5">
        <v>45.26</v>
      </c>
      <c r="V43" s="5">
        <v>120452.6</v>
      </c>
      <c r="W43" s="5"/>
      <c r="X43" s="5">
        <v>120452.6</v>
      </c>
      <c r="Y43">
        <v>1000</v>
      </c>
      <c r="Z43">
        <v>121452.6</v>
      </c>
      <c r="AA43">
        <v>215</v>
      </c>
      <c r="AB43">
        <v>121667.6</v>
      </c>
      <c r="AC43">
        <v>17.5</v>
      </c>
      <c r="AD43">
        <v>121685.1</v>
      </c>
      <c r="AE43">
        <v>608.42550000000006</v>
      </c>
      <c r="AF43">
        <v>122293.5255</v>
      </c>
      <c r="AG43">
        <v>1222.9352550000001</v>
      </c>
      <c r="AH43">
        <v>123516.46075499999</v>
      </c>
      <c r="AI43">
        <v>1235.16460755</v>
      </c>
      <c r="AJ43">
        <v>124751.62536255</v>
      </c>
      <c r="AK43">
        <v>2495.0325072510004</v>
      </c>
      <c r="AL43">
        <v>127246.657869801</v>
      </c>
      <c r="AM43" s="5">
        <v>127246.66</v>
      </c>
      <c r="AN43" s="5">
        <v>5759200</v>
      </c>
      <c r="AQ43" s="5">
        <v>0</v>
      </c>
      <c r="AR43" s="5">
        <v>127247.0172337605</v>
      </c>
      <c r="AS43" s="5">
        <v>5759200</v>
      </c>
      <c r="AT43" s="5" t="s">
        <v>10</v>
      </c>
      <c r="AU43">
        <v>25000</v>
      </c>
      <c r="AV43" t="s">
        <v>1813</v>
      </c>
      <c r="AW43">
        <v>152247.0172337605</v>
      </c>
      <c r="AX43" s="5">
        <v>1131500</v>
      </c>
      <c r="AY43" s="5">
        <v>6890700</v>
      </c>
      <c r="BA43" s="5" t="s">
        <v>2</v>
      </c>
      <c r="BB43" s="5" t="s">
        <v>2</v>
      </c>
      <c r="BC43" t="s">
        <v>1821</v>
      </c>
      <c r="BD43" t="s">
        <v>1787</v>
      </c>
      <c r="BE43" t="s">
        <v>1861</v>
      </c>
      <c r="BF43" t="s">
        <v>1856</v>
      </c>
      <c r="BG43" t="b">
        <v>1</v>
      </c>
      <c r="BH43" s="5">
        <v>5759200</v>
      </c>
      <c r="BI43">
        <v>5759200</v>
      </c>
      <c r="BJ43">
        <v>0</v>
      </c>
      <c r="BK43">
        <v>0</v>
      </c>
      <c r="BL43" s="5">
        <v>0</v>
      </c>
      <c r="BM43" s="5" t="s">
        <v>10</v>
      </c>
      <c r="BN43" s="5" t="b">
        <v>1</v>
      </c>
      <c r="BO43" s="5" t="s">
        <v>1511</v>
      </c>
    </row>
    <row r="44" spans="1:67" x14ac:dyDescent="0.25">
      <c r="A44" s="5">
        <v>43</v>
      </c>
      <c r="B44" s="5">
        <v>1</v>
      </c>
      <c r="C44" s="5">
        <v>9</v>
      </c>
      <c r="D44" s="5">
        <v>1</v>
      </c>
      <c r="E44" s="5">
        <v>0</v>
      </c>
      <c r="F44" s="5">
        <v>14.66</v>
      </c>
      <c r="G44" s="5"/>
      <c r="H44" s="5"/>
      <c r="I44" s="5">
        <v>14.66</v>
      </c>
      <c r="J44" s="5">
        <v>6.15</v>
      </c>
      <c r="K44" s="5">
        <v>5.0199999999999996</v>
      </c>
      <c r="L44" s="5"/>
      <c r="M44" s="5">
        <v>3.86</v>
      </c>
      <c r="N44" s="5"/>
      <c r="O44" s="5"/>
      <c r="R44" s="5">
        <v>0</v>
      </c>
      <c r="S44" s="5">
        <v>29.69</v>
      </c>
      <c r="T44" s="5">
        <v>29.69</v>
      </c>
      <c r="U44" s="5">
        <v>29.69</v>
      </c>
      <c r="V44" s="5">
        <v>139730</v>
      </c>
      <c r="W44" s="5">
        <v>200</v>
      </c>
      <c r="X44" s="5">
        <v>139930</v>
      </c>
      <c r="Y44">
        <v>1000</v>
      </c>
      <c r="Z44">
        <v>140930</v>
      </c>
      <c r="AA44">
        <v>215</v>
      </c>
      <c r="AB44">
        <v>141145</v>
      </c>
      <c r="AC44">
        <v>17.5</v>
      </c>
      <c r="AD44">
        <v>141162.5</v>
      </c>
      <c r="AF44">
        <v>141162.5</v>
      </c>
      <c r="AH44">
        <v>141162.5</v>
      </c>
      <c r="AJ44">
        <v>141162.5</v>
      </c>
      <c r="AL44">
        <v>141162.5</v>
      </c>
      <c r="AM44" s="5">
        <v>141162.5</v>
      </c>
      <c r="AN44" s="5">
        <v>4191200</v>
      </c>
      <c r="AQ44" s="5">
        <v>0</v>
      </c>
      <c r="AR44" s="5">
        <v>141165.37554732233</v>
      </c>
      <c r="AS44" s="5">
        <v>4191200</v>
      </c>
      <c r="AT44" s="5" t="s">
        <v>8</v>
      </c>
      <c r="AW44">
        <v>141165.37554732233</v>
      </c>
      <c r="AX44" s="5">
        <v>0</v>
      </c>
      <c r="AY44" s="5">
        <v>4191200</v>
      </c>
      <c r="BA44" s="5" t="s">
        <v>2</v>
      </c>
      <c r="BB44" s="5" t="s">
        <v>2</v>
      </c>
      <c r="BC44" t="s">
        <v>1821</v>
      </c>
      <c r="BD44" t="s">
        <v>1787</v>
      </c>
      <c r="BE44" t="s">
        <v>1861</v>
      </c>
      <c r="BF44" t="s">
        <v>1862</v>
      </c>
      <c r="BG44" t="b">
        <v>1</v>
      </c>
      <c r="BH44" s="5">
        <v>4191200</v>
      </c>
      <c r="BI44">
        <v>4191200</v>
      </c>
      <c r="BJ44">
        <v>0</v>
      </c>
      <c r="BK44">
        <v>0</v>
      </c>
      <c r="BL44" s="5">
        <v>0</v>
      </c>
      <c r="BM44" s="5" t="s">
        <v>8</v>
      </c>
      <c r="BN44" s="5" t="b">
        <v>1</v>
      </c>
      <c r="BO44" s="5" t="s">
        <v>1512</v>
      </c>
    </row>
    <row r="45" spans="1:67" x14ac:dyDescent="0.25">
      <c r="A45" s="5">
        <v>44</v>
      </c>
      <c r="B45" s="5">
        <v>1</v>
      </c>
      <c r="C45" s="5">
        <v>9</v>
      </c>
      <c r="D45" s="5">
        <v>2</v>
      </c>
      <c r="E45" s="5">
        <v>2</v>
      </c>
      <c r="F45" s="5">
        <v>16.100000000000001</v>
      </c>
      <c r="G45" s="5">
        <v>10.8</v>
      </c>
      <c r="H45" s="5"/>
      <c r="I45" s="5">
        <v>26.9</v>
      </c>
      <c r="J45" s="5">
        <v>17.7</v>
      </c>
      <c r="K45" s="5">
        <v>4.25</v>
      </c>
      <c r="L45" s="5"/>
      <c r="M45" s="5">
        <v>9.68</v>
      </c>
      <c r="N45" s="5"/>
      <c r="O45" s="5">
        <v>3.15</v>
      </c>
      <c r="R45" s="5">
        <v>3.15</v>
      </c>
      <c r="S45" s="5">
        <v>61.68</v>
      </c>
      <c r="T45" s="5">
        <v>58.53</v>
      </c>
      <c r="U45" s="5">
        <v>60.11</v>
      </c>
      <c r="V45" s="5">
        <v>119811.8</v>
      </c>
      <c r="W45" s="5"/>
      <c r="X45" s="5">
        <v>119811.8</v>
      </c>
      <c r="Y45">
        <v>1000</v>
      </c>
      <c r="Z45">
        <v>120811.8</v>
      </c>
      <c r="AA45">
        <v>215</v>
      </c>
      <c r="AB45">
        <v>121026.8</v>
      </c>
      <c r="AC45">
        <v>17.5</v>
      </c>
      <c r="AD45">
        <v>121044.3</v>
      </c>
      <c r="AE45">
        <v>605.22149999999999</v>
      </c>
      <c r="AF45">
        <v>121649.5215</v>
      </c>
      <c r="AH45">
        <v>121649.5215</v>
      </c>
      <c r="AJ45">
        <v>121649.5215</v>
      </c>
      <c r="AK45">
        <v>3649.4856450000002</v>
      </c>
      <c r="AL45">
        <v>125299.007145</v>
      </c>
      <c r="AM45" s="5">
        <v>125299.01</v>
      </c>
      <c r="AN45" s="5">
        <v>7531800</v>
      </c>
      <c r="AQ45" s="5">
        <v>0</v>
      </c>
      <c r="AR45" s="5">
        <v>125300.28281483946</v>
      </c>
      <c r="AS45" s="5">
        <v>7531800</v>
      </c>
      <c r="AT45" s="5" t="s">
        <v>8</v>
      </c>
      <c r="AW45">
        <v>125300.28281483946</v>
      </c>
      <c r="AX45" s="5">
        <v>0</v>
      </c>
      <c r="AY45" s="5">
        <v>7531800</v>
      </c>
      <c r="BA45" s="5" t="s">
        <v>19</v>
      </c>
      <c r="BB45" s="5" t="s">
        <v>19</v>
      </c>
      <c r="BC45" t="s">
        <v>1827</v>
      </c>
      <c r="BD45" t="s">
        <v>1828</v>
      </c>
      <c r="BE45" t="s">
        <v>1861</v>
      </c>
      <c r="BF45" t="s">
        <v>1857</v>
      </c>
      <c r="BG45" t="b">
        <v>1</v>
      </c>
      <c r="BH45" s="5">
        <v>7531800</v>
      </c>
      <c r="BI45">
        <v>7531800</v>
      </c>
      <c r="BJ45">
        <v>0</v>
      </c>
      <c r="BK45">
        <v>0</v>
      </c>
      <c r="BL45" s="5">
        <v>0</v>
      </c>
      <c r="BM45" s="5" t="s">
        <v>8</v>
      </c>
      <c r="BN45" s="5" t="b">
        <v>1</v>
      </c>
      <c r="BO45" s="5" t="s">
        <v>1513</v>
      </c>
    </row>
    <row r="46" spans="1:67" x14ac:dyDescent="0.25">
      <c r="A46" s="5">
        <v>45</v>
      </c>
      <c r="B46" s="5">
        <v>1</v>
      </c>
      <c r="C46" s="5">
        <v>9</v>
      </c>
      <c r="D46" s="5">
        <v>3</v>
      </c>
      <c r="E46" s="5">
        <v>2</v>
      </c>
      <c r="F46" s="5">
        <v>16.41</v>
      </c>
      <c r="G46" s="5">
        <v>12.19</v>
      </c>
      <c r="H46" s="5"/>
      <c r="I46" s="5">
        <v>28.6</v>
      </c>
      <c r="J46" s="5">
        <v>14.62</v>
      </c>
      <c r="K46" s="5">
        <v>3.86</v>
      </c>
      <c r="L46" s="5"/>
      <c r="M46" s="5">
        <v>6.1</v>
      </c>
      <c r="N46" s="5"/>
      <c r="O46" s="5">
        <v>3.33</v>
      </c>
      <c r="R46" s="5">
        <v>3.33</v>
      </c>
      <c r="S46" s="5">
        <v>56.51</v>
      </c>
      <c r="T46" s="5">
        <v>53.18</v>
      </c>
      <c r="U46" s="5">
        <v>54.85</v>
      </c>
      <c r="V46" s="5">
        <v>116420.9</v>
      </c>
      <c r="W46" s="5"/>
      <c r="X46" s="5">
        <v>116420.9</v>
      </c>
      <c r="Y46">
        <v>1000</v>
      </c>
      <c r="Z46">
        <v>117420.9</v>
      </c>
      <c r="AA46">
        <v>215</v>
      </c>
      <c r="AB46">
        <v>117635.9</v>
      </c>
      <c r="AC46">
        <v>17.5</v>
      </c>
      <c r="AD46">
        <v>117653.4</v>
      </c>
      <c r="AE46">
        <v>588.26699999999994</v>
      </c>
      <c r="AF46">
        <v>118241.667</v>
      </c>
      <c r="AH46">
        <v>118241.667</v>
      </c>
      <c r="AJ46">
        <v>118241.667</v>
      </c>
      <c r="AL46">
        <v>118241.667</v>
      </c>
      <c r="AM46" s="5">
        <v>118241.67</v>
      </c>
      <c r="AN46" s="5">
        <v>6485600</v>
      </c>
      <c r="AQ46" s="5">
        <v>0</v>
      </c>
      <c r="AR46" s="5">
        <v>118242.47948951686</v>
      </c>
      <c r="AS46" s="5">
        <v>6485600</v>
      </c>
      <c r="AT46" s="5" t="s">
        <v>8</v>
      </c>
      <c r="AW46">
        <v>118242.47948951686</v>
      </c>
      <c r="AX46" s="5">
        <v>0</v>
      </c>
      <c r="AY46" s="5">
        <v>6485600</v>
      </c>
      <c r="BA46" s="5" t="s">
        <v>19</v>
      </c>
      <c r="BB46" s="5" t="s">
        <v>19</v>
      </c>
      <c r="BC46" t="s">
        <v>1827</v>
      </c>
      <c r="BD46" t="s">
        <v>1828</v>
      </c>
      <c r="BE46" t="s">
        <v>1861</v>
      </c>
      <c r="BF46" t="s">
        <v>1857</v>
      </c>
      <c r="BG46" t="b">
        <v>1</v>
      </c>
      <c r="BH46" s="5">
        <v>6485600</v>
      </c>
      <c r="BI46">
        <v>6485600</v>
      </c>
      <c r="BJ46">
        <v>0</v>
      </c>
      <c r="BK46">
        <v>0</v>
      </c>
      <c r="BL46" s="5">
        <v>0</v>
      </c>
      <c r="BM46" s="5" t="s">
        <v>8</v>
      </c>
      <c r="BN46" s="5" t="b">
        <v>1</v>
      </c>
      <c r="BO46" s="5" t="s">
        <v>1514</v>
      </c>
    </row>
    <row r="47" spans="1:67" x14ac:dyDescent="0.25">
      <c r="A47" s="5">
        <v>46</v>
      </c>
      <c r="B47" s="5">
        <v>1</v>
      </c>
      <c r="C47" s="5">
        <v>9</v>
      </c>
      <c r="D47" s="5">
        <v>4</v>
      </c>
      <c r="E47" s="5">
        <v>2</v>
      </c>
      <c r="F47" s="5">
        <v>14.98</v>
      </c>
      <c r="G47" s="5">
        <v>12.28</v>
      </c>
      <c r="H47" s="5"/>
      <c r="I47" s="5">
        <v>27.26</v>
      </c>
      <c r="J47" s="5">
        <v>15.16</v>
      </c>
      <c r="K47" s="5">
        <v>4.4400000000000004</v>
      </c>
      <c r="L47" s="5"/>
      <c r="M47" s="5">
        <v>6.25</v>
      </c>
      <c r="N47" s="5"/>
      <c r="O47" s="5">
        <v>3.33</v>
      </c>
      <c r="R47" s="5">
        <v>3.33</v>
      </c>
      <c r="S47" s="5">
        <v>56.44</v>
      </c>
      <c r="T47" s="5">
        <v>53.11</v>
      </c>
      <c r="U47" s="5">
        <v>54.78</v>
      </c>
      <c r="V47" s="5">
        <v>118681.5</v>
      </c>
      <c r="W47" s="5"/>
      <c r="X47" s="5">
        <v>118681.5</v>
      </c>
      <c r="Y47">
        <v>1000</v>
      </c>
      <c r="Z47">
        <v>119681.5</v>
      </c>
      <c r="AA47">
        <v>215</v>
      </c>
      <c r="AB47">
        <v>119896.5</v>
      </c>
      <c r="AC47">
        <v>17.5</v>
      </c>
      <c r="AD47">
        <v>119914</v>
      </c>
      <c r="AE47">
        <v>599.57000000000005</v>
      </c>
      <c r="AF47">
        <v>120513.57</v>
      </c>
      <c r="AH47">
        <v>120513.57</v>
      </c>
      <c r="AJ47">
        <v>120513.57</v>
      </c>
      <c r="AL47">
        <v>120513.57</v>
      </c>
      <c r="AM47" s="5">
        <v>120513.57</v>
      </c>
      <c r="AN47" s="5">
        <v>6601800</v>
      </c>
      <c r="AQ47" s="5">
        <v>0</v>
      </c>
      <c r="AR47" s="5">
        <v>120514.78641840088</v>
      </c>
      <c r="AS47" s="5">
        <v>6601800</v>
      </c>
      <c r="AT47" s="5" t="s">
        <v>8</v>
      </c>
      <c r="AW47">
        <v>120514.78641840088</v>
      </c>
      <c r="AX47" s="5">
        <v>0</v>
      </c>
      <c r="AY47" s="5">
        <v>6601800</v>
      </c>
      <c r="BA47" s="5" t="s">
        <v>19</v>
      </c>
      <c r="BB47" s="5" t="s">
        <v>19</v>
      </c>
      <c r="BC47" t="s">
        <v>1827</v>
      </c>
      <c r="BD47" t="s">
        <v>1828</v>
      </c>
      <c r="BE47" t="s">
        <v>1861</v>
      </c>
      <c r="BF47" t="s">
        <v>1857</v>
      </c>
      <c r="BG47" t="b">
        <v>1</v>
      </c>
      <c r="BH47" s="5">
        <v>6601800</v>
      </c>
      <c r="BI47">
        <v>6601800</v>
      </c>
      <c r="BJ47">
        <v>0</v>
      </c>
      <c r="BK47">
        <v>0</v>
      </c>
      <c r="BL47" s="5">
        <v>0</v>
      </c>
      <c r="BM47" s="5" t="s">
        <v>8</v>
      </c>
      <c r="BN47" s="5" t="b">
        <v>1</v>
      </c>
      <c r="BO47" s="5" t="s">
        <v>1515</v>
      </c>
    </row>
    <row r="48" spans="1:67" x14ac:dyDescent="0.25">
      <c r="A48" s="5">
        <v>47</v>
      </c>
      <c r="B48" s="5">
        <v>1</v>
      </c>
      <c r="C48" s="5">
        <v>9</v>
      </c>
      <c r="D48" s="5">
        <v>5</v>
      </c>
      <c r="E48" s="5">
        <v>1</v>
      </c>
      <c r="F48" s="5">
        <v>13.06</v>
      </c>
      <c r="G48" s="5"/>
      <c r="H48" s="5"/>
      <c r="I48" s="5">
        <v>13.06</v>
      </c>
      <c r="J48" s="5">
        <v>15.1</v>
      </c>
      <c r="K48" s="5">
        <v>4.4400000000000004</v>
      </c>
      <c r="L48" s="5"/>
      <c r="M48" s="5">
        <v>2.9</v>
      </c>
      <c r="N48" s="5"/>
      <c r="O48" s="5">
        <v>3.02</v>
      </c>
      <c r="R48" s="5">
        <v>3.02</v>
      </c>
      <c r="S48" s="5">
        <v>38.520000000000003</v>
      </c>
      <c r="T48" s="5">
        <v>35.5</v>
      </c>
      <c r="U48" s="5">
        <v>37.01</v>
      </c>
      <c r="V48" s="5">
        <v>124030.39999999999</v>
      </c>
      <c r="W48" s="5">
        <v>2480.6079999999997</v>
      </c>
      <c r="X48" s="5">
        <v>126511.008</v>
      </c>
      <c r="Y48">
        <v>1000</v>
      </c>
      <c r="Z48">
        <v>127511.008</v>
      </c>
      <c r="AB48">
        <v>127511.008</v>
      </c>
      <c r="AD48">
        <v>127511.008</v>
      </c>
      <c r="AF48">
        <v>127511.008</v>
      </c>
      <c r="AH48">
        <v>127511.008</v>
      </c>
      <c r="AJ48">
        <v>127511.008</v>
      </c>
      <c r="AL48">
        <v>127511.008</v>
      </c>
      <c r="AM48" s="5">
        <v>127511.01</v>
      </c>
      <c r="AN48" s="5">
        <v>4719200</v>
      </c>
      <c r="AP48">
        <v>0.02</v>
      </c>
      <c r="AQ48" s="5">
        <v>94384</v>
      </c>
      <c r="AR48" s="5">
        <v>124961.25371521212</v>
      </c>
      <c r="AS48" s="5">
        <v>4624816</v>
      </c>
      <c r="AT48" s="5" t="s">
        <v>8</v>
      </c>
      <c r="AW48">
        <v>124961.25371521212</v>
      </c>
      <c r="AX48" s="5">
        <v>0</v>
      </c>
      <c r="AY48" s="5">
        <v>4624816</v>
      </c>
      <c r="AZ48" t="s">
        <v>1760</v>
      </c>
      <c r="BA48" s="5" t="s">
        <v>1</v>
      </c>
      <c r="BB48" s="5" t="s">
        <v>1</v>
      </c>
      <c r="BC48" t="s">
        <v>1863</v>
      </c>
      <c r="BD48" t="s">
        <v>1787</v>
      </c>
      <c r="BE48" t="s">
        <v>1861</v>
      </c>
      <c r="BF48" t="s">
        <v>1856</v>
      </c>
      <c r="BG48" t="b">
        <v>1</v>
      </c>
      <c r="BH48" s="5">
        <v>4719200</v>
      </c>
      <c r="BI48" t="s">
        <v>1899</v>
      </c>
      <c r="BJ48">
        <v>0</v>
      </c>
      <c r="BK48">
        <v>4719200</v>
      </c>
      <c r="BL48" s="5">
        <v>0</v>
      </c>
      <c r="BM48" s="5" t="s">
        <v>8</v>
      </c>
      <c r="BN48" s="5" t="b">
        <v>1</v>
      </c>
      <c r="BO48" s="5" t="s">
        <v>1516</v>
      </c>
    </row>
    <row r="49" spans="1:67" x14ac:dyDescent="0.25">
      <c r="A49" s="5">
        <v>48</v>
      </c>
      <c r="B49" s="5">
        <v>1</v>
      </c>
      <c r="C49" s="5">
        <v>9</v>
      </c>
      <c r="D49" s="5">
        <v>6</v>
      </c>
      <c r="E49" s="5">
        <v>1</v>
      </c>
      <c r="F49" s="5">
        <v>14.57</v>
      </c>
      <c r="G49" s="5"/>
      <c r="H49" s="5"/>
      <c r="I49" s="5">
        <v>14.57</v>
      </c>
      <c r="J49" s="5">
        <v>16.93</v>
      </c>
      <c r="K49" s="5">
        <v>4.46</v>
      </c>
      <c r="L49" s="5"/>
      <c r="M49" s="5">
        <v>7.75</v>
      </c>
      <c r="N49" s="5"/>
      <c r="O49" s="5">
        <v>3.1</v>
      </c>
      <c r="R49" s="5">
        <v>3.1</v>
      </c>
      <c r="S49" s="5">
        <v>46.81</v>
      </c>
      <c r="T49" s="5">
        <v>43.71</v>
      </c>
      <c r="U49" s="5">
        <v>45.26</v>
      </c>
      <c r="V49" s="5">
        <v>122837.8</v>
      </c>
      <c r="W49" s="5"/>
      <c r="X49" s="5">
        <v>122837.8</v>
      </c>
      <c r="Y49">
        <v>1000</v>
      </c>
      <c r="Z49">
        <v>123837.8</v>
      </c>
      <c r="AA49">
        <v>215</v>
      </c>
      <c r="AB49">
        <v>124052.8</v>
      </c>
      <c r="AC49">
        <v>17.5</v>
      </c>
      <c r="AD49">
        <v>124070.3</v>
      </c>
      <c r="AE49">
        <v>620.35149999999999</v>
      </c>
      <c r="AF49">
        <v>124690.65150000001</v>
      </c>
      <c r="AG49">
        <v>1246.9065149999999</v>
      </c>
      <c r="AH49">
        <v>125937.558015</v>
      </c>
      <c r="AI49">
        <v>1259.3755801499999</v>
      </c>
      <c r="AJ49">
        <v>127196.93359515</v>
      </c>
      <c r="AK49">
        <v>2543.9386719029999</v>
      </c>
      <c r="AL49">
        <v>129740.872267053</v>
      </c>
      <c r="AM49" s="5">
        <v>129740.87</v>
      </c>
      <c r="AN49" s="5">
        <v>5872100</v>
      </c>
      <c r="AQ49" s="5">
        <v>0</v>
      </c>
      <c r="AR49" s="5">
        <v>129741.49359257624</v>
      </c>
      <c r="AS49" s="5">
        <v>5872100</v>
      </c>
      <c r="AT49" s="5" t="s">
        <v>8</v>
      </c>
      <c r="AW49">
        <v>129741.49359257624</v>
      </c>
      <c r="AX49" s="5">
        <v>0</v>
      </c>
      <c r="AY49" s="5">
        <v>5872100</v>
      </c>
      <c r="BA49" s="5" t="s">
        <v>19</v>
      </c>
      <c r="BB49" s="5" t="s">
        <v>19</v>
      </c>
      <c r="BC49" t="s">
        <v>1827</v>
      </c>
      <c r="BD49" t="s">
        <v>1828</v>
      </c>
      <c r="BE49" t="s">
        <v>1861</v>
      </c>
      <c r="BF49" t="s">
        <v>1856</v>
      </c>
      <c r="BG49" t="b">
        <v>1</v>
      </c>
      <c r="BH49" s="5">
        <v>5872100</v>
      </c>
      <c r="BI49">
        <v>5872100</v>
      </c>
      <c r="BJ49">
        <v>0</v>
      </c>
      <c r="BK49">
        <v>0</v>
      </c>
      <c r="BL49" s="5">
        <v>0</v>
      </c>
      <c r="BM49" s="5" t="s">
        <v>8</v>
      </c>
      <c r="BN49" s="5" t="b">
        <v>1</v>
      </c>
      <c r="BO49" s="5" t="s">
        <v>1517</v>
      </c>
    </row>
    <row r="50" spans="1:67" x14ac:dyDescent="0.25">
      <c r="A50" s="5">
        <v>49</v>
      </c>
      <c r="B50" s="5">
        <v>1</v>
      </c>
      <c r="C50" s="5">
        <v>10</v>
      </c>
      <c r="D50" s="5">
        <v>1</v>
      </c>
      <c r="E50" s="5">
        <v>0</v>
      </c>
      <c r="F50" s="5">
        <v>14.66</v>
      </c>
      <c r="G50" s="5"/>
      <c r="H50" s="5"/>
      <c r="I50" s="5">
        <v>14.66</v>
      </c>
      <c r="J50" s="5">
        <v>6.15</v>
      </c>
      <c r="K50" s="5">
        <v>4.95</v>
      </c>
      <c r="L50" s="5"/>
      <c r="M50" s="5">
        <v>3.86</v>
      </c>
      <c r="N50" s="5"/>
      <c r="O50" s="5"/>
      <c r="R50" s="5">
        <v>0</v>
      </c>
      <c r="S50" s="5">
        <v>29.62</v>
      </c>
      <c r="T50" s="5">
        <v>29.62</v>
      </c>
      <c r="U50" s="5">
        <v>29.62</v>
      </c>
      <c r="V50" s="5">
        <v>139730</v>
      </c>
      <c r="W50" s="5">
        <v>200</v>
      </c>
      <c r="X50" s="5">
        <v>139930</v>
      </c>
      <c r="Y50">
        <v>1000</v>
      </c>
      <c r="Z50">
        <v>140930</v>
      </c>
      <c r="AA50">
        <v>215</v>
      </c>
      <c r="AB50">
        <v>141145</v>
      </c>
      <c r="AC50">
        <v>17.5</v>
      </c>
      <c r="AD50">
        <v>141162.5</v>
      </c>
      <c r="AF50">
        <v>141162.5</v>
      </c>
      <c r="AH50">
        <v>141162.5</v>
      </c>
      <c r="AJ50">
        <v>141162.5</v>
      </c>
      <c r="AL50">
        <v>141162.5</v>
      </c>
      <c r="AM50" s="5">
        <v>141162.5</v>
      </c>
      <c r="AN50" s="5">
        <v>4181300</v>
      </c>
      <c r="AQ50" s="5">
        <v>0</v>
      </c>
      <c r="AR50" s="5">
        <v>141164.75354490208</v>
      </c>
      <c r="AS50" s="5">
        <v>4181300</v>
      </c>
      <c r="AT50" s="5" t="s">
        <v>8</v>
      </c>
      <c r="AW50">
        <v>141164.75354490208</v>
      </c>
      <c r="AX50" s="5">
        <v>0</v>
      </c>
      <c r="AY50" s="5">
        <v>4181299.9999999991</v>
      </c>
      <c r="BA50" s="5" t="s">
        <v>2</v>
      </c>
      <c r="BB50" s="5" t="s">
        <v>2</v>
      </c>
      <c r="BC50" t="s">
        <v>1821</v>
      </c>
      <c r="BD50" t="s">
        <v>1787</v>
      </c>
      <c r="BE50" t="s">
        <v>1861</v>
      </c>
      <c r="BF50" t="s">
        <v>1862</v>
      </c>
      <c r="BG50" t="b">
        <v>1</v>
      </c>
      <c r="BH50" s="5">
        <v>4181300</v>
      </c>
      <c r="BI50">
        <v>4181300</v>
      </c>
      <c r="BJ50">
        <v>0</v>
      </c>
      <c r="BK50">
        <v>0</v>
      </c>
      <c r="BL50" s="5">
        <v>0</v>
      </c>
      <c r="BM50" s="5" t="s">
        <v>8</v>
      </c>
      <c r="BN50" s="5" t="b">
        <v>1</v>
      </c>
      <c r="BO50" s="5" t="s">
        <v>1518</v>
      </c>
    </row>
    <row r="51" spans="1:67" x14ac:dyDescent="0.25">
      <c r="A51" s="5">
        <v>50</v>
      </c>
      <c r="B51" s="5">
        <v>1</v>
      </c>
      <c r="C51" s="5">
        <v>10</v>
      </c>
      <c r="D51" s="5">
        <v>2</v>
      </c>
      <c r="E51" s="5">
        <v>2</v>
      </c>
      <c r="F51" s="5">
        <v>16.100000000000001</v>
      </c>
      <c r="G51" s="5">
        <v>10.8</v>
      </c>
      <c r="H51" s="5"/>
      <c r="I51" s="5">
        <v>26.9</v>
      </c>
      <c r="J51" s="5">
        <v>17.61</v>
      </c>
      <c r="K51" s="5">
        <v>4.25</v>
      </c>
      <c r="L51" s="5"/>
      <c r="M51" s="5">
        <v>9.68</v>
      </c>
      <c r="N51" s="5"/>
      <c r="O51" s="5">
        <v>3.15</v>
      </c>
      <c r="R51" s="5">
        <v>3.15</v>
      </c>
      <c r="S51" s="5">
        <v>61.59</v>
      </c>
      <c r="T51" s="5">
        <v>58.44</v>
      </c>
      <c r="U51" s="5">
        <v>60.02</v>
      </c>
      <c r="V51" s="5">
        <v>119811.8</v>
      </c>
      <c r="W51" s="5"/>
      <c r="X51" s="5">
        <v>119811.8</v>
      </c>
      <c r="Y51">
        <v>1000</v>
      </c>
      <c r="Z51">
        <v>120811.8</v>
      </c>
      <c r="AA51">
        <v>215</v>
      </c>
      <c r="AB51">
        <v>121026.8</v>
      </c>
      <c r="AC51">
        <v>17.5</v>
      </c>
      <c r="AD51">
        <v>121044.3</v>
      </c>
      <c r="AE51">
        <v>605.22149999999999</v>
      </c>
      <c r="AF51">
        <v>121649.5215</v>
      </c>
      <c r="AH51">
        <v>121649.5215</v>
      </c>
      <c r="AJ51">
        <v>121649.5215</v>
      </c>
      <c r="AK51">
        <v>3649.4856450000002</v>
      </c>
      <c r="AL51">
        <v>125299.007145</v>
      </c>
      <c r="AM51" s="5">
        <v>125299.01</v>
      </c>
      <c r="AN51" s="5">
        <v>7520500</v>
      </c>
      <c r="AQ51" s="5">
        <v>0</v>
      </c>
      <c r="AR51" s="5">
        <v>125299.90003332222</v>
      </c>
      <c r="AS51" s="5">
        <v>7520500</v>
      </c>
      <c r="AT51" s="5" t="s">
        <v>10</v>
      </c>
      <c r="AU51">
        <v>25000</v>
      </c>
      <c r="AV51" t="s">
        <v>1813</v>
      </c>
      <c r="AW51">
        <v>150299.90003332222</v>
      </c>
      <c r="AX51" s="5">
        <v>1500500</v>
      </c>
      <c r="AY51" s="5">
        <v>9021000</v>
      </c>
      <c r="BA51" s="5" t="s">
        <v>19</v>
      </c>
      <c r="BB51" s="5" t="s">
        <v>19</v>
      </c>
      <c r="BC51" t="s">
        <v>1827</v>
      </c>
      <c r="BD51" t="s">
        <v>1828</v>
      </c>
      <c r="BE51" t="s">
        <v>1861</v>
      </c>
      <c r="BF51" t="s">
        <v>1857</v>
      </c>
      <c r="BG51" t="b">
        <v>1</v>
      </c>
      <c r="BH51" s="5">
        <v>7520500</v>
      </c>
      <c r="BI51">
        <v>7520500</v>
      </c>
      <c r="BJ51">
        <v>0</v>
      </c>
      <c r="BK51">
        <v>0</v>
      </c>
      <c r="BL51" s="5">
        <v>0</v>
      </c>
      <c r="BM51" s="5" t="s">
        <v>10</v>
      </c>
      <c r="BN51" s="5" t="b">
        <v>1</v>
      </c>
      <c r="BO51" s="5" t="s">
        <v>1519</v>
      </c>
    </row>
    <row r="52" spans="1:67" x14ac:dyDescent="0.25">
      <c r="A52" s="5">
        <v>51</v>
      </c>
      <c r="B52" s="5">
        <v>1</v>
      </c>
      <c r="C52" s="5">
        <v>10</v>
      </c>
      <c r="D52" s="5">
        <v>3</v>
      </c>
      <c r="E52" s="5">
        <v>2</v>
      </c>
      <c r="F52" s="5">
        <v>16.41</v>
      </c>
      <c r="G52" s="5">
        <v>12.19</v>
      </c>
      <c r="H52" s="5"/>
      <c r="I52" s="5">
        <v>28.6</v>
      </c>
      <c r="J52" s="5">
        <v>14.53</v>
      </c>
      <c r="K52" s="5">
        <v>3.86</v>
      </c>
      <c r="L52" s="5"/>
      <c r="M52" s="5">
        <v>6.1</v>
      </c>
      <c r="N52" s="5"/>
      <c r="O52" s="5">
        <v>3.33</v>
      </c>
      <c r="R52" s="5">
        <v>3.33</v>
      </c>
      <c r="S52" s="5">
        <v>56.42</v>
      </c>
      <c r="T52" s="5">
        <v>53.09</v>
      </c>
      <c r="U52" s="5">
        <v>54.76</v>
      </c>
      <c r="V52" s="5">
        <v>117551.2</v>
      </c>
      <c r="W52" s="5"/>
      <c r="X52" s="5">
        <v>117551.2</v>
      </c>
      <c r="Y52">
        <v>1000</v>
      </c>
      <c r="Z52">
        <v>118551.2</v>
      </c>
      <c r="AA52">
        <v>215</v>
      </c>
      <c r="AB52">
        <v>118766.2</v>
      </c>
      <c r="AC52">
        <v>17.5</v>
      </c>
      <c r="AD52">
        <v>118783.7</v>
      </c>
      <c r="AE52">
        <v>593.91849999999999</v>
      </c>
      <c r="AF52">
        <v>119377.6185</v>
      </c>
      <c r="AH52">
        <v>119377.6185</v>
      </c>
      <c r="AJ52">
        <v>119377.6185</v>
      </c>
      <c r="AL52">
        <v>119377.6185</v>
      </c>
      <c r="AM52" s="5">
        <v>119377.62</v>
      </c>
      <c r="AN52" s="5">
        <v>6537200</v>
      </c>
      <c r="AQ52" s="5">
        <v>0</v>
      </c>
      <c r="AR52" s="5">
        <v>119379.1088385683</v>
      </c>
      <c r="AS52" s="5">
        <v>6537200</v>
      </c>
      <c r="AT52" s="5" t="s">
        <v>8</v>
      </c>
      <c r="AW52">
        <v>119379.1088385683</v>
      </c>
      <c r="AX52" s="5">
        <v>0</v>
      </c>
      <c r="AY52" s="5">
        <v>6537200</v>
      </c>
      <c r="BA52" s="5" t="s">
        <v>19</v>
      </c>
      <c r="BB52" s="5" t="s">
        <v>19</v>
      </c>
      <c r="BC52" t="s">
        <v>1827</v>
      </c>
      <c r="BD52" t="s">
        <v>1828</v>
      </c>
      <c r="BE52" t="s">
        <v>1861</v>
      </c>
      <c r="BF52" t="s">
        <v>1857</v>
      </c>
      <c r="BG52" t="b">
        <v>1</v>
      </c>
      <c r="BH52" s="5">
        <v>6537200</v>
      </c>
      <c r="BI52">
        <v>6537200</v>
      </c>
      <c r="BJ52">
        <v>0</v>
      </c>
      <c r="BK52">
        <v>0</v>
      </c>
      <c r="BL52" s="5">
        <v>0</v>
      </c>
      <c r="BM52" s="5" t="s">
        <v>8</v>
      </c>
      <c r="BN52" s="5" t="b">
        <v>1</v>
      </c>
      <c r="BO52" s="5" t="s">
        <v>1520</v>
      </c>
    </row>
    <row r="53" spans="1:67" x14ac:dyDescent="0.25">
      <c r="A53" s="5">
        <v>52</v>
      </c>
      <c r="B53" s="5">
        <v>1</v>
      </c>
      <c r="C53" s="5">
        <v>10</v>
      </c>
      <c r="D53" s="5">
        <v>4</v>
      </c>
      <c r="E53" s="5">
        <v>2</v>
      </c>
      <c r="F53" s="5">
        <v>14.98</v>
      </c>
      <c r="G53" s="5">
        <v>12.28</v>
      </c>
      <c r="H53" s="5"/>
      <c r="I53" s="5">
        <v>27.26</v>
      </c>
      <c r="J53" s="5">
        <v>15.07</v>
      </c>
      <c r="K53" s="5">
        <v>4.4400000000000004</v>
      </c>
      <c r="L53" s="5"/>
      <c r="M53" s="5">
        <v>6.25</v>
      </c>
      <c r="N53" s="5"/>
      <c r="O53" s="5">
        <v>3.33</v>
      </c>
      <c r="R53" s="5">
        <v>3.33</v>
      </c>
      <c r="S53" s="5">
        <v>56.35</v>
      </c>
      <c r="T53" s="5">
        <v>53.02</v>
      </c>
      <c r="U53" s="5">
        <v>54.69</v>
      </c>
      <c r="V53" s="5">
        <v>119811.8</v>
      </c>
      <c r="W53" s="5"/>
      <c r="X53" s="5">
        <v>119811.8</v>
      </c>
      <c r="Y53">
        <v>1000</v>
      </c>
      <c r="Z53">
        <v>120811.8</v>
      </c>
      <c r="AA53">
        <v>215</v>
      </c>
      <c r="AB53">
        <v>121026.8</v>
      </c>
      <c r="AC53">
        <v>17.5</v>
      </c>
      <c r="AD53">
        <v>121044.3</v>
      </c>
      <c r="AE53">
        <v>605.22149999999999</v>
      </c>
      <c r="AF53">
        <v>121649.5215</v>
      </c>
      <c r="AH53">
        <v>121649.5215</v>
      </c>
      <c r="AJ53">
        <v>121649.5215</v>
      </c>
      <c r="AL53">
        <v>121649.5215</v>
      </c>
      <c r="AM53" s="5">
        <v>121649.52</v>
      </c>
      <c r="AN53" s="5">
        <v>6653100</v>
      </c>
      <c r="AP53">
        <v>0.02</v>
      </c>
      <c r="AQ53" s="5">
        <v>133062</v>
      </c>
      <c r="AR53" s="5">
        <v>119218.10202962151</v>
      </c>
      <c r="AS53" s="5">
        <v>6520038</v>
      </c>
      <c r="AT53" s="5" t="s">
        <v>8</v>
      </c>
      <c r="AW53">
        <v>119218.10202962151</v>
      </c>
      <c r="AX53" s="5">
        <v>0</v>
      </c>
      <c r="AY53" s="5">
        <v>6520038</v>
      </c>
      <c r="AZ53" t="s">
        <v>24</v>
      </c>
      <c r="BA53" s="5" t="s">
        <v>1</v>
      </c>
      <c r="BB53" s="5" t="s">
        <v>1</v>
      </c>
      <c r="BC53" t="s">
        <v>1863</v>
      </c>
      <c r="BD53" t="s">
        <v>1787</v>
      </c>
      <c r="BE53" t="s">
        <v>1861</v>
      </c>
      <c r="BF53" t="s">
        <v>1857</v>
      </c>
      <c r="BG53" t="b">
        <v>1</v>
      </c>
      <c r="BH53" s="5">
        <v>6653100</v>
      </c>
      <c r="BI53" t="s">
        <v>1899</v>
      </c>
      <c r="BJ53">
        <v>0</v>
      </c>
      <c r="BK53">
        <v>6653100</v>
      </c>
      <c r="BL53" s="5">
        <v>0</v>
      </c>
      <c r="BM53" s="5" t="s">
        <v>8</v>
      </c>
      <c r="BN53" s="5" t="b">
        <v>1</v>
      </c>
      <c r="BO53" s="5" t="s">
        <v>1521</v>
      </c>
    </row>
    <row r="54" spans="1:67" x14ac:dyDescent="0.25">
      <c r="A54" s="5">
        <v>53</v>
      </c>
      <c r="B54" s="5">
        <v>1</v>
      </c>
      <c r="C54" s="5">
        <v>10</v>
      </c>
      <c r="D54" s="5">
        <v>5</v>
      </c>
      <c r="E54" s="5">
        <v>1</v>
      </c>
      <c r="F54" s="5">
        <v>13.06</v>
      </c>
      <c r="G54" s="5"/>
      <c r="H54" s="5"/>
      <c r="I54" s="5">
        <v>13.06</v>
      </c>
      <c r="J54" s="5">
        <v>15.01</v>
      </c>
      <c r="K54" s="5">
        <v>4.4400000000000004</v>
      </c>
      <c r="L54" s="5"/>
      <c r="M54" s="5">
        <v>2.9</v>
      </c>
      <c r="N54" s="5"/>
      <c r="O54" s="5">
        <v>3.02</v>
      </c>
      <c r="R54" s="5">
        <v>3.02</v>
      </c>
      <c r="S54" s="5">
        <v>38.43</v>
      </c>
      <c r="T54" s="5">
        <v>35.409999999999997</v>
      </c>
      <c r="U54" s="5">
        <v>36.92</v>
      </c>
      <c r="V54" s="5">
        <v>126415.6</v>
      </c>
      <c r="W54" s="5">
        <v>2528.3120000000004</v>
      </c>
      <c r="X54" s="5">
        <v>128943.912</v>
      </c>
      <c r="Y54">
        <v>1000</v>
      </c>
      <c r="Z54">
        <v>129943.912</v>
      </c>
      <c r="AB54">
        <v>129943.912</v>
      </c>
      <c r="AD54">
        <v>129943.912</v>
      </c>
      <c r="AF54">
        <v>129943.912</v>
      </c>
      <c r="AH54">
        <v>129943.912</v>
      </c>
      <c r="AJ54">
        <v>129943.912</v>
      </c>
      <c r="AL54">
        <v>129943.912</v>
      </c>
      <c r="AM54" s="5">
        <v>129943.91</v>
      </c>
      <c r="AN54" s="5">
        <v>4797600</v>
      </c>
      <c r="AP54">
        <v>0.02</v>
      </c>
      <c r="AQ54" s="5">
        <v>95952</v>
      </c>
      <c r="AR54" s="5">
        <v>127346.91224268689</v>
      </c>
      <c r="AS54" s="5">
        <v>4701648</v>
      </c>
      <c r="AT54" s="5" t="s">
        <v>8</v>
      </c>
      <c r="AW54">
        <v>127346.91224268689</v>
      </c>
      <c r="AX54" s="5">
        <v>0</v>
      </c>
      <c r="AY54" s="5">
        <v>4701648</v>
      </c>
      <c r="AZ54" t="s">
        <v>1760</v>
      </c>
      <c r="BA54" s="5" t="s">
        <v>1</v>
      </c>
      <c r="BB54" s="5" t="s">
        <v>1</v>
      </c>
      <c r="BC54" t="s">
        <v>1863</v>
      </c>
      <c r="BD54" t="s">
        <v>1787</v>
      </c>
      <c r="BE54" t="s">
        <v>1861</v>
      </c>
      <c r="BF54" t="s">
        <v>1856</v>
      </c>
      <c r="BG54" t="b">
        <v>1</v>
      </c>
      <c r="BH54" s="5">
        <v>4797600</v>
      </c>
      <c r="BI54" t="s">
        <v>1899</v>
      </c>
      <c r="BJ54">
        <v>0</v>
      </c>
      <c r="BK54">
        <v>4797600</v>
      </c>
      <c r="BL54" s="5">
        <v>0</v>
      </c>
      <c r="BM54" s="5" t="s">
        <v>8</v>
      </c>
      <c r="BN54" s="5" t="b">
        <v>1</v>
      </c>
      <c r="BO54" s="5" t="s">
        <v>1522</v>
      </c>
    </row>
    <row r="55" spans="1:67" x14ac:dyDescent="0.25">
      <c r="A55" s="5">
        <v>54</v>
      </c>
      <c r="B55" s="5">
        <v>1</v>
      </c>
      <c r="C55" s="5">
        <v>10</v>
      </c>
      <c r="D55" s="5">
        <v>6</v>
      </c>
      <c r="E55" s="5">
        <v>1</v>
      </c>
      <c r="F55" s="5">
        <v>14.57</v>
      </c>
      <c r="G55" s="5"/>
      <c r="H55" s="5"/>
      <c r="I55" s="5">
        <v>14.57</v>
      </c>
      <c r="J55" s="5">
        <v>16.850000000000001</v>
      </c>
      <c r="K55" s="5">
        <v>4.46</v>
      </c>
      <c r="L55" s="5"/>
      <c r="M55" s="5">
        <v>7.75</v>
      </c>
      <c r="N55" s="5"/>
      <c r="O55" s="5">
        <v>3.1</v>
      </c>
      <c r="R55" s="5">
        <v>3.1</v>
      </c>
      <c r="S55" s="5">
        <v>46.73</v>
      </c>
      <c r="T55" s="5">
        <v>43.63</v>
      </c>
      <c r="U55" s="5">
        <v>45.18</v>
      </c>
      <c r="V55" s="5">
        <v>122837.8</v>
      </c>
      <c r="W55" s="5"/>
      <c r="X55" s="5">
        <v>122837.8</v>
      </c>
      <c r="Y55">
        <v>1000</v>
      </c>
      <c r="Z55">
        <v>123837.8</v>
      </c>
      <c r="AA55">
        <v>215</v>
      </c>
      <c r="AB55">
        <v>124052.8</v>
      </c>
      <c r="AC55">
        <v>17.5</v>
      </c>
      <c r="AD55">
        <v>124070.3</v>
      </c>
      <c r="AE55">
        <v>620.35149999999999</v>
      </c>
      <c r="AF55">
        <v>124690.65150000001</v>
      </c>
      <c r="AG55">
        <v>1246.9065149999999</v>
      </c>
      <c r="AH55">
        <v>125937.558015</v>
      </c>
      <c r="AI55">
        <v>1259.3755801499999</v>
      </c>
      <c r="AJ55">
        <v>127196.93359515</v>
      </c>
      <c r="AK55">
        <v>2543.9386719029999</v>
      </c>
      <c r="AL55">
        <v>129740.872267053</v>
      </c>
      <c r="AM55" s="5">
        <v>129740.87</v>
      </c>
      <c r="AN55" s="5">
        <v>5861700</v>
      </c>
      <c r="AQ55" s="5">
        <v>0</v>
      </c>
      <c r="AR55" s="5">
        <v>129741.03585657373</v>
      </c>
      <c r="AS55" s="5">
        <v>5861700</v>
      </c>
      <c r="AT55" s="5" t="s">
        <v>8</v>
      </c>
      <c r="AW55">
        <v>129741.03585657373</v>
      </c>
      <c r="AX55" s="5">
        <v>0</v>
      </c>
      <c r="AY55" s="5">
        <v>5861700</v>
      </c>
      <c r="BA55" s="5" t="s">
        <v>19</v>
      </c>
      <c r="BB55" s="5" t="s">
        <v>19</v>
      </c>
      <c r="BC55" t="s">
        <v>1827</v>
      </c>
      <c r="BD55" t="s">
        <v>1828</v>
      </c>
      <c r="BE55" t="s">
        <v>1861</v>
      </c>
      <c r="BF55" t="s">
        <v>1856</v>
      </c>
      <c r="BG55" t="b">
        <v>1</v>
      </c>
      <c r="BH55" s="5">
        <v>5861700</v>
      </c>
      <c r="BI55">
        <v>5861700</v>
      </c>
      <c r="BJ55">
        <v>0</v>
      </c>
      <c r="BK55">
        <v>0</v>
      </c>
      <c r="BL55" s="5">
        <v>0</v>
      </c>
      <c r="BM55" s="5" t="s">
        <v>8</v>
      </c>
      <c r="BN55" s="5" t="b">
        <v>1</v>
      </c>
      <c r="BO55" s="5" t="s">
        <v>1523</v>
      </c>
    </row>
    <row r="56" spans="1:67" x14ac:dyDescent="0.25">
      <c r="A56" s="5">
        <v>55</v>
      </c>
      <c r="B56" s="5">
        <v>1</v>
      </c>
      <c r="C56" s="5">
        <v>11</v>
      </c>
      <c r="D56" s="5">
        <v>1</v>
      </c>
      <c r="E56" s="5">
        <v>0</v>
      </c>
      <c r="F56" s="5">
        <v>14.66</v>
      </c>
      <c r="G56" s="5"/>
      <c r="H56" s="5"/>
      <c r="I56" s="5">
        <v>14.66</v>
      </c>
      <c r="J56" s="5">
        <v>6.15</v>
      </c>
      <c r="K56" s="5">
        <v>4.95</v>
      </c>
      <c r="L56" s="5"/>
      <c r="M56" s="5">
        <v>3.86</v>
      </c>
      <c r="N56" s="5"/>
      <c r="O56" s="5"/>
      <c r="R56" s="5">
        <v>0</v>
      </c>
      <c r="S56" s="5">
        <v>29.62</v>
      </c>
      <c r="T56" s="5">
        <v>29.62</v>
      </c>
      <c r="U56" s="5">
        <v>29.62</v>
      </c>
      <c r="V56" s="5">
        <v>139730</v>
      </c>
      <c r="W56" s="5">
        <v>200</v>
      </c>
      <c r="X56" s="5">
        <v>139930</v>
      </c>
      <c r="Y56">
        <v>1000</v>
      </c>
      <c r="Z56">
        <v>140930</v>
      </c>
      <c r="AB56">
        <v>140930</v>
      </c>
      <c r="AD56">
        <v>140930</v>
      </c>
      <c r="AF56">
        <v>140930</v>
      </c>
      <c r="AH56">
        <v>140930</v>
      </c>
      <c r="AJ56">
        <v>140930</v>
      </c>
      <c r="AL56">
        <v>140930</v>
      </c>
      <c r="AM56" s="5">
        <v>140930</v>
      </c>
      <c r="AN56" s="5">
        <v>4174400</v>
      </c>
      <c r="AQ56" s="5">
        <v>0</v>
      </c>
      <c r="AR56" s="5">
        <v>140931.80283592167</v>
      </c>
      <c r="AS56" s="5">
        <v>4174400</v>
      </c>
      <c r="AT56" s="5" t="s">
        <v>8</v>
      </c>
      <c r="AW56">
        <v>140931.80283592167</v>
      </c>
      <c r="AX56" s="5">
        <v>0</v>
      </c>
      <c r="AY56" s="5">
        <v>4174400</v>
      </c>
      <c r="BA56" s="5" t="s">
        <v>1</v>
      </c>
      <c r="BB56" s="5" t="s">
        <v>1</v>
      </c>
      <c r="BC56" t="s">
        <v>1863</v>
      </c>
      <c r="BD56" t="s">
        <v>1787</v>
      </c>
      <c r="BE56" t="s">
        <v>1861</v>
      </c>
      <c r="BF56" t="s">
        <v>1862</v>
      </c>
      <c r="BG56" t="b">
        <v>1</v>
      </c>
      <c r="BH56" s="5">
        <v>4174400</v>
      </c>
      <c r="BI56" t="s">
        <v>1899</v>
      </c>
      <c r="BJ56">
        <v>0</v>
      </c>
      <c r="BK56">
        <v>4174400</v>
      </c>
      <c r="BL56" s="5">
        <v>0</v>
      </c>
      <c r="BM56" s="5" t="s">
        <v>8</v>
      </c>
      <c r="BN56" s="5" t="b">
        <v>1</v>
      </c>
      <c r="BO56" s="5" t="s">
        <v>1524</v>
      </c>
    </row>
    <row r="57" spans="1:67" x14ac:dyDescent="0.25">
      <c r="A57" s="5">
        <v>56</v>
      </c>
      <c r="B57" s="5">
        <v>1</v>
      </c>
      <c r="C57" s="5">
        <v>11</v>
      </c>
      <c r="D57" s="5">
        <v>2</v>
      </c>
      <c r="E57" s="5">
        <v>2</v>
      </c>
      <c r="F57" s="5">
        <v>16.100000000000001</v>
      </c>
      <c r="G57" s="5">
        <v>10.8</v>
      </c>
      <c r="H57" s="5"/>
      <c r="I57" s="5">
        <v>26.9</v>
      </c>
      <c r="J57" s="5">
        <v>17.61</v>
      </c>
      <c r="K57" s="5">
        <v>4.25</v>
      </c>
      <c r="L57" s="5"/>
      <c r="M57" s="5">
        <v>9.68</v>
      </c>
      <c r="N57" s="5"/>
      <c r="O57" s="5">
        <v>3.15</v>
      </c>
      <c r="R57" s="5">
        <v>3.15</v>
      </c>
      <c r="S57" s="5">
        <v>61.59</v>
      </c>
      <c r="T57" s="5">
        <v>58.44</v>
      </c>
      <c r="U57" s="5">
        <v>60.02</v>
      </c>
      <c r="V57" s="5">
        <v>117551.2</v>
      </c>
      <c r="W57" s="5"/>
      <c r="X57" s="5">
        <v>117551.2</v>
      </c>
      <c r="Y57">
        <v>1000</v>
      </c>
      <c r="Z57">
        <v>118551.2</v>
      </c>
      <c r="AA57">
        <v>215</v>
      </c>
      <c r="AB57">
        <v>118766.2</v>
      </c>
      <c r="AC57">
        <v>17.5</v>
      </c>
      <c r="AD57">
        <v>118783.7</v>
      </c>
      <c r="AE57">
        <v>593.91849999999999</v>
      </c>
      <c r="AF57">
        <v>119377.6185</v>
      </c>
      <c r="AH57">
        <v>119377.6185</v>
      </c>
      <c r="AJ57">
        <v>119377.6185</v>
      </c>
      <c r="AK57">
        <v>3581.3285549999996</v>
      </c>
      <c r="AL57">
        <v>122958.947055</v>
      </c>
      <c r="AM57" s="5">
        <v>122958.95</v>
      </c>
      <c r="AN57" s="5">
        <v>7380000</v>
      </c>
      <c r="AQ57" s="5">
        <v>0</v>
      </c>
      <c r="AR57" s="5">
        <v>122959.01366211264</v>
      </c>
      <c r="AS57" s="5">
        <v>7380000</v>
      </c>
      <c r="AT57" s="5" t="s">
        <v>8</v>
      </c>
      <c r="AW57">
        <v>122959.01366211264</v>
      </c>
      <c r="AX57" s="5">
        <v>0</v>
      </c>
      <c r="AY57" s="5">
        <v>7380000</v>
      </c>
      <c r="BA57" s="5" t="s">
        <v>2</v>
      </c>
      <c r="BB57" s="5" t="s">
        <v>2</v>
      </c>
      <c r="BC57" t="s">
        <v>1821</v>
      </c>
      <c r="BD57" t="s">
        <v>1787</v>
      </c>
      <c r="BE57" t="s">
        <v>1861</v>
      </c>
      <c r="BF57" t="s">
        <v>1857</v>
      </c>
      <c r="BG57" t="b">
        <v>1</v>
      </c>
      <c r="BH57" s="5">
        <v>7380000</v>
      </c>
      <c r="BI57">
        <v>7380000</v>
      </c>
      <c r="BJ57">
        <v>0</v>
      </c>
      <c r="BK57">
        <v>0</v>
      </c>
      <c r="BL57" s="5">
        <v>0</v>
      </c>
      <c r="BM57" s="5" t="s">
        <v>8</v>
      </c>
      <c r="BN57" s="5" t="b">
        <v>1</v>
      </c>
      <c r="BO57" s="5" t="s">
        <v>1525</v>
      </c>
    </row>
    <row r="58" spans="1:67" x14ac:dyDescent="0.25">
      <c r="A58" s="5">
        <v>57</v>
      </c>
      <c r="B58" s="5">
        <v>1</v>
      </c>
      <c r="C58" s="5">
        <v>11</v>
      </c>
      <c r="D58" s="5">
        <v>3</v>
      </c>
      <c r="E58" s="5">
        <v>2</v>
      </c>
      <c r="F58" s="5">
        <v>16.41</v>
      </c>
      <c r="G58" s="5">
        <v>12.19</v>
      </c>
      <c r="H58" s="5"/>
      <c r="I58" s="5">
        <v>28.6</v>
      </c>
      <c r="J58" s="5">
        <v>14.53</v>
      </c>
      <c r="K58" s="5">
        <v>3.86</v>
      </c>
      <c r="L58" s="5"/>
      <c r="M58" s="5">
        <v>6.1</v>
      </c>
      <c r="N58" s="5"/>
      <c r="O58" s="5">
        <v>3.33</v>
      </c>
      <c r="R58" s="5">
        <v>3.33</v>
      </c>
      <c r="S58" s="5">
        <v>56.42</v>
      </c>
      <c r="T58" s="5">
        <v>53.09</v>
      </c>
      <c r="U58" s="5">
        <v>54.76</v>
      </c>
      <c r="V58" s="5">
        <v>117551.2</v>
      </c>
      <c r="W58" s="5"/>
      <c r="X58" s="5">
        <v>117551.2</v>
      </c>
      <c r="Y58">
        <v>1000</v>
      </c>
      <c r="Z58">
        <v>118551.2</v>
      </c>
      <c r="AA58">
        <v>215</v>
      </c>
      <c r="AB58">
        <v>118766.2</v>
      </c>
      <c r="AC58">
        <v>17.5</v>
      </c>
      <c r="AD58">
        <v>118783.7</v>
      </c>
      <c r="AE58">
        <v>593.91849999999999</v>
      </c>
      <c r="AF58">
        <v>119377.6185</v>
      </c>
      <c r="AH58">
        <v>119377.6185</v>
      </c>
      <c r="AJ58">
        <v>119377.6185</v>
      </c>
      <c r="AL58">
        <v>119377.6185</v>
      </c>
      <c r="AM58" s="5">
        <v>119377.62</v>
      </c>
      <c r="AN58" s="5">
        <v>6537200</v>
      </c>
      <c r="AQ58" s="5">
        <v>0</v>
      </c>
      <c r="AR58" s="5">
        <v>119379.1088385683</v>
      </c>
      <c r="AS58" s="5">
        <v>6537200</v>
      </c>
      <c r="AT58" s="5" t="s">
        <v>8</v>
      </c>
      <c r="AW58">
        <v>119379.1088385683</v>
      </c>
      <c r="AX58" s="5">
        <v>0</v>
      </c>
      <c r="AY58" s="5">
        <v>6537200</v>
      </c>
      <c r="BA58" s="5" t="s">
        <v>19</v>
      </c>
      <c r="BB58" s="5" t="s">
        <v>19</v>
      </c>
      <c r="BC58" t="s">
        <v>1827</v>
      </c>
      <c r="BD58" t="s">
        <v>1828</v>
      </c>
      <c r="BE58" t="s">
        <v>1861</v>
      </c>
      <c r="BF58" t="s">
        <v>1857</v>
      </c>
      <c r="BG58" t="b">
        <v>1</v>
      </c>
      <c r="BH58" s="5">
        <v>6537200</v>
      </c>
      <c r="BI58">
        <v>6537200</v>
      </c>
      <c r="BJ58">
        <v>0</v>
      </c>
      <c r="BK58">
        <v>0</v>
      </c>
      <c r="BL58" s="5">
        <v>0</v>
      </c>
      <c r="BM58" s="5" t="s">
        <v>8</v>
      </c>
      <c r="BN58" s="5" t="b">
        <v>1</v>
      </c>
      <c r="BO58" s="5" t="s">
        <v>1526</v>
      </c>
    </row>
    <row r="59" spans="1:67" x14ac:dyDescent="0.25">
      <c r="A59" s="5">
        <v>58</v>
      </c>
      <c r="B59" s="5">
        <v>1</v>
      </c>
      <c r="C59" s="5">
        <v>11</v>
      </c>
      <c r="D59" s="5">
        <v>4</v>
      </c>
      <c r="E59" s="5">
        <v>2</v>
      </c>
      <c r="F59" s="5">
        <v>14.98</v>
      </c>
      <c r="G59" s="5">
        <v>12.28</v>
      </c>
      <c r="H59" s="5"/>
      <c r="I59" s="5">
        <v>27.26</v>
      </c>
      <c r="J59" s="5">
        <v>15.07</v>
      </c>
      <c r="K59" s="5">
        <v>4.4400000000000004</v>
      </c>
      <c r="L59" s="5"/>
      <c r="M59" s="5">
        <v>6.25</v>
      </c>
      <c r="N59" s="5"/>
      <c r="O59" s="5">
        <v>3.33</v>
      </c>
      <c r="R59" s="5">
        <v>3.33</v>
      </c>
      <c r="S59" s="5">
        <v>56.35</v>
      </c>
      <c r="T59" s="5">
        <v>53.02</v>
      </c>
      <c r="U59" s="5">
        <v>54.69</v>
      </c>
      <c r="V59" s="5">
        <v>119811.8</v>
      </c>
      <c r="W59" s="5"/>
      <c r="X59" s="5">
        <v>119811.8</v>
      </c>
      <c r="Y59">
        <v>1000</v>
      </c>
      <c r="Z59">
        <v>120811.8</v>
      </c>
      <c r="AA59">
        <v>215</v>
      </c>
      <c r="AB59">
        <v>121026.8</v>
      </c>
      <c r="AC59">
        <v>17.5</v>
      </c>
      <c r="AD59">
        <v>121044.3</v>
      </c>
      <c r="AE59">
        <v>605.22149999999999</v>
      </c>
      <c r="AF59">
        <v>121649.5215</v>
      </c>
      <c r="AH59">
        <v>121649.5215</v>
      </c>
      <c r="AJ59">
        <v>121649.5215</v>
      </c>
      <c r="AL59">
        <v>121649.5215</v>
      </c>
      <c r="AM59" s="5">
        <v>121649.52</v>
      </c>
      <c r="AN59" s="5">
        <v>6653100</v>
      </c>
      <c r="AQ59" s="5">
        <v>0</v>
      </c>
      <c r="AR59" s="5">
        <v>121651.12452002194</v>
      </c>
      <c r="AS59" s="5">
        <v>6653100</v>
      </c>
      <c r="AT59" s="5" t="s">
        <v>8</v>
      </c>
      <c r="AW59">
        <v>121651.12452002194</v>
      </c>
      <c r="AX59" s="5">
        <v>0</v>
      </c>
      <c r="AY59" s="5">
        <v>6653100</v>
      </c>
      <c r="BA59" s="5" t="s">
        <v>19</v>
      </c>
      <c r="BB59" s="5" t="s">
        <v>19</v>
      </c>
      <c r="BC59" t="s">
        <v>1827</v>
      </c>
      <c r="BD59" t="s">
        <v>1828</v>
      </c>
      <c r="BE59" t="s">
        <v>1861</v>
      </c>
      <c r="BF59" t="s">
        <v>1857</v>
      </c>
      <c r="BG59" t="b">
        <v>1</v>
      </c>
      <c r="BH59" s="5">
        <v>6653100</v>
      </c>
      <c r="BI59">
        <v>6653100</v>
      </c>
      <c r="BJ59">
        <v>0</v>
      </c>
      <c r="BK59">
        <v>0</v>
      </c>
      <c r="BL59" s="5">
        <v>0</v>
      </c>
      <c r="BM59" s="5" t="s">
        <v>8</v>
      </c>
      <c r="BN59" s="5" t="b">
        <v>1</v>
      </c>
      <c r="BO59" s="5" t="s">
        <v>1527</v>
      </c>
    </row>
    <row r="60" spans="1:67" x14ac:dyDescent="0.25">
      <c r="A60" s="5">
        <v>59</v>
      </c>
      <c r="B60" s="5">
        <v>1</v>
      </c>
      <c r="C60" s="5">
        <v>11</v>
      </c>
      <c r="D60" s="5">
        <v>5</v>
      </c>
      <c r="E60" s="5">
        <v>1</v>
      </c>
      <c r="F60" s="5">
        <v>13.06</v>
      </c>
      <c r="G60" s="5"/>
      <c r="H60" s="5"/>
      <c r="I60" s="5">
        <v>13.06</v>
      </c>
      <c r="J60" s="5">
        <v>15.01</v>
      </c>
      <c r="K60" s="5">
        <v>4.4400000000000004</v>
      </c>
      <c r="L60" s="5"/>
      <c r="M60" s="5">
        <v>2.9</v>
      </c>
      <c r="N60" s="5"/>
      <c r="O60" s="5">
        <v>3.02</v>
      </c>
      <c r="R60" s="5">
        <v>3.02</v>
      </c>
      <c r="S60" s="5">
        <v>38.43</v>
      </c>
      <c r="T60" s="5">
        <v>35.409999999999997</v>
      </c>
      <c r="U60" s="5">
        <v>36.92</v>
      </c>
      <c r="V60" s="5">
        <v>126415.6</v>
      </c>
      <c r="W60" s="5">
        <v>2528.3120000000004</v>
      </c>
      <c r="X60" s="5">
        <v>128943.912</v>
      </c>
      <c r="Y60">
        <v>1000</v>
      </c>
      <c r="Z60">
        <v>129943.912</v>
      </c>
      <c r="AB60">
        <v>129943.912</v>
      </c>
      <c r="AD60">
        <v>129943.912</v>
      </c>
      <c r="AF60">
        <v>129943.912</v>
      </c>
      <c r="AH60">
        <v>129943.912</v>
      </c>
      <c r="AJ60">
        <v>129943.912</v>
      </c>
      <c r="AL60">
        <v>129943.912</v>
      </c>
      <c r="AM60" s="5">
        <v>129943.91</v>
      </c>
      <c r="AN60" s="5">
        <v>4797600</v>
      </c>
      <c r="AQ60" s="5">
        <v>0</v>
      </c>
      <c r="AR60" s="5">
        <v>129945.82881906824</v>
      </c>
      <c r="AS60" s="5">
        <v>4797600</v>
      </c>
      <c r="AT60" s="5" t="s">
        <v>8</v>
      </c>
      <c r="AW60">
        <v>129945.82881906824</v>
      </c>
      <c r="AX60" s="5">
        <v>0</v>
      </c>
      <c r="AY60" s="5">
        <v>4797600</v>
      </c>
      <c r="BA60" s="5" t="s">
        <v>1</v>
      </c>
      <c r="BB60" s="5" t="s">
        <v>1</v>
      </c>
      <c r="BC60" t="s">
        <v>1863</v>
      </c>
      <c r="BD60" t="s">
        <v>1787</v>
      </c>
      <c r="BE60" t="s">
        <v>1861</v>
      </c>
      <c r="BF60" t="s">
        <v>1856</v>
      </c>
      <c r="BG60" t="b">
        <v>1</v>
      </c>
      <c r="BH60" s="5">
        <v>4797600</v>
      </c>
      <c r="BI60" t="s">
        <v>1899</v>
      </c>
      <c r="BJ60">
        <v>0</v>
      </c>
      <c r="BK60">
        <v>4797600</v>
      </c>
      <c r="BL60" s="5">
        <v>0</v>
      </c>
      <c r="BM60" s="5" t="s">
        <v>8</v>
      </c>
      <c r="BN60" s="5" t="b">
        <v>1</v>
      </c>
      <c r="BO60" s="5" t="s">
        <v>1528</v>
      </c>
    </row>
    <row r="61" spans="1:67" x14ac:dyDescent="0.25">
      <c r="A61" s="5">
        <v>60</v>
      </c>
      <c r="B61" s="5">
        <v>1</v>
      </c>
      <c r="C61" s="5">
        <v>11</v>
      </c>
      <c r="D61" s="5">
        <v>6</v>
      </c>
      <c r="E61" s="5">
        <v>1</v>
      </c>
      <c r="F61" s="5">
        <v>14.57</v>
      </c>
      <c r="G61" s="5"/>
      <c r="H61" s="5"/>
      <c r="I61" s="5">
        <v>14.57</v>
      </c>
      <c r="J61" s="5">
        <v>16.850000000000001</v>
      </c>
      <c r="K61" s="5">
        <v>4.46</v>
      </c>
      <c r="L61" s="5"/>
      <c r="M61" s="5">
        <v>7.75</v>
      </c>
      <c r="N61" s="5"/>
      <c r="O61" s="5">
        <v>3.1</v>
      </c>
      <c r="R61" s="5">
        <v>3.1</v>
      </c>
      <c r="S61" s="5">
        <v>46.73</v>
      </c>
      <c r="T61" s="5">
        <v>43.63</v>
      </c>
      <c r="U61" s="5">
        <v>45.18</v>
      </c>
      <c r="V61" s="5">
        <v>122837.8</v>
      </c>
      <c r="W61" s="5"/>
      <c r="X61" s="5">
        <v>122837.8</v>
      </c>
      <c r="Y61">
        <v>1000</v>
      </c>
      <c r="Z61">
        <v>123837.8</v>
      </c>
      <c r="AA61">
        <v>215</v>
      </c>
      <c r="AB61">
        <v>124052.8</v>
      </c>
      <c r="AC61">
        <v>17.5</v>
      </c>
      <c r="AD61">
        <v>124070.3</v>
      </c>
      <c r="AE61">
        <v>620.35149999999999</v>
      </c>
      <c r="AF61">
        <v>124690.65150000001</v>
      </c>
      <c r="AG61">
        <v>1246.9065149999999</v>
      </c>
      <c r="AH61">
        <v>125937.558015</v>
      </c>
      <c r="AI61">
        <v>1259.3755801499999</v>
      </c>
      <c r="AJ61">
        <v>127196.93359515</v>
      </c>
      <c r="AK61">
        <v>2543.9386719029999</v>
      </c>
      <c r="AL61">
        <v>129740.872267053</v>
      </c>
      <c r="AM61" s="5">
        <v>129740.87</v>
      </c>
      <c r="AN61" s="5">
        <v>5861700</v>
      </c>
      <c r="AQ61" s="5">
        <v>0</v>
      </c>
      <c r="AR61" s="5">
        <v>129741.03585657373</v>
      </c>
      <c r="AS61" s="5">
        <v>5861700</v>
      </c>
      <c r="AT61" s="5" t="s">
        <v>8</v>
      </c>
      <c r="AW61">
        <v>129741.03585657373</v>
      </c>
      <c r="AX61" s="5">
        <v>0</v>
      </c>
      <c r="AY61" s="5">
        <v>5861700</v>
      </c>
      <c r="BA61" s="5" t="s">
        <v>2</v>
      </c>
      <c r="BB61" s="5" t="s">
        <v>2</v>
      </c>
      <c r="BC61" t="s">
        <v>1821</v>
      </c>
      <c r="BD61" t="s">
        <v>1787</v>
      </c>
      <c r="BE61" t="s">
        <v>1861</v>
      </c>
      <c r="BF61" t="s">
        <v>1856</v>
      </c>
      <c r="BG61" t="b">
        <v>1</v>
      </c>
      <c r="BH61" s="5">
        <v>5861700</v>
      </c>
      <c r="BI61">
        <v>5861700</v>
      </c>
      <c r="BJ61">
        <v>0</v>
      </c>
      <c r="BK61">
        <v>0</v>
      </c>
      <c r="BL61" s="5">
        <v>0</v>
      </c>
      <c r="BM61" s="5" t="s">
        <v>8</v>
      </c>
      <c r="BN61" s="5" t="b">
        <v>1</v>
      </c>
      <c r="BO61" s="5" t="s">
        <v>1529</v>
      </c>
    </row>
    <row r="62" spans="1:67" x14ac:dyDescent="0.25">
      <c r="A62" s="5">
        <v>61</v>
      </c>
      <c r="B62" s="5">
        <v>1</v>
      </c>
      <c r="C62" s="5">
        <v>12</v>
      </c>
      <c r="D62" s="5">
        <v>1</v>
      </c>
      <c r="E62" s="5">
        <v>0</v>
      </c>
      <c r="F62" s="5">
        <v>14.66</v>
      </c>
      <c r="G62" s="5"/>
      <c r="H62" s="5"/>
      <c r="I62" s="5">
        <v>14.66</v>
      </c>
      <c r="J62" s="5">
        <v>6.15</v>
      </c>
      <c r="K62" s="5">
        <v>4.95</v>
      </c>
      <c r="L62" s="5"/>
      <c r="M62" s="5">
        <v>3.86</v>
      </c>
      <c r="N62" s="5"/>
      <c r="O62" s="5"/>
      <c r="R62" s="5">
        <v>0</v>
      </c>
      <c r="S62" s="5">
        <v>29.62</v>
      </c>
      <c r="T62" s="5">
        <v>29.62</v>
      </c>
      <c r="U62" s="5">
        <v>29.62</v>
      </c>
      <c r="V62" s="5">
        <v>139730</v>
      </c>
      <c r="W62" s="5">
        <v>200</v>
      </c>
      <c r="X62" s="5">
        <v>139930</v>
      </c>
      <c r="Y62">
        <v>1000</v>
      </c>
      <c r="Z62">
        <v>140930</v>
      </c>
      <c r="AA62">
        <v>215</v>
      </c>
      <c r="AB62">
        <v>141145</v>
      </c>
      <c r="AC62">
        <v>17.5</v>
      </c>
      <c r="AD62">
        <v>141162.5</v>
      </c>
      <c r="AF62">
        <v>141162.5</v>
      </c>
      <c r="AH62">
        <v>141162.5</v>
      </c>
      <c r="AJ62">
        <v>141162.5</v>
      </c>
      <c r="AL62">
        <v>141162.5</v>
      </c>
      <c r="AM62" s="5">
        <v>141162.5</v>
      </c>
      <c r="AN62" s="5">
        <v>4181300</v>
      </c>
      <c r="AQ62" s="5">
        <v>0</v>
      </c>
      <c r="AR62" s="5">
        <v>141164.75354490208</v>
      </c>
      <c r="AS62" s="5">
        <v>4181300</v>
      </c>
      <c r="AT62" s="5" t="s">
        <v>8</v>
      </c>
      <c r="AW62">
        <v>141164.75354490208</v>
      </c>
      <c r="AX62" s="5">
        <v>0</v>
      </c>
      <c r="AY62" s="5">
        <v>4181299.9999999991</v>
      </c>
      <c r="BA62" s="5" t="s">
        <v>19</v>
      </c>
      <c r="BB62" s="5" t="s">
        <v>19</v>
      </c>
      <c r="BC62" t="s">
        <v>1827</v>
      </c>
      <c r="BD62" t="s">
        <v>1828</v>
      </c>
      <c r="BE62" t="s">
        <v>1861</v>
      </c>
      <c r="BF62" t="s">
        <v>1862</v>
      </c>
      <c r="BG62" t="b">
        <v>1</v>
      </c>
      <c r="BH62" s="5">
        <v>4181300</v>
      </c>
      <c r="BI62">
        <v>4181300</v>
      </c>
      <c r="BJ62">
        <v>0</v>
      </c>
      <c r="BK62">
        <v>0</v>
      </c>
      <c r="BL62" s="5">
        <v>0</v>
      </c>
      <c r="BM62" s="5" t="s">
        <v>8</v>
      </c>
      <c r="BN62" s="5" t="b">
        <v>1</v>
      </c>
      <c r="BO62" s="5" t="s">
        <v>1530</v>
      </c>
    </row>
    <row r="63" spans="1:67" x14ac:dyDescent="0.25">
      <c r="A63" s="5">
        <v>62</v>
      </c>
      <c r="B63" s="5">
        <v>1</v>
      </c>
      <c r="C63" s="5">
        <v>12</v>
      </c>
      <c r="D63" s="5">
        <v>2</v>
      </c>
      <c r="E63" s="5">
        <v>2</v>
      </c>
      <c r="F63" s="5">
        <v>16.100000000000001</v>
      </c>
      <c r="G63" s="5">
        <v>10.8</v>
      </c>
      <c r="H63" s="5"/>
      <c r="I63" s="5">
        <v>26.9</v>
      </c>
      <c r="J63" s="5">
        <v>17.61</v>
      </c>
      <c r="K63" s="5">
        <v>4.25</v>
      </c>
      <c r="L63" s="5"/>
      <c r="M63" s="5">
        <v>9.68</v>
      </c>
      <c r="N63" s="5"/>
      <c r="O63" s="5">
        <v>3.15</v>
      </c>
      <c r="R63" s="5">
        <v>3.15</v>
      </c>
      <c r="S63" s="5">
        <v>61.59</v>
      </c>
      <c r="T63" s="5">
        <v>58.44</v>
      </c>
      <c r="U63" s="5">
        <v>60.02</v>
      </c>
      <c r="V63" s="5">
        <v>119811.8</v>
      </c>
      <c r="W63" s="5"/>
      <c r="X63" s="5">
        <v>119811.8</v>
      </c>
      <c r="Y63">
        <v>1000</v>
      </c>
      <c r="Z63">
        <v>120811.8</v>
      </c>
      <c r="AA63">
        <v>215</v>
      </c>
      <c r="AB63">
        <v>121026.8</v>
      </c>
      <c r="AC63">
        <v>17.5</v>
      </c>
      <c r="AD63">
        <v>121044.3</v>
      </c>
      <c r="AE63">
        <v>605.22149999999999</v>
      </c>
      <c r="AF63">
        <v>121649.5215</v>
      </c>
      <c r="AH63">
        <v>121649.5215</v>
      </c>
      <c r="AJ63">
        <v>121649.5215</v>
      </c>
      <c r="AK63">
        <v>3649.4856450000002</v>
      </c>
      <c r="AL63">
        <v>125299.007145</v>
      </c>
      <c r="AM63" s="5">
        <v>125299.01</v>
      </c>
      <c r="AN63" s="5">
        <v>7520500</v>
      </c>
      <c r="AQ63" s="5">
        <v>0</v>
      </c>
      <c r="AR63" s="5">
        <v>125299.90003332222</v>
      </c>
      <c r="AS63" s="5">
        <v>7520500</v>
      </c>
      <c r="AT63" s="5" t="s">
        <v>8</v>
      </c>
      <c r="AW63">
        <v>125299.90003332222</v>
      </c>
      <c r="AX63" s="5">
        <v>0</v>
      </c>
      <c r="AY63" s="5">
        <v>7520500</v>
      </c>
      <c r="BA63" s="5" t="s">
        <v>19</v>
      </c>
      <c r="BB63" s="5" t="s">
        <v>19</v>
      </c>
      <c r="BC63" t="s">
        <v>1827</v>
      </c>
      <c r="BD63" t="s">
        <v>1828</v>
      </c>
      <c r="BE63" t="s">
        <v>1861</v>
      </c>
      <c r="BF63" t="s">
        <v>1857</v>
      </c>
      <c r="BG63" t="b">
        <v>1</v>
      </c>
      <c r="BH63" s="5">
        <v>7520500</v>
      </c>
      <c r="BI63">
        <v>7520500</v>
      </c>
      <c r="BJ63">
        <v>0</v>
      </c>
      <c r="BK63">
        <v>0</v>
      </c>
      <c r="BL63" s="5">
        <v>0</v>
      </c>
      <c r="BM63" s="5" t="s">
        <v>8</v>
      </c>
      <c r="BN63" s="5" t="b">
        <v>1</v>
      </c>
      <c r="BO63" s="5" t="s">
        <v>1531</v>
      </c>
    </row>
    <row r="64" spans="1:67" x14ac:dyDescent="0.25">
      <c r="A64" s="5">
        <v>63</v>
      </c>
      <c r="B64" s="5">
        <v>1</v>
      </c>
      <c r="C64" s="5">
        <v>12</v>
      </c>
      <c r="D64" s="5">
        <v>3</v>
      </c>
      <c r="E64" s="5">
        <v>2</v>
      </c>
      <c r="F64" s="5">
        <v>16.41</v>
      </c>
      <c r="G64" s="5">
        <v>12.19</v>
      </c>
      <c r="H64" s="5"/>
      <c r="I64" s="5">
        <v>28.6</v>
      </c>
      <c r="J64" s="5">
        <v>14.53</v>
      </c>
      <c r="K64" s="5">
        <v>3.86</v>
      </c>
      <c r="L64" s="5"/>
      <c r="M64" s="5">
        <v>6.1</v>
      </c>
      <c r="N64" s="5"/>
      <c r="O64" s="5">
        <v>3.33</v>
      </c>
      <c r="R64" s="5">
        <v>3.33</v>
      </c>
      <c r="S64" s="5">
        <v>56.42</v>
      </c>
      <c r="T64" s="5">
        <v>53.09</v>
      </c>
      <c r="U64" s="5">
        <v>54.76</v>
      </c>
      <c r="V64" s="5">
        <v>118681.5</v>
      </c>
      <c r="W64" s="5"/>
      <c r="X64" s="5">
        <v>118681.5</v>
      </c>
      <c r="Y64">
        <v>1000</v>
      </c>
      <c r="Z64">
        <v>119681.5</v>
      </c>
      <c r="AA64">
        <v>215</v>
      </c>
      <c r="AB64">
        <v>119896.5</v>
      </c>
      <c r="AC64">
        <v>17.5</v>
      </c>
      <c r="AD64">
        <v>119914</v>
      </c>
      <c r="AE64">
        <v>599.57000000000005</v>
      </c>
      <c r="AF64">
        <v>120513.57</v>
      </c>
      <c r="AH64">
        <v>120513.57</v>
      </c>
      <c r="AJ64">
        <v>120513.57</v>
      </c>
      <c r="AL64">
        <v>120513.57</v>
      </c>
      <c r="AM64" s="5">
        <v>120513.57</v>
      </c>
      <c r="AN64" s="5">
        <v>6599400</v>
      </c>
      <c r="AQ64" s="5">
        <v>0</v>
      </c>
      <c r="AR64" s="5">
        <v>120514.97443389337</v>
      </c>
      <c r="AS64" s="5">
        <v>6599400</v>
      </c>
      <c r="AT64" s="5" t="s">
        <v>8</v>
      </c>
      <c r="AW64">
        <v>120514.97443389337</v>
      </c>
      <c r="AX64" s="5">
        <v>0</v>
      </c>
      <c r="AY64" s="5">
        <v>6599400</v>
      </c>
      <c r="BA64" s="5" t="s">
        <v>19</v>
      </c>
      <c r="BB64" s="5" t="s">
        <v>19</v>
      </c>
      <c r="BC64" t="s">
        <v>1827</v>
      </c>
      <c r="BD64" t="s">
        <v>1828</v>
      </c>
      <c r="BE64" t="s">
        <v>1861</v>
      </c>
      <c r="BF64" t="s">
        <v>1857</v>
      </c>
      <c r="BG64" t="b">
        <v>1</v>
      </c>
      <c r="BH64" s="5">
        <v>6599400</v>
      </c>
      <c r="BI64">
        <v>6599400</v>
      </c>
      <c r="BJ64">
        <v>0</v>
      </c>
      <c r="BK64">
        <v>0</v>
      </c>
      <c r="BL64" s="5">
        <v>0</v>
      </c>
      <c r="BM64" s="5" t="s">
        <v>8</v>
      </c>
      <c r="BN64" s="5" t="b">
        <v>1</v>
      </c>
      <c r="BO64" s="5" t="s">
        <v>1532</v>
      </c>
    </row>
    <row r="65" spans="1:67" x14ac:dyDescent="0.25">
      <c r="A65" s="5">
        <v>64</v>
      </c>
      <c r="B65" s="5">
        <v>1</v>
      </c>
      <c r="C65" s="5">
        <v>12</v>
      </c>
      <c r="D65" s="5">
        <v>4</v>
      </c>
      <c r="E65" s="5">
        <v>2</v>
      </c>
      <c r="F65" s="5">
        <v>14.98</v>
      </c>
      <c r="G65" s="5">
        <v>12.28</v>
      </c>
      <c r="H65" s="5"/>
      <c r="I65" s="5">
        <v>27.26</v>
      </c>
      <c r="J65" s="5">
        <v>15.07</v>
      </c>
      <c r="K65" s="5">
        <v>4.4400000000000004</v>
      </c>
      <c r="L65" s="5"/>
      <c r="M65" s="5">
        <v>6.25</v>
      </c>
      <c r="N65" s="5"/>
      <c r="O65" s="5">
        <v>3.33</v>
      </c>
      <c r="R65" s="5">
        <v>3.33</v>
      </c>
      <c r="S65" s="5">
        <v>56.35</v>
      </c>
      <c r="T65" s="5">
        <v>53.02</v>
      </c>
      <c r="U65" s="5">
        <v>54.69</v>
      </c>
      <c r="V65" s="5">
        <v>120942.1</v>
      </c>
      <c r="W65" s="5"/>
      <c r="X65" s="5">
        <v>120942.1</v>
      </c>
      <c r="Y65">
        <v>1000</v>
      </c>
      <c r="Z65">
        <v>121942.1</v>
      </c>
      <c r="AA65">
        <v>215</v>
      </c>
      <c r="AB65">
        <v>122157.1</v>
      </c>
      <c r="AC65">
        <v>17.5</v>
      </c>
      <c r="AD65">
        <v>122174.6</v>
      </c>
      <c r="AE65">
        <v>610.87300000000005</v>
      </c>
      <c r="AF65">
        <v>122785.473</v>
      </c>
      <c r="AH65">
        <v>122785.473</v>
      </c>
      <c r="AJ65">
        <v>122785.473</v>
      </c>
      <c r="AL65">
        <v>122785.473</v>
      </c>
      <c r="AM65" s="5">
        <v>122785.47</v>
      </c>
      <c r="AN65" s="5">
        <v>6715200</v>
      </c>
      <c r="AQ65" s="5">
        <v>0</v>
      </c>
      <c r="AR65" s="5">
        <v>122786.61546900714</v>
      </c>
      <c r="AS65" s="5">
        <v>6715200</v>
      </c>
      <c r="AT65" s="5" t="s">
        <v>8</v>
      </c>
      <c r="AW65">
        <v>122786.61546900714</v>
      </c>
      <c r="AX65" s="5">
        <v>0</v>
      </c>
      <c r="AY65" s="5">
        <v>6715200</v>
      </c>
      <c r="BA65" s="5" t="s">
        <v>19</v>
      </c>
      <c r="BB65" s="5" t="s">
        <v>19</v>
      </c>
      <c r="BC65" t="s">
        <v>1827</v>
      </c>
      <c r="BD65" t="s">
        <v>1828</v>
      </c>
      <c r="BE65" t="s">
        <v>1861</v>
      </c>
      <c r="BF65" t="s">
        <v>1857</v>
      </c>
      <c r="BG65" t="b">
        <v>1</v>
      </c>
      <c r="BH65" s="5">
        <v>6715200</v>
      </c>
      <c r="BI65">
        <v>6715200</v>
      </c>
      <c r="BJ65">
        <v>0</v>
      </c>
      <c r="BK65">
        <v>0</v>
      </c>
      <c r="BL65" s="5">
        <v>0</v>
      </c>
      <c r="BM65" s="5" t="s">
        <v>8</v>
      </c>
      <c r="BN65" s="5" t="b">
        <v>1</v>
      </c>
      <c r="BO65" s="5" t="s">
        <v>1533</v>
      </c>
    </row>
    <row r="66" spans="1:67" x14ac:dyDescent="0.25">
      <c r="A66" s="5">
        <v>65</v>
      </c>
      <c r="B66" s="5">
        <v>1</v>
      </c>
      <c r="C66" s="5">
        <v>12</v>
      </c>
      <c r="D66" s="5">
        <v>5</v>
      </c>
      <c r="E66" s="5">
        <v>1</v>
      </c>
      <c r="F66" s="5">
        <v>13.06</v>
      </c>
      <c r="G66" s="5"/>
      <c r="H66" s="5"/>
      <c r="I66" s="5">
        <v>13.06</v>
      </c>
      <c r="J66" s="5">
        <v>15.01</v>
      </c>
      <c r="K66" s="5">
        <v>4.4400000000000004</v>
      </c>
      <c r="L66" s="5"/>
      <c r="M66" s="5">
        <v>2.9</v>
      </c>
      <c r="N66" s="5"/>
      <c r="O66" s="5">
        <v>3.02</v>
      </c>
      <c r="R66" s="5">
        <v>3.02</v>
      </c>
      <c r="S66" s="5">
        <v>38.43</v>
      </c>
      <c r="T66" s="5">
        <v>35.409999999999997</v>
      </c>
      <c r="U66" s="5">
        <v>36.92</v>
      </c>
      <c r="V66" s="5">
        <v>126415.6</v>
      </c>
      <c r="W66" s="5">
        <v>2528.3120000000004</v>
      </c>
      <c r="X66" s="5">
        <v>128943.912</v>
      </c>
      <c r="Y66">
        <v>1000</v>
      </c>
      <c r="Z66">
        <v>129943.912</v>
      </c>
      <c r="AA66">
        <v>215</v>
      </c>
      <c r="AB66">
        <v>130158.912</v>
      </c>
      <c r="AC66">
        <v>17.5</v>
      </c>
      <c r="AD66">
        <v>130176.412</v>
      </c>
      <c r="AE66">
        <v>1952.64618</v>
      </c>
      <c r="AF66">
        <v>132129.05818000002</v>
      </c>
      <c r="AG66">
        <v>1321.2905818000002</v>
      </c>
      <c r="AH66">
        <v>133450.34876180004</v>
      </c>
      <c r="AI66">
        <v>1334.5034876180005</v>
      </c>
      <c r="AJ66">
        <v>134784.85224941804</v>
      </c>
      <c r="AL66">
        <v>134784.85224941804</v>
      </c>
      <c r="AM66" s="5">
        <v>134784.85</v>
      </c>
      <c r="AN66" s="5">
        <v>4976300</v>
      </c>
      <c r="AP66">
        <v>0.02</v>
      </c>
      <c r="AQ66" s="5">
        <v>99526</v>
      </c>
      <c r="AR66" s="5">
        <v>132090.30335861322</v>
      </c>
      <c r="AS66" s="5">
        <v>4876774</v>
      </c>
      <c r="AT66" s="5" t="s">
        <v>8</v>
      </c>
      <c r="AW66">
        <v>132090.30335861322</v>
      </c>
      <c r="AX66" s="5">
        <v>0</v>
      </c>
      <c r="AY66" s="5">
        <v>4876774</v>
      </c>
      <c r="AZ66" t="s">
        <v>24</v>
      </c>
      <c r="BA66" s="5" t="s">
        <v>1</v>
      </c>
      <c r="BB66" s="5" t="s">
        <v>1</v>
      </c>
      <c r="BC66" t="s">
        <v>1863</v>
      </c>
      <c r="BD66" t="s">
        <v>1787</v>
      </c>
      <c r="BE66" t="s">
        <v>1861</v>
      </c>
      <c r="BF66" t="s">
        <v>1856</v>
      </c>
      <c r="BG66" t="b">
        <v>1</v>
      </c>
      <c r="BH66" s="5">
        <v>4976300</v>
      </c>
      <c r="BI66" t="s">
        <v>1899</v>
      </c>
      <c r="BJ66">
        <v>0</v>
      </c>
      <c r="BK66">
        <v>4976300</v>
      </c>
      <c r="BL66" s="5">
        <v>0</v>
      </c>
      <c r="BM66" s="5" t="s">
        <v>8</v>
      </c>
      <c r="BN66" s="5" t="b">
        <v>1</v>
      </c>
      <c r="BO66" s="5" t="s">
        <v>1534</v>
      </c>
    </row>
    <row r="67" spans="1:67" x14ac:dyDescent="0.25">
      <c r="A67" s="5">
        <v>66</v>
      </c>
      <c r="B67" s="5">
        <v>1</v>
      </c>
      <c r="C67" s="5">
        <v>12</v>
      </c>
      <c r="D67" s="5">
        <v>6</v>
      </c>
      <c r="E67" s="5">
        <v>1</v>
      </c>
      <c r="F67" s="5">
        <v>14.57</v>
      </c>
      <c r="G67" s="5"/>
      <c r="H67" s="5"/>
      <c r="I67" s="5">
        <v>14.57</v>
      </c>
      <c r="J67" s="5">
        <v>16.850000000000001</v>
      </c>
      <c r="K67" s="5">
        <v>4.46</v>
      </c>
      <c r="L67" s="5"/>
      <c r="M67" s="5">
        <v>7.75</v>
      </c>
      <c r="N67" s="5"/>
      <c r="O67" s="5">
        <v>3.1</v>
      </c>
      <c r="R67" s="5">
        <v>3.1</v>
      </c>
      <c r="S67" s="5">
        <v>46.73</v>
      </c>
      <c r="T67" s="5">
        <v>43.63</v>
      </c>
      <c r="U67" s="5">
        <v>45.18</v>
      </c>
      <c r="V67" s="5">
        <v>122837.8</v>
      </c>
      <c r="W67" s="5"/>
      <c r="X67" s="5">
        <v>122837.8</v>
      </c>
      <c r="Y67">
        <v>1000</v>
      </c>
      <c r="Z67">
        <v>123837.8</v>
      </c>
      <c r="AA67">
        <v>215</v>
      </c>
      <c r="AB67">
        <v>124052.8</v>
      </c>
      <c r="AC67">
        <v>17.5</v>
      </c>
      <c r="AD67">
        <v>124070.3</v>
      </c>
      <c r="AE67">
        <v>620.35149999999999</v>
      </c>
      <c r="AF67">
        <v>124690.65150000001</v>
      </c>
      <c r="AG67">
        <v>1246.9065149999999</v>
      </c>
      <c r="AH67">
        <v>125937.558015</v>
      </c>
      <c r="AI67">
        <v>1259.3755801499999</v>
      </c>
      <c r="AJ67">
        <v>127196.93359515</v>
      </c>
      <c r="AK67">
        <v>2543.9386719029999</v>
      </c>
      <c r="AL67">
        <v>129740.872267053</v>
      </c>
      <c r="AM67" s="5">
        <v>129740.87</v>
      </c>
      <c r="AN67" s="5">
        <v>5861700</v>
      </c>
      <c r="AQ67" s="5">
        <v>0</v>
      </c>
      <c r="AR67" s="5">
        <v>129741.03585657373</v>
      </c>
      <c r="AS67" s="5">
        <v>5861700</v>
      </c>
      <c r="AT67" s="5" t="s">
        <v>8</v>
      </c>
      <c r="AW67">
        <v>129741.03585657373</v>
      </c>
      <c r="AX67" s="5">
        <v>0</v>
      </c>
      <c r="AY67" s="5">
        <v>5861700</v>
      </c>
      <c r="BA67" s="5" t="s">
        <v>19</v>
      </c>
      <c r="BB67" s="5" t="s">
        <v>19</v>
      </c>
      <c r="BC67" t="s">
        <v>1827</v>
      </c>
      <c r="BD67" t="s">
        <v>1828</v>
      </c>
      <c r="BE67" t="s">
        <v>1861</v>
      </c>
      <c r="BF67" t="s">
        <v>1856</v>
      </c>
      <c r="BG67" t="b">
        <v>1</v>
      </c>
      <c r="BH67" s="5">
        <v>5861700</v>
      </c>
      <c r="BI67">
        <v>5861700</v>
      </c>
      <c r="BJ67">
        <v>0</v>
      </c>
      <c r="BK67">
        <v>0</v>
      </c>
      <c r="BL67" s="5">
        <v>0</v>
      </c>
      <c r="BM67" s="5" t="s">
        <v>8</v>
      </c>
      <c r="BN67" s="5" t="b">
        <v>1</v>
      </c>
      <c r="BO67" s="5" t="s">
        <v>1535</v>
      </c>
    </row>
    <row r="68" spans="1:67" x14ac:dyDescent="0.25">
      <c r="A68" s="5">
        <v>67</v>
      </c>
      <c r="B68" s="5">
        <v>1</v>
      </c>
      <c r="C68" s="5">
        <v>13</v>
      </c>
      <c r="D68" s="5">
        <v>1</v>
      </c>
      <c r="E68" s="5">
        <v>0</v>
      </c>
      <c r="F68" s="5">
        <v>14.66</v>
      </c>
      <c r="G68" s="5"/>
      <c r="H68" s="5"/>
      <c r="I68" s="5">
        <v>14.66</v>
      </c>
      <c r="J68" s="5">
        <v>6.15</v>
      </c>
      <c r="K68" s="5">
        <v>4.95</v>
      </c>
      <c r="L68" s="5"/>
      <c r="M68" s="5">
        <v>3.86</v>
      </c>
      <c r="N68" s="5"/>
      <c r="O68" s="5"/>
      <c r="R68" s="5">
        <v>0</v>
      </c>
      <c r="S68" s="5">
        <v>29.62</v>
      </c>
      <c r="T68" s="5">
        <v>29.62</v>
      </c>
      <c r="U68" s="5">
        <v>29.62</v>
      </c>
      <c r="V68" s="5">
        <v>139730</v>
      </c>
      <c r="W68" s="5">
        <v>200</v>
      </c>
      <c r="X68" s="5">
        <v>139930</v>
      </c>
      <c r="Y68">
        <v>1000</v>
      </c>
      <c r="Z68">
        <v>140930</v>
      </c>
      <c r="AA68">
        <v>215</v>
      </c>
      <c r="AB68">
        <v>141145</v>
      </c>
      <c r="AC68">
        <v>17.5</v>
      </c>
      <c r="AD68">
        <v>141162.5</v>
      </c>
      <c r="AF68">
        <v>141162.5</v>
      </c>
      <c r="AH68">
        <v>141162.5</v>
      </c>
      <c r="AJ68">
        <v>141162.5</v>
      </c>
      <c r="AL68">
        <v>141162.5</v>
      </c>
      <c r="AM68" s="5">
        <v>141162.5</v>
      </c>
      <c r="AN68" s="5">
        <v>4181300</v>
      </c>
      <c r="AQ68" s="5">
        <v>0</v>
      </c>
      <c r="AR68" s="5">
        <v>141164.75354490208</v>
      </c>
      <c r="AS68" s="5">
        <v>4181300</v>
      </c>
      <c r="AT68" s="5" t="s">
        <v>8</v>
      </c>
      <c r="AW68">
        <v>141164.75354490208</v>
      </c>
      <c r="AX68" s="5">
        <v>0</v>
      </c>
      <c r="AY68" s="5">
        <v>4181299.9999999991</v>
      </c>
      <c r="BA68" s="5" t="s">
        <v>2</v>
      </c>
      <c r="BB68" s="5" t="s">
        <v>2</v>
      </c>
      <c r="BC68" t="s">
        <v>1821</v>
      </c>
      <c r="BD68" t="s">
        <v>1787</v>
      </c>
      <c r="BE68" t="s">
        <v>1861</v>
      </c>
      <c r="BF68" t="s">
        <v>1862</v>
      </c>
      <c r="BG68" t="b">
        <v>1</v>
      </c>
      <c r="BH68" s="5">
        <v>4181300</v>
      </c>
      <c r="BI68">
        <v>4181300</v>
      </c>
      <c r="BJ68">
        <v>0</v>
      </c>
      <c r="BK68">
        <v>0</v>
      </c>
      <c r="BL68" s="5">
        <v>0</v>
      </c>
      <c r="BM68" s="5" t="s">
        <v>8</v>
      </c>
      <c r="BN68" s="5" t="b">
        <v>1</v>
      </c>
      <c r="BO68" s="5" t="s">
        <v>1536</v>
      </c>
    </row>
    <row r="69" spans="1:67" x14ac:dyDescent="0.25">
      <c r="A69" s="5">
        <v>68</v>
      </c>
      <c r="B69" s="5">
        <v>1</v>
      </c>
      <c r="C69" s="5">
        <v>13</v>
      </c>
      <c r="D69" s="5">
        <v>2</v>
      </c>
      <c r="E69" s="5">
        <v>2</v>
      </c>
      <c r="F69" s="5">
        <v>16.100000000000001</v>
      </c>
      <c r="G69" s="5">
        <v>10.8</v>
      </c>
      <c r="H69" s="5"/>
      <c r="I69" s="5">
        <v>26.9</v>
      </c>
      <c r="J69" s="5">
        <v>17.61</v>
      </c>
      <c r="K69" s="5">
        <v>4.25</v>
      </c>
      <c r="L69" s="5"/>
      <c r="M69" s="5">
        <v>9.68</v>
      </c>
      <c r="N69" s="5"/>
      <c r="O69" s="5">
        <v>3.15</v>
      </c>
      <c r="R69" s="5">
        <v>3.15</v>
      </c>
      <c r="S69" s="5">
        <v>61.59</v>
      </c>
      <c r="T69" s="5">
        <v>58.44</v>
      </c>
      <c r="U69" s="5">
        <v>60.02</v>
      </c>
      <c r="V69" s="5">
        <v>119811.8</v>
      </c>
      <c r="W69" s="5"/>
      <c r="X69" s="5">
        <v>119811.8</v>
      </c>
      <c r="Y69">
        <v>1000</v>
      </c>
      <c r="Z69">
        <v>120811.8</v>
      </c>
      <c r="AA69">
        <v>215</v>
      </c>
      <c r="AB69">
        <v>121026.8</v>
      </c>
      <c r="AC69">
        <v>17.5</v>
      </c>
      <c r="AD69">
        <v>121044.3</v>
      </c>
      <c r="AE69">
        <v>605.22149999999999</v>
      </c>
      <c r="AF69">
        <v>121649.5215</v>
      </c>
      <c r="AH69">
        <v>121649.5215</v>
      </c>
      <c r="AJ69">
        <v>121649.5215</v>
      </c>
      <c r="AK69">
        <v>3649.4856450000002</v>
      </c>
      <c r="AL69">
        <v>125299.007145</v>
      </c>
      <c r="AM69" s="5">
        <v>125299.01</v>
      </c>
      <c r="AN69" s="5">
        <v>7520500</v>
      </c>
      <c r="AQ69" s="5">
        <v>0</v>
      </c>
      <c r="AR69" s="5">
        <v>125299.90003332222</v>
      </c>
      <c r="AS69" s="5">
        <v>7520500</v>
      </c>
      <c r="AT69" s="5" t="s">
        <v>8</v>
      </c>
      <c r="AW69">
        <v>125299.90003332222</v>
      </c>
      <c r="AX69" s="5">
        <v>0</v>
      </c>
      <c r="AY69" s="5">
        <v>7520500</v>
      </c>
      <c r="BA69" s="5" t="s">
        <v>19</v>
      </c>
      <c r="BB69" s="5" t="s">
        <v>19</v>
      </c>
      <c r="BC69" t="s">
        <v>1827</v>
      </c>
      <c r="BD69" t="s">
        <v>1828</v>
      </c>
      <c r="BE69" t="s">
        <v>1861</v>
      </c>
      <c r="BF69" t="s">
        <v>1857</v>
      </c>
      <c r="BG69" t="b">
        <v>1</v>
      </c>
      <c r="BH69" s="5">
        <v>7520500</v>
      </c>
      <c r="BI69">
        <v>7520500</v>
      </c>
      <c r="BJ69">
        <v>0</v>
      </c>
      <c r="BK69">
        <v>0</v>
      </c>
      <c r="BL69" s="5">
        <v>0</v>
      </c>
      <c r="BM69" s="5" t="s">
        <v>8</v>
      </c>
      <c r="BN69" s="5" t="b">
        <v>1</v>
      </c>
      <c r="BO69" s="5" t="s">
        <v>1537</v>
      </c>
    </row>
    <row r="70" spans="1:67" x14ac:dyDescent="0.25">
      <c r="A70" s="5">
        <v>69</v>
      </c>
      <c r="B70" s="5">
        <v>1</v>
      </c>
      <c r="C70" s="5">
        <v>13</v>
      </c>
      <c r="D70" s="5">
        <v>3</v>
      </c>
      <c r="E70" s="5">
        <v>2</v>
      </c>
      <c r="F70" s="5">
        <v>16.41</v>
      </c>
      <c r="G70" s="5">
        <v>12.19</v>
      </c>
      <c r="H70" s="5"/>
      <c r="I70" s="5">
        <v>28.6</v>
      </c>
      <c r="J70" s="5">
        <v>14.53</v>
      </c>
      <c r="K70" s="5">
        <v>3.86</v>
      </c>
      <c r="L70" s="5"/>
      <c r="M70" s="5">
        <v>6.1</v>
      </c>
      <c r="N70" s="5"/>
      <c r="O70" s="5">
        <v>3.33</v>
      </c>
      <c r="R70" s="5">
        <v>3.33</v>
      </c>
      <c r="S70" s="5">
        <v>56.42</v>
      </c>
      <c r="T70" s="5">
        <v>53.09</v>
      </c>
      <c r="U70" s="5">
        <v>54.76</v>
      </c>
      <c r="V70" s="5">
        <v>117551.2</v>
      </c>
      <c r="W70" s="5"/>
      <c r="X70" s="5">
        <v>117551.2</v>
      </c>
      <c r="Y70">
        <v>1000</v>
      </c>
      <c r="Z70">
        <v>118551.2</v>
      </c>
      <c r="AA70">
        <v>215</v>
      </c>
      <c r="AB70">
        <v>118766.2</v>
      </c>
      <c r="AC70">
        <v>17.5</v>
      </c>
      <c r="AD70">
        <v>118783.7</v>
      </c>
      <c r="AE70">
        <v>593.91849999999999</v>
      </c>
      <c r="AF70">
        <v>119377.6185</v>
      </c>
      <c r="AH70">
        <v>119377.6185</v>
      </c>
      <c r="AJ70">
        <v>119377.6185</v>
      </c>
      <c r="AL70">
        <v>119377.6185</v>
      </c>
      <c r="AM70" s="5">
        <v>119377.62</v>
      </c>
      <c r="AN70" s="5">
        <v>6537200</v>
      </c>
      <c r="AQ70" s="5">
        <v>0</v>
      </c>
      <c r="AR70" s="5">
        <v>119379.1088385683</v>
      </c>
      <c r="AS70" s="5">
        <v>6537200</v>
      </c>
      <c r="AT70" s="5" t="s">
        <v>8</v>
      </c>
      <c r="AW70">
        <v>119379.1088385683</v>
      </c>
      <c r="AX70" s="5">
        <v>0</v>
      </c>
      <c r="AY70" s="5">
        <v>6537200</v>
      </c>
      <c r="BA70" s="5" t="s">
        <v>2</v>
      </c>
      <c r="BB70" s="5" t="s">
        <v>2</v>
      </c>
      <c r="BC70" t="s">
        <v>1821</v>
      </c>
      <c r="BD70" t="s">
        <v>1787</v>
      </c>
      <c r="BE70" t="s">
        <v>1861</v>
      </c>
      <c r="BF70" t="s">
        <v>1857</v>
      </c>
      <c r="BG70" t="b">
        <v>1</v>
      </c>
      <c r="BH70" s="5">
        <v>6537200</v>
      </c>
      <c r="BI70">
        <v>6537200</v>
      </c>
      <c r="BJ70">
        <v>0</v>
      </c>
      <c r="BK70">
        <v>0</v>
      </c>
      <c r="BL70" s="5">
        <v>0</v>
      </c>
      <c r="BM70" s="5" t="s">
        <v>8</v>
      </c>
      <c r="BN70" s="5" t="b">
        <v>1</v>
      </c>
      <c r="BO70" s="5" t="s">
        <v>1538</v>
      </c>
    </row>
    <row r="71" spans="1:67" x14ac:dyDescent="0.25">
      <c r="A71" s="5">
        <v>70</v>
      </c>
      <c r="B71" s="5">
        <v>1</v>
      </c>
      <c r="C71" s="5">
        <v>13</v>
      </c>
      <c r="D71" s="5">
        <v>4</v>
      </c>
      <c r="E71" s="5">
        <v>2</v>
      </c>
      <c r="F71" s="5">
        <v>14.98</v>
      </c>
      <c r="G71" s="5">
        <v>12.28</v>
      </c>
      <c r="H71" s="5"/>
      <c r="I71" s="5">
        <v>27.26</v>
      </c>
      <c r="J71" s="5">
        <v>15.07</v>
      </c>
      <c r="K71" s="5">
        <v>4.4400000000000004</v>
      </c>
      <c r="L71" s="5"/>
      <c r="M71" s="5">
        <v>6.25</v>
      </c>
      <c r="N71" s="5"/>
      <c r="O71" s="5">
        <v>3.33</v>
      </c>
      <c r="R71" s="5">
        <v>3.33</v>
      </c>
      <c r="S71" s="5">
        <v>56.35</v>
      </c>
      <c r="T71" s="5">
        <v>53.02</v>
      </c>
      <c r="U71" s="5">
        <v>54.69</v>
      </c>
      <c r="V71" s="5">
        <v>119811.8</v>
      </c>
      <c r="W71" s="5"/>
      <c r="X71" s="5">
        <v>119811.8</v>
      </c>
      <c r="Y71">
        <v>1000</v>
      </c>
      <c r="Z71">
        <v>120811.8</v>
      </c>
      <c r="AA71">
        <v>215</v>
      </c>
      <c r="AB71">
        <v>121026.8</v>
      </c>
      <c r="AC71">
        <v>17.5</v>
      </c>
      <c r="AD71">
        <v>121044.3</v>
      </c>
      <c r="AE71">
        <v>605.22149999999999</v>
      </c>
      <c r="AF71">
        <v>121649.5215</v>
      </c>
      <c r="AH71">
        <v>121649.5215</v>
      </c>
      <c r="AJ71">
        <v>121649.5215</v>
      </c>
      <c r="AL71">
        <v>121649.5215</v>
      </c>
      <c r="AM71" s="5">
        <v>121649.52</v>
      </c>
      <c r="AN71" s="5">
        <v>6653100</v>
      </c>
      <c r="AQ71" s="5">
        <v>0</v>
      </c>
      <c r="AR71" s="5">
        <v>121651.12452002194</v>
      </c>
      <c r="AS71" s="5">
        <v>6653100</v>
      </c>
      <c r="AT71" s="5" t="s">
        <v>10</v>
      </c>
      <c r="AU71">
        <v>25000</v>
      </c>
      <c r="AV71" t="s">
        <v>1813</v>
      </c>
      <c r="AW71">
        <v>146651.12452002196</v>
      </c>
      <c r="AX71" s="5">
        <v>1367250</v>
      </c>
      <c r="AY71" s="5">
        <v>8020350</v>
      </c>
      <c r="BA71" s="5" t="s">
        <v>19</v>
      </c>
      <c r="BB71" s="5" t="s">
        <v>19</v>
      </c>
      <c r="BC71" t="s">
        <v>1827</v>
      </c>
      <c r="BD71" t="s">
        <v>1828</v>
      </c>
      <c r="BE71" t="s">
        <v>1861</v>
      </c>
      <c r="BF71" t="s">
        <v>1857</v>
      </c>
      <c r="BG71" t="b">
        <v>1</v>
      </c>
      <c r="BH71" s="5">
        <v>6653100</v>
      </c>
      <c r="BI71">
        <v>6653100</v>
      </c>
      <c r="BJ71">
        <v>0</v>
      </c>
      <c r="BK71">
        <v>0</v>
      </c>
      <c r="BL71" s="5">
        <v>0</v>
      </c>
      <c r="BM71" s="5" t="s">
        <v>10</v>
      </c>
      <c r="BN71" s="5" t="b">
        <v>1</v>
      </c>
      <c r="BO71" s="5" t="s">
        <v>1539</v>
      </c>
    </row>
    <row r="72" spans="1:67" x14ac:dyDescent="0.25">
      <c r="A72" s="5">
        <v>71</v>
      </c>
      <c r="B72" s="5">
        <v>1</v>
      </c>
      <c r="C72" s="5">
        <v>13</v>
      </c>
      <c r="D72" s="5">
        <v>5</v>
      </c>
      <c r="E72" s="5">
        <v>1</v>
      </c>
      <c r="F72" s="5">
        <v>13.06</v>
      </c>
      <c r="G72" s="5"/>
      <c r="H72" s="5"/>
      <c r="I72" s="5">
        <v>13.06</v>
      </c>
      <c r="J72" s="5">
        <v>15.01</v>
      </c>
      <c r="K72" s="5">
        <v>4.4400000000000004</v>
      </c>
      <c r="L72" s="5"/>
      <c r="M72" s="5">
        <v>2.9</v>
      </c>
      <c r="N72" s="5"/>
      <c r="O72" s="5">
        <v>3.02</v>
      </c>
      <c r="R72" s="5">
        <v>3.02</v>
      </c>
      <c r="S72" s="5">
        <v>38.43</v>
      </c>
      <c r="T72" s="5">
        <v>35.409999999999997</v>
      </c>
      <c r="U72" s="5">
        <v>36.92</v>
      </c>
      <c r="V72" s="5">
        <v>124030.39999999999</v>
      </c>
      <c r="W72" s="5">
        <v>2480.6079999999997</v>
      </c>
      <c r="X72" s="5">
        <v>126511.008</v>
      </c>
      <c r="Y72">
        <v>1000</v>
      </c>
      <c r="Z72">
        <v>127511.008</v>
      </c>
      <c r="AB72">
        <v>127511.008</v>
      </c>
      <c r="AD72">
        <v>127511.008</v>
      </c>
      <c r="AF72">
        <v>127511.008</v>
      </c>
      <c r="AH72">
        <v>127511.008</v>
      </c>
      <c r="AJ72">
        <v>127511.008</v>
      </c>
      <c r="AL72">
        <v>127511.008</v>
      </c>
      <c r="AM72" s="5">
        <v>127511.01</v>
      </c>
      <c r="AN72" s="5">
        <v>4707800</v>
      </c>
      <c r="AP72">
        <v>0.02</v>
      </c>
      <c r="AQ72" s="5">
        <v>94156</v>
      </c>
      <c r="AR72" s="5">
        <v>124963.27193932828</v>
      </c>
      <c r="AS72" s="5">
        <v>4613644</v>
      </c>
      <c r="AT72" s="5" t="s">
        <v>1807</v>
      </c>
      <c r="AU72">
        <v>10000</v>
      </c>
      <c r="AW72">
        <v>134963.27193932829</v>
      </c>
      <c r="AX72" s="5">
        <v>369200.00000000093</v>
      </c>
      <c r="AY72" s="5">
        <v>4982844.0000000009</v>
      </c>
      <c r="AZ72" t="s">
        <v>74</v>
      </c>
      <c r="BA72" s="5" t="s">
        <v>1</v>
      </c>
      <c r="BB72" s="5" t="s">
        <v>1</v>
      </c>
      <c r="BC72" t="s">
        <v>1863</v>
      </c>
      <c r="BD72" t="s">
        <v>1787</v>
      </c>
      <c r="BE72" t="s">
        <v>1861</v>
      </c>
      <c r="BF72" t="s">
        <v>1856</v>
      </c>
      <c r="BG72" t="b">
        <v>1</v>
      </c>
      <c r="BH72" s="5">
        <v>4707800</v>
      </c>
      <c r="BI72" t="s">
        <v>1899</v>
      </c>
      <c r="BJ72">
        <v>4707800</v>
      </c>
      <c r="BK72">
        <v>4707800</v>
      </c>
      <c r="BL72" s="5">
        <v>0</v>
      </c>
      <c r="BM72" s="5" t="s">
        <v>1807</v>
      </c>
      <c r="BN72" s="5" t="b">
        <v>1</v>
      </c>
      <c r="BO72" s="5" t="s">
        <v>1540</v>
      </c>
    </row>
    <row r="73" spans="1:67" x14ac:dyDescent="0.25">
      <c r="A73" s="5">
        <v>72</v>
      </c>
      <c r="B73" s="5">
        <v>1</v>
      </c>
      <c r="C73" s="5">
        <v>13</v>
      </c>
      <c r="D73" s="5">
        <v>6</v>
      </c>
      <c r="E73" s="5">
        <v>1</v>
      </c>
      <c r="F73" s="5">
        <v>14.57</v>
      </c>
      <c r="G73" s="5"/>
      <c r="H73" s="5"/>
      <c r="I73" s="5">
        <v>14.57</v>
      </c>
      <c r="J73" s="5">
        <v>16.850000000000001</v>
      </c>
      <c r="K73" s="5">
        <v>4.46</v>
      </c>
      <c r="L73" s="5"/>
      <c r="M73" s="5">
        <v>7.75</v>
      </c>
      <c r="N73" s="5"/>
      <c r="O73" s="5">
        <v>3.1</v>
      </c>
      <c r="R73" s="5">
        <v>3.1</v>
      </c>
      <c r="S73" s="5">
        <v>46.73</v>
      </c>
      <c r="T73" s="5">
        <v>43.63</v>
      </c>
      <c r="U73" s="5">
        <v>45.18</v>
      </c>
      <c r="V73" s="5">
        <v>122837.8</v>
      </c>
      <c r="W73" s="5"/>
      <c r="X73" s="5">
        <v>122837.8</v>
      </c>
      <c r="Y73">
        <v>1000</v>
      </c>
      <c r="Z73">
        <v>123837.8</v>
      </c>
      <c r="AA73">
        <v>215</v>
      </c>
      <c r="AB73">
        <v>124052.8</v>
      </c>
      <c r="AC73">
        <v>17.5</v>
      </c>
      <c r="AD73">
        <v>124070.3</v>
      </c>
      <c r="AE73">
        <v>620.35149999999999</v>
      </c>
      <c r="AF73">
        <v>124690.65150000001</v>
      </c>
      <c r="AG73">
        <v>1246.9065149999999</v>
      </c>
      <c r="AH73">
        <v>125937.558015</v>
      </c>
      <c r="AI73">
        <v>1259.3755801499999</v>
      </c>
      <c r="AJ73">
        <v>127196.93359515</v>
      </c>
      <c r="AK73">
        <v>2543.9386719029999</v>
      </c>
      <c r="AL73">
        <v>129740.872267053</v>
      </c>
      <c r="AM73" s="5">
        <v>129740.87</v>
      </c>
      <c r="AN73" s="5">
        <v>5861700</v>
      </c>
      <c r="AQ73" s="5">
        <v>0</v>
      </c>
      <c r="AR73" s="5">
        <v>129741.03585657373</v>
      </c>
      <c r="AS73" s="5">
        <v>5861700</v>
      </c>
      <c r="AT73" s="5" t="s">
        <v>8</v>
      </c>
      <c r="AW73">
        <v>129741.03585657373</v>
      </c>
      <c r="AX73" s="5">
        <v>0</v>
      </c>
      <c r="AY73" s="5">
        <v>5861700</v>
      </c>
      <c r="BA73" s="5" t="s">
        <v>2</v>
      </c>
      <c r="BB73" s="5" t="s">
        <v>2</v>
      </c>
      <c r="BC73" t="s">
        <v>1821</v>
      </c>
      <c r="BD73" t="s">
        <v>1787</v>
      </c>
      <c r="BE73" t="s">
        <v>1861</v>
      </c>
      <c r="BF73" t="s">
        <v>1856</v>
      </c>
      <c r="BG73" t="b">
        <v>1</v>
      </c>
      <c r="BH73" s="5">
        <v>5861700</v>
      </c>
      <c r="BI73">
        <v>5861700</v>
      </c>
      <c r="BJ73">
        <v>0</v>
      </c>
      <c r="BK73">
        <v>0</v>
      </c>
      <c r="BL73" s="5">
        <v>0</v>
      </c>
      <c r="BM73" s="5" t="s">
        <v>8</v>
      </c>
      <c r="BN73" s="5" t="b">
        <v>1</v>
      </c>
      <c r="BO73" s="5" t="s">
        <v>1541</v>
      </c>
    </row>
    <row r="74" spans="1:67" x14ac:dyDescent="0.25">
      <c r="A74" s="5">
        <v>73</v>
      </c>
      <c r="B74" s="5">
        <v>1</v>
      </c>
      <c r="C74" s="5">
        <v>14</v>
      </c>
      <c r="D74" s="5">
        <v>1</v>
      </c>
      <c r="E74" s="5">
        <v>0</v>
      </c>
      <c r="F74" s="5">
        <v>14.66</v>
      </c>
      <c r="G74" s="5"/>
      <c r="H74" s="5"/>
      <c r="I74" s="5">
        <v>14.66</v>
      </c>
      <c r="J74" s="5">
        <v>6.15</v>
      </c>
      <c r="K74" s="5">
        <v>4.7300000000000004</v>
      </c>
      <c r="L74" s="5"/>
      <c r="M74" s="5">
        <v>3.86</v>
      </c>
      <c r="N74" s="5"/>
      <c r="O74" s="5"/>
      <c r="R74" s="5">
        <v>0</v>
      </c>
      <c r="S74" s="5">
        <v>29.4</v>
      </c>
      <c r="T74" s="5">
        <v>29.4</v>
      </c>
      <c r="U74" s="5">
        <v>29.4</v>
      </c>
      <c r="V74" s="5">
        <v>139730</v>
      </c>
      <c r="W74" s="5">
        <v>200</v>
      </c>
      <c r="X74" s="5">
        <v>139930</v>
      </c>
      <c r="Y74">
        <v>1000</v>
      </c>
      <c r="Z74">
        <v>140930</v>
      </c>
      <c r="AA74">
        <v>215</v>
      </c>
      <c r="AB74">
        <v>141145</v>
      </c>
      <c r="AC74">
        <v>17.5</v>
      </c>
      <c r="AD74">
        <v>141162.5</v>
      </c>
      <c r="AF74">
        <v>141162.5</v>
      </c>
      <c r="AH74">
        <v>141162.5</v>
      </c>
      <c r="AJ74">
        <v>141162.5</v>
      </c>
      <c r="AL74">
        <v>141162.5</v>
      </c>
      <c r="AM74" s="5">
        <v>141162.5</v>
      </c>
      <c r="AN74" s="5">
        <v>4150200</v>
      </c>
      <c r="AQ74" s="5">
        <v>0</v>
      </c>
      <c r="AR74" s="5">
        <v>141163.26530612246</v>
      </c>
      <c r="AS74" s="5">
        <v>4150200</v>
      </c>
      <c r="AT74" s="5" t="s">
        <v>8</v>
      </c>
      <c r="AW74">
        <v>141163.26530612246</v>
      </c>
      <c r="AX74" s="5">
        <v>0</v>
      </c>
      <c r="AY74" s="5">
        <v>4150200</v>
      </c>
      <c r="BA74" s="5" t="s">
        <v>2</v>
      </c>
      <c r="BB74" s="5" t="s">
        <v>2</v>
      </c>
      <c r="BC74" t="s">
        <v>1821</v>
      </c>
      <c r="BD74" t="s">
        <v>1787</v>
      </c>
      <c r="BE74" t="s">
        <v>1861</v>
      </c>
      <c r="BF74" t="s">
        <v>1862</v>
      </c>
      <c r="BG74" t="b">
        <v>1</v>
      </c>
      <c r="BH74" s="5">
        <v>4150200</v>
      </c>
      <c r="BI74">
        <v>4150200</v>
      </c>
      <c r="BJ74">
        <v>0</v>
      </c>
      <c r="BK74">
        <v>0</v>
      </c>
      <c r="BL74" s="5">
        <v>0</v>
      </c>
      <c r="BM74" s="5" t="s">
        <v>8</v>
      </c>
      <c r="BN74" s="5" t="b">
        <v>1</v>
      </c>
      <c r="BO74" s="5" t="s">
        <v>1542</v>
      </c>
    </row>
    <row r="75" spans="1:67" x14ac:dyDescent="0.25">
      <c r="A75" s="5">
        <v>74</v>
      </c>
      <c r="B75" s="5">
        <v>1</v>
      </c>
      <c r="C75" s="5">
        <v>14</v>
      </c>
      <c r="D75" s="5">
        <v>2</v>
      </c>
      <c r="E75" s="5">
        <v>2</v>
      </c>
      <c r="F75" s="5">
        <v>16.100000000000001</v>
      </c>
      <c r="G75" s="5">
        <v>10.8</v>
      </c>
      <c r="H75" s="5"/>
      <c r="I75" s="5">
        <v>26.9</v>
      </c>
      <c r="J75" s="5">
        <v>17.32</v>
      </c>
      <c r="K75" s="5">
        <v>4.25</v>
      </c>
      <c r="L75" s="5"/>
      <c r="M75" s="5">
        <v>9.68</v>
      </c>
      <c r="N75" s="5"/>
      <c r="O75" s="5">
        <v>3.15</v>
      </c>
      <c r="R75" s="5">
        <v>3.15</v>
      </c>
      <c r="S75" s="5">
        <v>61.3</v>
      </c>
      <c r="T75" s="5">
        <v>58.15</v>
      </c>
      <c r="U75" s="5">
        <v>59.73</v>
      </c>
      <c r="V75" s="5">
        <v>117551.2</v>
      </c>
      <c r="W75" s="5"/>
      <c r="X75" s="5">
        <v>117551.2</v>
      </c>
      <c r="Y75">
        <v>1000</v>
      </c>
      <c r="Z75">
        <v>118551.2</v>
      </c>
      <c r="AA75">
        <v>215</v>
      </c>
      <c r="AB75">
        <v>118766.2</v>
      </c>
      <c r="AC75">
        <v>17.5</v>
      </c>
      <c r="AD75">
        <v>118783.7</v>
      </c>
      <c r="AE75">
        <v>593.91849999999999</v>
      </c>
      <c r="AF75">
        <v>119377.6185</v>
      </c>
      <c r="AH75">
        <v>119377.6185</v>
      </c>
      <c r="AJ75">
        <v>119377.6185</v>
      </c>
      <c r="AK75">
        <v>3581.3285549999996</v>
      </c>
      <c r="AL75">
        <v>122958.947055</v>
      </c>
      <c r="AM75" s="5">
        <v>122958.95</v>
      </c>
      <c r="AN75" s="5">
        <v>7344400</v>
      </c>
      <c r="AQ75" s="5">
        <v>0</v>
      </c>
      <c r="AR75" s="5">
        <v>122959.98660639544</v>
      </c>
      <c r="AS75" s="5">
        <v>7344400</v>
      </c>
      <c r="AT75" s="5" t="s">
        <v>8</v>
      </c>
      <c r="AW75">
        <v>122959.98660639544</v>
      </c>
      <c r="AX75" s="5">
        <v>0</v>
      </c>
      <c r="AY75" s="5">
        <v>7344400</v>
      </c>
      <c r="BA75" s="5" t="s">
        <v>19</v>
      </c>
      <c r="BB75" s="5" t="s">
        <v>19</v>
      </c>
      <c r="BC75" t="s">
        <v>1827</v>
      </c>
      <c r="BD75" t="s">
        <v>1828</v>
      </c>
      <c r="BE75" t="s">
        <v>1861</v>
      </c>
      <c r="BF75" t="s">
        <v>1857</v>
      </c>
      <c r="BG75" t="b">
        <v>1</v>
      </c>
      <c r="BH75" s="5">
        <v>7344400</v>
      </c>
      <c r="BI75">
        <v>7344400</v>
      </c>
      <c r="BJ75">
        <v>0</v>
      </c>
      <c r="BK75">
        <v>0</v>
      </c>
      <c r="BL75" s="5">
        <v>0</v>
      </c>
      <c r="BM75" s="5" t="s">
        <v>8</v>
      </c>
      <c r="BN75" s="5" t="b">
        <v>1</v>
      </c>
      <c r="BO75" s="5" t="s">
        <v>1543</v>
      </c>
    </row>
    <row r="76" spans="1:67" x14ac:dyDescent="0.25">
      <c r="A76" s="5">
        <v>75</v>
      </c>
      <c r="B76" s="5">
        <v>1</v>
      </c>
      <c r="C76" s="5">
        <v>14</v>
      </c>
      <c r="D76" s="5">
        <v>3</v>
      </c>
      <c r="E76" s="5">
        <v>2</v>
      </c>
      <c r="F76" s="5">
        <v>16.41</v>
      </c>
      <c r="G76" s="5">
        <v>12.19</v>
      </c>
      <c r="H76" s="5"/>
      <c r="I76" s="5">
        <v>28.6</v>
      </c>
      <c r="J76" s="5">
        <v>14.24</v>
      </c>
      <c r="K76" s="5">
        <v>3.86</v>
      </c>
      <c r="L76" s="5"/>
      <c r="M76" s="5">
        <v>6.1</v>
      </c>
      <c r="N76" s="5"/>
      <c r="O76" s="5">
        <v>3.33</v>
      </c>
      <c r="R76" s="5">
        <v>3.33</v>
      </c>
      <c r="S76" s="5">
        <v>56.13</v>
      </c>
      <c r="T76" s="5">
        <v>52.8</v>
      </c>
      <c r="U76" s="5">
        <v>54.47</v>
      </c>
      <c r="V76" s="5">
        <v>118681.5</v>
      </c>
      <c r="W76" s="5"/>
      <c r="X76" s="5">
        <v>118681.5</v>
      </c>
      <c r="Y76">
        <v>1000</v>
      </c>
      <c r="Z76">
        <v>119681.5</v>
      </c>
      <c r="AA76">
        <v>215</v>
      </c>
      <c r="AB76">
        <v>119896.5</v>
      </c>
      <c r="AC76">
        <v>17.5</v>
      </c>
      <c r="AD76">
        <v>119914</v>
      </c>
      <c r="AE76">
        <v>599.57000000000005</v>
      </c>
      <c r="AF76">
        <v>120513.57</v>
      </c>
      <c r="AH76">
        <v>120513.57</v>
      </c>
      <c r="AJ76">
        <v>120513.57</v>
      </c>
      <c r="AL76">
        <v>120513.57</v>
      </c>
      <c r="AM76" s="5">
        <v>120513.57</v>
      </c>
      <c r="AN76" s="5">
        <v>6564400</v>
      </c>
      <c r="AQ76" s="5">
        <v>0</v>
      </c>
      <c r="AR76" s="5">
        <v>120514.04442812558</v>
      </c>
      <c r="AS76" s="5">
        <v>6564400</v>
      </c>
      <c r="AT76" s="5" t="s">
        <v>8</v>
      </c>
      <c r="AW76">
        <v>120514.04442812558</v>
      </c>
      <c r="AX76" s="5">
        <v>0</v>
      </c>
      <c r="AY76" s="5">
        <v>6564400</v>
      </c>
      <c r="BA76" s="5" t="s">
        <v>19</v>
      </c>
      <c r="BB76" s="5" t="s">
        <v>19</v>
      </c>
      <c r="BC76" t="s">
        <v>1827</v>
      </c>
      <c r="BD76" t="s">
        <v>1828</v>
      </c>
      <c r="BE76" t="s">
        <v>1861</v>
      </c>
      <c r="BF76" t="s">
        <v>1857</v>
      </c>
      <c r="BG76" t="b">
        <v>1</v>
      </c>
      <c r="BH76" s="5">
        <v>6564400</v>
      </c>
      <c r="BI76">
        <v>6564400</v>
      </c>
      <c r="BJ76">
        <v>0</v>
      </c>
      <c r="BK76">
        <v>0</v>
      </c>
      <c r="BL76" s="5">
        <v>0</v>
      </c>
      <c r="BM76" s="5" t="s">
        <v>8</v>
      </c>
      <c r="BN76" s="5" t="b">
        <v>1</v>
      </c>
      <c r="BO76" s="5" t="s">
        <v>1544</v>
      </c>
    </row>
    <row r="77" spans="1:67" x14ac:dyDescent="0.25">
      <c r="A77" s="5">
        <v>76</v>
      </c>
      <c r="B77" s="5">
        <v>1</v>
      </c>
      <c r="C77" s="5">
        <v>14</v>
      </c>
      <c r="D77" s="5">
        <v>4</v>
      </c>
      <c r="E77" s="5">
        <v>2</v>
      </c>
      <c r="F77" s="5">
        <v>14.98</v>
      </c>
      <c r="G77" s="5">
        <v>12.28</v>
      </c>
      <c r="H77" s="5"/>
      <c r="I77" s="5">
        <v>27.26</v>
      </c>
      <c r="J77" s="5">
        <v>14.78</v>
      </c>
      <c r="K77" s="5">
        <v>4.4400000000000004</v>
      </c>
      <c r="L77" s="5"/>
      <c r="M77" s="5">
        <v>6.25</v>
      </c>
      <c r="N77" s="5"/>
      <c r="O77" s="5">
        <v>3.33</v>
      </c>
      <c r="R77" s="5">
        <v>3.33</v>
      </c>
      <c r="S77" s="5">
        <v>56.06</v>
      </c>
      <c r="T77" s="5">
        <v>52.73</v>
      </c>
      <c r="U77" s="5">
        <v>54.4</v>
      </c>
      <c r="V77" s="5">
        <v>120942.1</v>
      </c>
      <c r="W77" s="5"/>
      <c r="X77" s="5">
        <v>120942.1</v>
      </c>
      <c r="Y77">
        <v>1000</v>
      </c>
      <c r="Z77">
        <v>121942.1</v>
      </c>
      <c r="AA77">
        <v>215</v>
      </c>
      <c r="AB77">
        <v>122157.1</v>
      </c>
      <c r="AC77">
        <v>17.5</v>
      </c>
      <c r="AD77">
        <v>122174.6</v>
      </c>
      <c r="AE77">
        <v>610.87300000000005</v>
      </c>
      <c r="AF77">
        <v>122785.473</v>
      </c>
      <c r="AH77">
        <v>122785.473</v>
      </c>
      <c r="AJ77">
        <v>122785.473</v>
      </c>
      <c r="AL77">
        <v>122785.473</v>
      </c>
      <c r="AM77" s="5">
        <v>122785.47</v>
      </c>
      <c r="AN77" s="5">
        <v>6679600</v>
      </c>
      <c r="AQ77" s="5">
        <v>0</v>
      </c>
      <c r="AR77" s="5">
        <v>122786.76470588236</v>
      </c>
      <c r="AS77" s="5">
        <v>6679600</v>
      </c>
      <c r="AT77" s="5" t="s">
        <v>8</v>
      </c>
      <c r="AW77">
        <v>122786.76470588236</v>
      </c>
      <c r="AX77" s="5">
        <v>0</v>
      </c>
      <c r="AY77" s="5">
        <v>6679600</v>
      </c>
      <c r="BA77" s="5" t="s">
        <v>2</v>
      </c>
      <c r="BB77" s="5" t="s">
        <v>2</v>
      </c>
      <c r="BC77" t="s">
        <v>1821</v>
      </c>
      <c r="BD77" t="s">
        <v>1787</v>
      </c>
      <c r="BE77" t="s">
        <v>1861</v>
      </c>
      <c r="BF77" t="s">
        <v>1857</v>
      </c>
      <c r="BG77" t="b">
        <v>1</v>
      </c>
      <c r="BH77" s="5">
        <v>6679600</v>
      </c>
      <c r="BI77">
        <v>6679600</v>
      </c>
      <c r="BJ77">
        <v>0</v>
      </c>
      <c r="BK77">
        <v>0</v>
      </c>
      <c r="BL77" s="5">
        <v>0</v>
      </c>
      <c r="BM77" s="5" t="s">
        <v>8</v>
      </c>
      <c r="BN77" s="5" t="b">
        <v>1</v>
      </c>
      <c r="BO77" s="5" t="s">
        <v>1545</v>
      </c>
    </row>
    <row r="78" spans="1:67" x14ac:dyDescent="0.25">
      <c r="A78" s="5">
        <v>77</v>
      </c>
      <c r="B78" s="5">
        <v>1</v>
      </c>
      <c r="C78" s="5">
        <v>14</v>
      </c>
      <c r="D78" s="5">
        <v>5</v>
      </c>
      <c r="E78" s="5">
        <v>1</v>
      </c>
      <c r="F78" s="5">
        <v>13.06</v>
      </c>
      <c r="G78" s="5"/>
      <c r="H78" s="5"/>
      <c r="I78" s="5">
        <v>13.06</v>
      </c>
      <c r="J78" s="5">
        <v>14.73</v>
      </c>
      <c r="K78" s="5">
        <v>4.4400000000000004</v>
      </c>
      <c r="L78" s="5"/>
      <c r="M78" s="5">
        <v>2.9</v>
      </c>
      <c r="N78" s="5"/>
      <c r="O78" s="5">
        <v>3.02</v>
      </c>
      <c r="R78" s="5">
        <v>3.02</v>
      </c>
      <c r="S78" s="5">
        <v>38.15</v>
      </c>
      <c r="T78" s="5">
        <v>35.130000000000003</v>
      </c>
      <c r="U78" s="5">
        <v>36.64</v>
      </c>
      <c r="V78" s="5">
        <v>126415.6</v>
      </c>
      <c r="W78" s="5">
        <v>2528.3120000000004</v>
      </c>
      <c r="X78" s="5">
        <v>128943.912</v>
      </c>
      <c r="Y78">
        <v>1000</v>
      </c>
      <c r="Z78">
        <v>129943.912</v>
      </c>
      <c r="AA78">
        <v>215</v>
      </c>
      <c r="AB78">
        <v>130158.912</v>
      </c>
      <c r="AC78">
        <v>17.5</v>
      </c>
      <c r="AD78">
        <v>130176.412</v>
      </c>
      <c r="AF78">
        <v>130176.412</v>
      </c>
      <c r="AH78">
        <v>130176.412</v>
      </c>
      <c r="AJ78">
        <v>130176.412</v>
      </c>
      <c r="AL78">
        <v>130176.412</v>
      </c>
      <c r="AM78" s="5">
        <v>130176.41</v>
      </c>
      <c r="AN78" s="5">
        <v>4769700</v>
      </c>
      <c r="AQ78" s="5">
        <v>0</v>
      </c>
      <c r="AR78" s="5">
        <v>130177.40174672488</v>
      </c>
      <c r="AS78" s="5">
        <v>4769700</v>
      </c>
      <c r="AT78" s="5" t="s">
        <v>8</v>
      </c>
      <c r="AW78">
        <v>130177.40174672488</v>
      </c>
      <c r="AX78" s="5">
        <v>0</v>
      </c>
      <c r="AY78" s="5">
        <v>4769700</v>
      </c>
      <c r="BA78" s="5" t="s">
        <v>1</v>
      </c>
      <c r="BB78" s="5" t="s">
        <v>1</v>
      </c>
      <c r="BC78" t="s">
        <v>1863</v>
      </c>
      <c r="BD78" t="s">
        <v>1787</v>
      </c>
      <c r="BE78" t="s">
        <v>1861</v>
      </c>
      <c r="BF78" t="s">
        <v>1856</v>
      </c>
      <c r="BG78" t="b">
        <v>1</v>
      </c>
      <c r="BH78" s="5">
        <v>4769700</v>
      </c>
      <c r="BI78" t="s">
        <v>1899</v>
      </c>
      <c r="BJ78">
        <v>0</v>
      </c>
      <c r="BK78">
        <v>4769700</v>
      </c>
      <c r="BL78" s="5">
        <v>0</v>
      </c>
      <c r="BM78" s="5" t="s">
        <v>8</v>
      </c>
      <c r="BN78" s="5" t="b">
        <v>1</v>
      </c>
      <c r="BO78" s="5" t="s">
        <v>1546</v>
      </c>
    </row>
    <row r="79" spans="1:67" x14ac:dyDescent="0.25">
      <c r="A79" s="5">
        <v>78</v>
      </c>
      <c r="B79" s="5">
        <v>1</v>
      </c>
      <c r="C79" s="5">
        <v>14</v>
      </c>
      <c r="D79" s="5">
        <v>6</v>
      </c>
      <c r="E79" s="5">
        <v>1</v>
      </c>
      <c r="F79" s="5">
        <v>14.57</v>
      </c>
      <c r="G79" s="5"/>
      <c r="H79" s="5"/>
      <c r="I79" s="5">
        <v>14.57</v>
      </c>
      <c r="J79" s="5">
        <v>16.57</v>
      </c>
      <c r="K79" s="5">
        <v>4.46</v>
      </c>
      <c r="L79" s="5"/>
      <c r="M79" s="5">
        <v>7.75</v>
      </c>
      <c r="N79" s="5"/>
      <c r="O79" s="5">
        <v>3.1</v>
      </c>
      <c r="R79" s="5">
        <v>3.1</v>
      </c>
      <c r="S79" s="5">
        <v>46.45</v>
      </c>
      <c r="T79" s="5">
        <v>43.35</v>
      </c>
      <c r="U79" s="5">
        <v>44.9</v>
      </c>
      <c r="V79" s="5">
        <v>120452.6</v>
      </c>
      <c r="W79" s="5"/>
      <c r="X79" s="5">
        <v>120452.6</v>
      </c>
      <c r="Y79">
        <v>1000</v>
      </c>
      <c r="Z79">
        <v>121452.6</v>
      </c>
      <c r="AA79">
        <v>215</v>
      </c>
      <c r="AB79">
        <v>121667.6</v>
      </c>
      <c r="AC79">
        <v>17.5</v>
      </c>
      <c r="AD79">
        <v>121685.1</v>
      </c>
      <c r="AE79">
        <v>608.42550000000006</v>
      </c>
      <c r="AF79">
        <v>122293.5255</v>
      </c>
      <c r="AG79">
        <v>1222.9352550000001</v>
      </c>
      <c r="AH79">
        <v>123516.46075499999</v>
      </c>
      <c r="AI79">
        <v>1235.16460755</v>
      </c>
      <c r="AJ79">
        <v>124751.62536255</v>
      </c>
      <c r="AK79">
        <v>2495.0325072510004</v>
      </c>
      <c r="AL79">
        <v>127246.657869801</v>
      </c>
      <c r="AM79" s="5">
        <v>127246.66</v>
      </c>
      <c r="AN79" s="5">
        <v>5713400</v>
      </c>
      <c r="AQ79" s="5">
        <v>0</v>
      </c>
      <c r="AR79" s="5">
        <v>127247.21603563474</v>
      </c>
      <c r="AS79" s="5">
        <v>5713400</v>
      </c>
      <c r="AT79" s="5" t="s">
        <v>8</v>
      </c>
      <c r="AW79">
        <v>127247.21603563474</v>
      </c>
      <c r="AX79" s="5">
        <v>0</v>
      </c>
      <c r="AY79" s="5">
        <v>5713400</v>
      </c>
      <c r="BA79" s="5" t="s">
        <v>19</v>
      </c>
      <c r="BB79" s="5" t="s">
        <v>19</v>
      </c>
      <c r="BC79" t="s">
        <v>1827</v>
      </c>
      <c r="BD79" t="s">
        <v>1828</v>
      </c>
      <c r="BE79" t="s">
        <v>1861</v>
      </c>
      <c r="BF79" t="s">
        <v>1856</v>
      </c>
      <c r="BG79" t="b">
        <v>1</v>
      </c>
      <c r="BH79" s="5">
        <v>5713400</v>
      </c>
      <c r="BI79">
        <v>5713400</v>
      </c>
      <c r="BJ79">
        <v>0</v>
      </c>
      <c r="BK79">
        <v>0</v>
      </c>
      <c r="BL79" s="5">
        <v>0</v>
      </c>
      <c r="BM79" s="5" t="s">
        <v>8</v>
      </c>
      <c r="BN79" s="5" t="b">
        <v>1</v>
      </c>
      <c r="BO79" s="5" t="s">
        <v>1547</v>
      </c>
    </row>
    <row r="80" spans="1:67" x14ac:dyDescent="0.25">
      <c r="A80" s="5">
        <v>79</v>
      </c>
      <c r="B80" s="5">
        <v>1</v>
      </c>
      <c r="C80" s="5">
        <v>15</v>
      </c>
      <c r="D80" s="5">
        <v>1</v>
      </c>
      <c r="E80" s="5">
        <v>0</v>
      </c>
      <c r="F80" s="5">
        <v>14.66</v>
      </c>
      <c r="G80" s="5"/>
      <c r="H80" s="5"/>
      <c r="I80" s="5">
        <v>14.66</v>
      </c>
      <c r="J80" s="5">
        <v>6.15</v>
      </c>
      <c r="K80" s="5">
        <v>4.7300000000000004</v>
      </c>
      <c r="L80" s="5"/>
      <c r="M80" s="5">
        <v>3.86</v>
      </c>
      <c r="N80" s="5"/>
      <c r="O80" s="5"/>
      <c r="R80" s="5">
        <v>0</v>
      </c>
      <c r="S80" s="5">
        <v>29.4</v>
      </c>
      <c r="T80" s="5">
        <v>29.4</v>
      </c>
      <c r="U80" s="5">
        <v>29.4</v>
      </c>
      <c r="V80" s="5">
        <v>139730</v>
      </c>
      <c r="W80" s="5">
        <v>200</v>
      </c>
      <c r="X80" s="5">
        <v>139930</v>
      </c>
      <c r="Y80">
        <v>1000</v>
      </c>
      <c r="Z80">
        <v>140930</v>
      </c>
      <c r="AB80">
        <v>140930</v>
      </c>
      <c r="AD80">
        <v>140930</v>
      </c>
      <c r="AF80">
        <v>140930</v>
      </c>
      <c r="AH80">
        <v>140930</v>
      </c>
      <c r="AJ80">
        <v>140930</v>
      </c>
      <c r="AL80">
        <v>140930</v>
      </c>
      <c r="AM80" s="5">
        <v>140930</v>
      </c>
      <c r="AN80" s="5">
        <v>4143400</v>
      </c>
      <c r="AP80">
        <v>0.02</v>
      </c>
      <c r="AQ80" s="5">
        <v>82868</v>
      </c>
      <c r="AR80" s="5">
        <v>138113.33333333334</v>
      </c>
      <c r="AS80" s="5">
        <v>4060532</v>
      </c>
      <c r="AT80" s="5" t="s">
        <v>8</v>
      </c>
      <c r="AW80">
        <v>138113.33333333334</v>
      </c>
      <c r="AX80" s="5">
        <v>0</v>
      </c>
      <c r="AY80" s="5">
        <v>4060532</v>
      </c>
      <c r="AZ80" t="s">
        <v>24</v>
      </c>
      <c r="BA80" s="5" t="s">
        <v>1</v>
      </c>
      <c r="BB80" s="5" t="s">
        <v>1</v>
      </c>
      <c r="BC80" t="s">
        <v>1863</v>
      </c>
      <c r="BD80" t="s">
        <v>1787</v>
      </c>
      <c r="BE80" t="s">
        <v>1861</v>
      </c>
      <c r="BF80" t="s">
        <v>1862</v>
      </c>
      <c r="BG80" t="b">
        <v>1</v>
      </c>
      <c r="BH80" s="5">
        <v>4143400</v>
      </c>
      <c r="BI80" t="s">
        <v>1899</v>
      </c>
      <c r="BJ80">
        <v>0</v>
      </c>
      <c r="BK80">
        <v>4143400</v>
      </c>
      <c r="BL80" s="5">
        <v>0</v>
      </c>
      <c r="BM80" s="5" t="s">
        <v>8</v>
      </c>
      <c r="BN80" s="5" t="b">
        <v>1</v>
      </c>
      <c r="BO80" s="5" t="s">
        <v>1548</v>
      </c>
    </row>
    <row r="81" spans="1:67" x14ac:dyDescent="0.25">
      <c r="A81" s="5">
        <v>80</v>
      </c>
      <c r="B81" s="5">
        <v>1</v>
      </c>
      <c r="C81" s="5">
        <v>15</v>
      </c>
      <c r="D81" s="5">
        <v>2</v>
      </c>
      <c r="E81" s="5">
        <v>2</v>
      </c>
      <c r="F81" s="5">
        <v>16.100000000000001</v>
      </c>
      <c r="G81" s="5">
        <v>10.8</v>
      </c>
      <c r="H81" s="5"/>
      <c r="I81" s="5">
        <v>26.9</v>
      </c>
      <c r="J81" s="5">
        <v>17.32</v>
      </c>
      <c r="K81" s="5">
        <v>4.25</v>
      </c>
      <c r="L81" s="5"/>
      <c r="M81" s="5">
        <v>9.68</v>
      </c>
      <c r="N81" s="5"/>
      <c r="O81" s="5">
        <v>3.15</v>
      </c>
      <c r="R81" s="5">
        <v>3.15</v>
      </c>
      <c r="S81" s="5">
        <v>61.3</v>
      </c>
      <c r="T81" s="5">
        <v>58.15</v>
      </c>
      <c r="U81" s="5">
        <v>59.73</v>
      </c>
      <c r="V81" s="5">
        <v>119811.8</v>
      </c>
      <c r="W81" s="5"/>
      <c r="X81" s="5">
        <v>119811.8</v>
      </c>
      <c r="Y81">
        <v>1000</v>
      </c>
      <c r="Z81">
        <v>120811.8</v>
      </c>
      <c r="AA81">
        <v>215</v>
      </c>
      <c r="AB81">
        <v>121026.8</v>
      </c>
      <c r="AC81">
        <v>17.5</v>
      </c>
      <c r="AD81">
        <v>121044.3</v>
      </c>
      <c r="AE81">
        <v>605.22149999999999</v>
      </c>
      <c r="AF81">
        <v>121649.5215</v>
      </c>
      <c r="AH81">
        <v>121649.5215</v>
      </c>
      <c r="AJ81">
        <v>121649.5215</v>
      </c>
      <c r="AK81">
        <v>3649.4856450000002</v>
      </c>
      <c r="AL81">
        <v>125299.007145</v>
      </c>
      <c r="AM81" s="5">
        <v>125299.01</v>
      </c>
      <c r="AN81" s="5">
        <v>7484200</v>
      </c>
      <c r="AQ81" s="5">
        <v>0</v>
      </c>
      <c r="AR81" s="5">
        <v>125300.51900217649</v>
      </c>
      <c r="AS81" s="5">
        <v>7484200</v>
      </c>
      <c r="AT81" s="5" t="s">
        <v>8</v>
      </c>
      <c r="AW81">
        <v>125300.51900217649</v>
      </c>
      <c r="AX81" s="5">
        <v>0</v>
      </c>
      <c r="AY81" s="5">
        <v>7484200</v>
      </c>
      <c r="BA81" s="5" t="s">
        <v>2</v>
      </c>
      <c r="BB81" s="5" t="s">
        <v>2</v>
      </c>
      <c r="BC81" t="s">
        <v>1821</v>
      </c>
      <c r="BD81" t="s">
        <v>1787</v>
      </c>
      <c r="BE81" t="s">
        <v>1861</v>
      </c>
      <c r="BF81" t="s">
        <v>1857</v>
      </c>
      <c r="BG81" t="b">
        <v>1</v>
      </c>
      <c r="BH81" s="5">
        <v>7484200</v>
      </c>
      <c r="BI81">
        <v>7484200</v>
      </c>
      <c r="BJ81">
        <v>0</v>
      </c>
      <c r="BK81">
        <v>0</v>
      </c>
      <c r="BL81" s="5">
        <v>0</v>
      </c>
      <c r="BM81" s="5" t="s">
        <v>8</v>
      </c>
      <c r="BN81" s="5" t="b">
        <v>1</v>
      </c>
      <c r="BO81" s="5" t="s">
        <v>1549</v>
      </c>
    </row>
    <row r="82" spans="1:67" x14ac:dyDescent="0.25">
      <c r="A82" s="5">
        <v>81</v>
      </c>
      <c r="B82" s="5">
        <v>1</v>
      </c>
      <c r="C82" s="5">
        <v>15</v>
      </c>
      <c r="D82" s="5">
        <v>3</v>
      </c>
      <c r="E82" s="5">
        <v>2</v>
      </c>
      <c r="F82" s="5">
        <v>16.41</v>
      </c>
      <c r="G82" s="5">
        <v>12.19</v>
      </c>
      <c r="H82" s="5"/>
      <c r="I82" s="5">
        <v>28.6</v>
      </c>
      <c r="J82" s="5">
        <v>14.24</v>
      </c>
      <c r="K82" s="5">
        <v>3.86</v>
      </c>
      <c r="L82" s="5"/>
      <c r="M82" s="5">
        <v>6.1</v>
      </c>
      <c r="N82" s="5"/>
      <c r="O82" s="5">
        <v>3.33</v>
      </c>
      <c r="R82" s="5">
        <v>3.33</v>
      </c>
      <c r="S82" s="5">
        <v>56.13</v>
      </c>
      <c r="T82" s="5">
        <v>52.8</v>
      </c>
      <c r="U82" s="5">
        <v>54.47</v>
      </c>
      <c r="V82" s="5">
        <v>118681.5</v>
      </c>
      <c r="W82" s="5"/>
      <c r="X82" s="5">
        <v>118681.5</v>
      </c>
      <c r="Y82">
        <v>1000</v>
      </c>
      <c r="Z82">
        <v>119681.5</v>
      </c>
      <c r="AA82">
        <v>215</v>
      </c>
      <c r="AB82">
        <v>119896.5</v>
      </c>
      <c r="AC82">
        <v>17.5</v>
      </c>
      <c r="AD82">
        <v>119914</v>
      </c>
      <c r="AE82">
        <v>599.57000000000005</v>
      </c>
      <c r="AF82">
        <v>120513.57</v>
      </c>
      <c r="AH82">
        <v>120513.57</v>
      </c>
      <c r="AJ82">
        <v>120513.57</v>
      </c>
      <c r="AL82">
        <v>120513.57</v>
      </c>
      <c r="AM82" s="5">
        <v>120513.57</v>
      </c>
      <c r="AN82" s="5">
        <v>6564400</v>
      </c>
      <c r="AQ82" s="5">
        <v>0</v>
      </c>
      <c r="AR82" s="5">
        <v>120514.04442812558</v>
      </c>
      <c r="AS82" s="5">
        <v>6564400</v>
      </c>
      <c r="AT82" s="5" t="s">
        <v>10</v>
      </c>
      <c r="AU82">
        <v>25000</v>
      </c>
      <c r="AV82" t="s">
        <v>1813</v>
      </c>
      <c r="AW82">
        <v>145514.04442812558</v>
      </c>
      <c r="AX82" s="5">
        <v>1361750</v>
      </c>
      <c r="AY82" s="5">
        <v>7926150</v>
      </c>
      <c r="BA82" s="5" t="s">
        <v>19</v>
      </c>
      <c r="BB82" s="5" t="s">
        <v>19</v>
      </c>
      <c r="BC82" t="s">
        <v>1827</v>
      </c>
      <c r="BD82" t="s">
        <v>1828</v>
      </c>
      <c r="BE82" t="s">
        <v>1861</v>
      </c>
      <c r="BF82" t="s">
        <v>1857</v>
      </c>
      <c r="BG82" t="b">
        <v>1</v>
      </c>
      <c r="BH82" s="5">
        <v>6564400</v>
      </c>
      <c r="BI82">
        <v>6564400</v>
      </c>
      <c r="BJ82">
        <v>0</v>
      </c>
      <c r="BK82">
        <v>0</v>
      </c>
      <c r="BL82" s="5">
        <v>0</v>
      </c>
      <c r="BM82" s="5" t="s">
        <v>10</v>
      </c>
      <c r="BN82" s="5" t="b">
        <v>1</v>
      </c>
      <c r="BO82" s="5" t="s">
        <v>1550</v>
      </c>
    </row>
    <row r="83" spans="1:67" x14ac:dyDescent="0.25">
      <c r="A83" s="5">
        <v>82</v>
      </c>
      <c r="B83" s="5">
        <v>1</v>
      </c>
      <c r="C83" s="5">
        <v>15</v>
      </c>
      <c r="D83" s="5">
        <v>4</v>
      </c>
      <c r="E83" s="5">
        <v>2</v>
      </c>
      <c r="F83" s="5">
        <v>14.98</v>
      </c>
      <c r="G83" s="5">
        <v>12.28</v>
      </c>
      <c r="H83" s="5"/>
      <c r="I83" s="5">
        <v>27.26</v>
      </c>
      <c r="J83" s="5">
        <v>14.78</v>
      </c>
      <c r="K83" s="5">
        <v>4.4400000000000004</v>
      </c>
      <c r="L83" s="5"/>
      <c r="M83" s="5">
        <v>6.25</v>
      </c>
      <c r="N83" s="5"/>
      <c r="O83" s="5">
        <v>3.33</v>
      </c>
      <c r="R83" s="5">
        <v>3.33</v>
      </c>
      <c r="S83" s="5">
        <v>56.06</v>
      </c>
      <c r="T83" s="5">
        <v>52.73</v>
      </c>
      <c r="U83" s="5">
        <v>54.4</v>
      </c>
      <c r="V83" s="5">
        <v>120942.1</v>
      </c>
      <c r="W83" s="5"/>
      <c r="X83" s="5">
        <v>120942.1</v>
      </c>
      <c r="Y83">
        <v>1000</v>
      </c>
      <c r="Z83">
        <v>121942.1</v>
      </c>
      <c r="AA83">
        <v>215</v>
      </c>
      <c r="AB83">
        <v>122157.1</v>
      </c>
      <c r="AC83">
        <v>17.5</v>
      </c>
      <c r="AD83">
        <v>122174.6</v>
      </c>
      <c r="AE83">
        <v>610.87300000000005</v>
      </c>
      <c r="AF83">
        <v>122785.473</v>
      </c>
      <c r="AH83">
        <v>122785.473</v>
      </c>
      <c r="AJ83">
        <v>122785.473</v>
      </c>
      <c r="AL83">
        <v>122785.473</v>
      </c>
      <c r="AM83" s="5">
        <v>122785.47</v>
      </c>
      <c r="AN83" s="5">
        <v>6679600</v>
      </c>
      <c r="AQ83" s="5">
        <v>0</v>
      </c>
      <c r="AR83" s="5">
        <v>122786.76470588236</v>
      </c>
      <c r="AS83" s="5">
        <v>6679600</v>
      </c>
      <c r="AT83" s="5" t="s">
        <v>8</v>
      </c>
      <c r="AW83">
        <v>122786.76470588236</v>
      </c>
      <c r="AX83" s="5">
        <v>0</v>
      </c>
      <c r="AY83" s="5">
        <v>6679600</v>
      </c>
      <c r="BA83" s="5" t="s">
        <v>19</v>
      </c>
      <c r="BB83" s="5" t="s">
        <v>19</v>
      </c>
      <c r="BC83" t="s">
        <v>1827</v>
      </c>
      <c r="BD83" t="s">
        <v>1828</v>
      </c>
      <c r="BE83" t="s">
        <v>1861</v>
      </c>
      <c r="BF83" t="s">
        <v>1857</v>
      </c>
      <c r="BG83" t="b">
        <v>1</v>
      </c>
      <c r="BH83" s="5">
        <v>6679600</v>
      </c>
      <c r="BI83">
        <v>6679600</v>
      </c>
      <c r="BJ83">
        <v>0</v>
      </c>
      <c r="BK83">
        <v>0</v>
      </c>
      <c r="BL83" s="5">
        <v>0</v>
      </c>
      <c r="BM83" s="5" t="s">
        <v>8</v>
      </c>
      <c r="BN83" s="5" t="b">
        <v>1</v>
      </c>
      <c r="BO83" s="5" t="s">
        <v>1551</v>
      </c>
    </row>
    <row r="84" spans="1:67" x14ac:dyDescent="0.25">
      <c r="A84" s="5">
        <v>83</v>
      </c>
      <c r="B84" s="5">
        <v>1</v>
      </c>
      <c r="C84" s="5">
        <v>15</v>
      </c>
      <c r="D84" s="5">
        <v>5</v>
      </c>
      <c r="E84" s="5">
        <v>1</v>
      </c>
      <c r="F84" s="5">
        <v>13.06</v>
      </c>
      <c r="G84" s="5"/>
      <c r="H84" s="5"/>
      <c r="I84" s="5">
        <v>13.06</v>
      </c>
      <c r="J84" s="5">
        <v>14.73</v>
      </c>
      <c r="K84" s="5">
        <v>4.4400000000000004</v>
      </c>
      <c r="L84" s="5"/>
      <c r="M84" s="5">
        <v>2.9</v>
      </c>
      <c r="N84" s="5"/>
      <c r="O84" s="5">
        <v>3.02</v>
      </c>
      <c r="R84" s="5">
        <v>3.02</v>
      </c>
      <c r="S84" s="5">
        <v>38.15</v>
      </c>
      <c r="T84" s="5">
        <v>35.130000000000003</v>
      </c>
      <c r="U84" s="5">
        <v>36.64</v>
      </c>
      <c r="V84" s="5">
        <v>126415.6</v>
      </c>
      <c r="W84" s="5">
        <v>2528.3120000000004</v>
      </c>
      <c r="X84" s="5">
        <v>128943.912</v>
      </c>
      <c r="Y84">
        <v>1000</v>
      </c>
      <c r="Z84">
        <v>129943.912</v>
      </c>
      <c r="AA84">
        <v>215</v>
      </c>
      <c r="AB84">
        <v>130158.912</v>
      </c>
      <c r="AD84">
        <v>130158.912</v>
      </c>
      <c r="AF84">
        <v>130158.912</v>
      </c>
      <c r="AH84">
        <v>130158.912</v>
      </c>
      <c r="AJ84">
        <v>130158.912</v>
      </c>
      <c r="AL84">
        <v>130158.912</v>
      </c>
      <c r="AM84" s="5">
        <v>130158.91</v>
      </c>
      <c r="AN84" s="5">
        <v>4769100</v>
      </c>
      <c r="AP84">
        <v>0.02</v>
      </c>
      <c r="AQ84" s="5">
        <v>95382</v>
      </c>
      <c r="AR84" s="5">
        <v>127557.80567685587</v>
      </c>
      <c r="AS84" s="5">
        <v>4673718</v>
      </c>
      <c r="AT84" s="5" t="s">
        <v>8</v>
      </c>
      <c r="AW84">
        <v>127557.80567685587</v>
      </c>
      <c r="AX84" s="5">
        <v>0</v>
      </c>
      <c r="AY84" s="5">
        <v>4673718</v>
      </c>
      <c r="AZ84" t="s">
        <v>62</v>
      </c>
      <c r="BA84" s="5" t="s">
        <v>1</v>
      </c>
      <c r="BB84" s="5" t="s">
        <v>1</v>
      </c>
      <c r="BC84" t="s">
        <v>1863</v>
      </c>
      <c r="BD84" t="s">
        <v>1787</v>
      </c>
      <c r="BE84" t="s">
        <v>1861</v>
      </c>
      <c r="BF84" t="s">
        <v>1856</v>
      </c>
      <c r="BG84" t="b">
        <v>1</v>
      </c>
      <c r="BH84" s="5">
        <v>4769100</v>
      </c>
      <c r="BI84" t="s">
        <v>1899</v>
      </c>
      <c r="BJ84">
        <v>4769100</v>
      </c>
      <c r="BK84">
        <v>4769100</v>
      </c>
      <c r="BL84" s="5">
        <v>0</v>
      </c>
      <c r="BM84" s="5" t="s">
        <v>8</v>
      </c>
      <c r="BN84" s="5" t="b">
        <v>1</v>
      </c>
      <c r="BO84" s="5" t="s">
        <v>1552</v>
      </c>
    </row>
    <row r="85" spans="1:67" x14ac:dyDescent="0.25">
      <c r="A85" s="5">
        <v>84</v>
      </c>
      <c r="B85" s="5">
        <v>1</v>
      </c>
      <c r="C85" s="5">
        <v>15</v>
      </c>
      <c r="D85" s="5">
        <v>6</v>
      </c>
      <c r="E85" s="5">
        <v>1</v>
      </c>
      <c r="F85" s="5">
        <v>14.57</v>
      </c>
      <c r="G85" s="5"/>
      <c r="H85" s="5"/>
      <c r="I85" s="5">
        <v>14.57</v>
      </c>
      <c r="J85" s="5">
        <v>16.57</v>
      </c>
      <c r="K85" s="5">
        <v>4.46</v>
      </c>
      <c r="L85" s="5"/>
      <c r="M85" s="5">
        <v>7.75</v>
      </c>
      <c r="N85" s="5"/>
      <c r="O85" s="5">
        <v>3.1</v>
      </c>
      <c r="R85" s="5">
        <v>3.1</v>
      </c>
      <c r="S85" s="5">
        <v>46.45</v>
      </c>
      <c r="T85" s="5">
        <v>43.35</v>
      </c>
      <c r="U85" s="5">
        <v>44.9</v>
      </c>
      <c r="V85" s="5">
        <v>122837.8</v>
      </c>
      <c r="W85" s="5"/>
      <c r="X85" s="5">
        <v>122837.8</v>
      </c>
      <c r="Y85">
        <v>1000</v>
      </c>
      <c r="Z85">
        <v>123837.8</v>
      </c>
      <c r="AA85">
        <v>215</v>
      </c>
      <c r="AB85">
        <v>124052.8</v>
      </c>
      <c r="AC85">
        <v>17.5</v>
      </c>
      <c r="AD85">
        <v>124070.3</v>
      </c>
      <c r="AE85">
        <v>620.35149999999999</v>
      </c>
      <c r="AF85">
        <v>124690.65150000001</v>
      </c>
      <c r="AG85">
        <v>1246.9065149999999</v>
      </c>
      <c r="AH85">
        <v>125937.558015</v>
      </c>
      <c r="AI85">
        <v>1259.3755801499999</v>
      </c>
      <c r="AJ85">
        <v>127196.93359515</v>
      </c>
      <c r="AL85">
        <v>127196.93359515</v>
      </c>
      <c r="AM85" s="5">
        <v>127196.93</v>
      </c>
      <c r="AN85" s="5">
        <v>5711200</v>
      </c>
      <c r="AP85">
        <v>0.02</v>
      </c>
      <c r="AQ85" s="5">
        <v>114224</v>
      </c>
      <c r="AR85" s="5">
        <v>124654.25389755012</v>
      </c>
      <c r="AS85" s="5">
        <v>5596976</v>
      </c>
      <c r="AT85" s="5" t="s">
        <v>8</v>
      </c>
      <c r="AW85">
        <v>124654.25389755012</v>
      </c>
      <c r="AX85" s="5">
        <v>0</v>
      </c>
      <c r="AY85" s="5">
        <v>5596976</v>
      </c>
      <c r="AZ85" t="s">
        <v>81</v>
      </c>
      <c r="BA85" s="5" t="s">
        <v>1</v>
      </c>
      <c r="BB85" s="5" t="s">
        <v>1</v>
      </c>
      <c r="BC85" t="s">
        <v>1863</v>
      </c>
      <c r="BD85" t="s">
        <v>1787</v>
      </c>
      <c r="BE85" t="s">
        <v>1861</v>
      </c>
      <c r="BF85" t="s">
        <v>1856</v>
      </c>
      <c r="BG85" t="b">
        <v>1</v>
      </c>
      <c r="BH85" s="5">
        <v>5711200</v>
      </c>
      <c r="BI85" t="s">
        <v>1899</v>
      </c>
      <c r="BJ85">
        <v>0</v>
      </c>
      <c r="BK85">
        <v>5711200</v>
      </c>
      <c r="BL85" s="5">
        <v>0</v>
      </c>
      <c r="BM85" s="5" t="s">
        <v>8</v>
      </c>
      <c r="BN85" s="5" t="b">
        <v>1</v>
      </c>
      <c r="BO85" s="5" t="s">
        <v>1553</v>
      </c>
    </row>
    <row r="86" spans="1:67" x14ac:dyDescent="0.25">
      <c r="A86" s="5">
        <v>85</v>
      </c>
      <c r="B86" s="5">
        <v>1</v>
      </c>
      <c r="C86" s="5">
        <v>16</v>
      </c>
      <c r="D86" s="5">
        <v>1</v>
      </c>
      <c r="E86" s="5">
        <v>0</v>
      </c>
      <c r="F86" s="5">
        <v>14.66</v>
      </c>
      <c r="G86" s="5"/>
      <c r="H86" s="5"/>
      <c r="I86" s="5">
        <v>14.66</v>
      </c>
      <c r="J86" s="5">
        <v>6.15</v>
      </c>
      <c r="K86" s="5">
        <v>4.7300000000000004</v>
      </c>
      <c r="L86" s="5"/>
      <c r="M86" s="5">
        <v>3.86</v>
      </c>
      <c r="N86" s="5"/>
      <c r="O86" s="5"/>
      <c r="R86" s="5">
        <v>0</v>
      </c>
      <c r="S86" s="5">
        <v>29.4</v>
      </c>
      <c r="T86" s="5">
        <v>29.4</v>
      </c>
      <c r="U86" s="5">
        <v>29.4</v>
      </c>
      <c r="V86" s="5">
        <v>139730</v>
      </c>
      <c r="W86" s="5">
        <v>200</v>
      </c>
      <c r="X86" s="5">
        <v>139930</v>
      </c>
      <c r="Y86">
        <v>1000</v>
      </c>
      <c r="Z86">
        <v>140930</v>
      </c>
      <c r="AA86">
        <v>215</v>
      </c>
      <c r="AB86">
        <v>141145</v>
      </c>
      <c r="AC86">
        <v>17.5</v>
      </c>
      <c r="AD86">
        <v>141162.5</v>
      </c>
      <c r="AF86">
        <v>141162.5</v>
      </c>
      <c r="AH86">
        <v>141162.5</v>
      </c>
      <c r="AJ86">
        <v>141162.5</v>
      </c>
      <c r="AL86">
        <v>141162.5</v>
      </c>
      <c r="AM86" s="5">
        <v>141162.5</v>
      </c>
      <c r="AN86" s="5">
        <v>4150200</v>
      </c>
      <c r="AQ86" s="5">
        <v>0</v>
      </c>
      <c r="AR86" s="5">
        <v>141163.26530612246</v>
      </c>
      <c r="AS86" s="5">
        <v>4150200</v>
      </c>
      <c r="AT86" s="5" t="s">
        <v>10</v>
      </c>
      <c r="AU86">
        <v>25000</v>
      </c>
      <c r="AV86" t="s">
        <v>1813</v>
      </c>
      <c r="AW86">
        <v>166163.26530612246</v>
      </c>
      <c r="AX86" s="5">
        <v>735000</v>
      </c>
      <c r="AY86" s="5">
        <v>4885200</v>
      </c>
      <c r="BA86" s="5" t="s">
        <v>2</v>
      </c>
      <c r="BB86" s="5" t="s">
        <v>2</v>
      </c>
      <c r="BC86" t="s">
        <v>1821</v>
      </c>
      <c r="BD86" t="s">
        <v>1787</v>
      </c>
      <c r="BE86" t="s">
        <v>1861</v>
      </c>
      <c r="BF86" t="s">
        <v>1862</v>
      </c>
      <c r="BG86" t="b">
        <v>1</v>
      </c>
      <c r="BH86" s="5">
        <v>4150200</v>
      </c>
      <c r="BI86">
        <v>4150200</v>
      </c>
      <c r="BJ86">
        <v>0</v>
      </c>
      <c r="BK86">
        <v>0</v>
      </c>
      <c r="BL86" s="5">
        <v>0</v>
      </c>
      <c r="BM86" s="5" t="s">
        <v>10</v>
      </c>
      <c r="BN86" s="5" t="b">
        <v>1</v>
      </c>
      <c r="BO86" s="5" t="s">
        <v>1554</v>
      </c>
    </row>
    <row r="87" spans="1:67" x14ac:dyDescent="0.25">
      <c r="A87" s="5">
        <v>86</v>
      </c>
      <c r="B87" s="5">
        <v>1</v>
      </c>
      <c r="C87" s="5">
        <v>16</v>
      </c>
      <c r="D87" s="5">
        <v>2</v>
      </c>
      <c r="E87" s="5">
        <v>2</v>
      </c>
      <c r="F87" s="5">
        <v>16.100000000000001</v>
      </c>
      <c r="G87" s="5">
        <v>10.8</v>
      </c>
      <c r="H87" s="5"/>
      <c r="I87" s="5">
        <v>26.9</v>
      </c>
      <c r="J87" s="5">
        <v>17.32</v>
      </c>
      <c r="K87" s="5">
        <v>4.25</v>
      </c>
      <c r="L87" s="5"/>
      <c r="M87" s="5">
        <v>9.68</v>
      </c>
      <c r="N87" s="5"/>
      <c r="O87" s="5">
        <v>3.15</v>
      </c>
      <c r="R87" s="5">
        <v>3.15</v>
      </c>
      <c r="S87" s="5">
        <v>61.3</v>
      </c>
      <c r="T87" s="5">
        <v>58.15</v>
      </c>
      <c r="U87" s="5">
        <v>59.73</v>
      </c>
      <c r="V87" s="5">
        <v>119811.8</v>
      </c>
      <c r="W87" s="5"/>
      <c r="X87" s="5">
        <v>119811.8</v>
      </c>
      <c r="Y87">
        <v>1000</v>
      </c>
      <c r="Z87">
        <v>120811.8</v>
      </c>
      <c r="AA87">
        <v>215</v>
      </c>
      <c r="AB87">
        <v>121026.8</v>
      </c>
      <c r="AC87">
        <v>17.5</v>
      </c>
      <c r="AD87">
        <v>121044.3</v>
      </c>
      <c r="AE87">
        <v>605.22149999999999</v>
      </c>
      <c r="AF87">
        <v>121649.5215</v>
      </c>
      <c r="AH87">
        <v>121649.5215</v>
      </c>
      <c r="AJ87">
        <v>121649.5215</v>
      </c>
      <c r="AK87">
        <v>3649.4856450000002</v>
      </c>
      <c r="AL87">
        <v>125299.007145</v>
      </c>
      <c r="AM87" s="5">
        <v>125299.01</v>
      </c>
      <c r="AN87" s="5">
        <v>7484200</v>
      </c>
      <c r="AQ87" s="5">
        <v>0</v>
      </c>
      <c r="AR87" s="5">
        <v>125300.51900217649</v>
      </c>
      <c r="AS87" s="5">
        <v>7484200</v>
      </c>
      <c r="AT87" s="5" t="s">
        <v>8</v>
      </c>
      <c r="AW87">
        <v>125300.51900217649</v>
      </c>
      <c r="AX87" s="5">
        <v>0</v>
      </c>
      <c r="AY87" s="5">
        <v>7484200</v>
      </c>
      <c r="BA87" s="5" t="s">
        <v>19</v>
      </c>
      <c r="BB87" s="5" t="s">
        <v>19</v>
      </c>
      <c r="BC87" t="s">
        <v>1827</v>
      </c>
      <c r="BD87" t="s">
        <v>1828</v>
      </c>
      <c r="BE87" t="s">
        <v>1861</v>
      </c>
      <c r="BF87" t="s">
        <v>1857</v>
      </c>
      <c r="BG87" t="b">
        <v>1</v>
      </c>
      <c r="BH87" s="5">
        <v>7484200</v>
      </c>
      <c r="BI87">
        <v>7484200</v>
      </c>
      <c r="BJ87">
        <v>0</v>
      </c>
      <c r="BK87">
        <v>0</v>
      </c>
      <c r="BL87" s="5">
        <v>0</v>
      </c>
      <c r="BM87" s="5" t="s">
        <v>8</v>
      </c>
      <c r="BN87" s="5" t="b">
        <v>1</v>
      </c>
      <c r="BO87" s="5" t="s">
        <v>1555</v>
      </c>
    </row>
    <row r="88" spans="1:67" x14ac:dyDescent="0.25">
      <c r="A88" s="5">
        <v>87</v>
      </c>
      <c r="B88" s="5">
        <v>1</v>
      </c>
      <c r="C88" s="5">
        <v>16</v>
      </c>
      <c r="D88" s="5">
        <v>3</v>
      </c>
      <c r="E88" s="5">
        <v>2</v>
      </c>
      <c r="F88" s="5">
        <v>16.41</v>
      </c>
      <c r="G88" s="5">
        <v>12.19</v>
      </c>
      <c r="H88" s="5"/>
      <c r="I88" s="5">
        <v>28.6</v>
      </c>
      <c r="J88" s="5">
        <v>14.24</v>
      </c>
      <c r="K88" s="5">
        <v>3.86</v>
      </c>
      <c r="L88" s="5"/>
      <c r="M88" s="5">
        <v>6.1</v>
      </c>
      <c r="N88" s="5"/>
      <c r="O88" s="5">
        <v>3.33</v>
      </c>
      <c r="R88" s="5">
        <v>3.33</v>
      </c>
      <c r="S88" s="5">
        <v>56.13</v>
      </c>
      <c r="T88" s="5">
        <v>52.8</v>
      </c>
      <c r="U88" s="5">
        <v>54.47</v>
      </c>
      <c r="V88" s="5">
        <v>116420.9</v>
      </c>
      <c r="W88" s="5"/>
      <c r="X88" s="5">
        <v>116420.9</v>
      </c>
      <c r="Y88">
        <v>1000</v>
      </c>
      <c r="Z88">
        <v>117420.9</v>
      </c>
      <c r="AA88">
        <v>215</v>
      </c>
      <c r="AB88">
        <v>117635.9</v>
      </c>
      <c r="AC88">
        <v>17.5</v>
      </c>
      <c r="AD88">
        <v>117653.4</v>
      </c>
      <c r="AE88">
        <v>588.26699999999994</v>
      </c>
      <c r="AF88">
        <v>118241.667</v>
      </c>
      <c r="AH88">
        <v>118241.667</v>
      </c>
      <c r="AJ88">
        <v>118241.667</v>
      </c>
      <c r="AL88">
        <v>118241.667</v>
      </c>
      <c r="AM88" s="5">
        <v>118241.67</v>
      </c>
      <c r="AN88" s="5">
        <v>6440700</v>
      </c>
      <c r="AQ88" s="5">
        <v>0</v>
      </c>
      <c r="AR88" s="5">
        <v>118243.06957958508</v>
      </c>
      <c r="AS88" s="5">
        <v>6440700</v>
      </c>
      <c r="AT88" s="5" t="s">
        <v>8</v>
      </c>
      <c r="AW88">
        <v>118243.06957958508</v>
      </c>
      <c r="AX88" s="5">
        <v>0</v>
      </c>
      <c r="AY88" s="5">
        <v>6440700</v>
      </c>
      <c r="BA88" s="5" t="s">
        <v>19</v>
      </c>
      <c r="BB88" s="5" t="s">
        <v>19</v>
      </c>
      <c r="BC88" t="s">
        <v>1827</v>
      </c>
      <c r="BD88" t="s">
        <v>1828</v>
      </c>
      <c r="BE88" t="s">
        <v>1861</v>
      </c>
      <c r="BF88" t="s">
        <v>1857</v>
      </c>
      <c r="BG88" t="b">
        <v>1</v>
      </c>
      <c r="BH88" s="5">
        <v>6440700</v>
      </c>
      <c r="BI88">
        <v>6440700</v>
      </c>
      <c r="BJ88">
        <v>0</v>
      </c>
      <c r="BK88">
        <v>0</v>
      </c>
      <c r="BL88" s="5">
        <v>0</v>
      </c>
      <c r="BM88" s="5" t="s">
        <v>8</v>
      </c>
      <c r="BN88" s="5" t="b">
        <v>1</v>
      </c>
      <c r="BO88" s="5" t="s">
        <v>1556</v>
      </c>
    </row>
    <row r="89" spans="1:67" x14ac:dyDescent="0.25">
      <c r="A89" s="5">
        <v>88</v>
      </c>
      <c r="B89" s="5">
        <v>1</v>
      </c>
      <c r="C89" s="5">
        <v>16</v>
      </c>
      <c r="D89" s="5">
        <v>4</v>
      </c>
      <c r="E89" s="5">
        <v>2</v>
      </c>
      <c r="F89" s="5">
        <v>14.98</v>
      </c>
      <c r="G89" s="5">
        <v>12.28</v>
      </c>
      <c r="H89" s="5"/>
      <c r="I89" s="5">
        <v>27.26</v>
      </c>
      <c r="J89" s="5">
        <v>14.78</v>
      </c>
      <c r="K89" s="5">
        <v>4.4400000000000004</v>
      </c>
      <c r="L89" s="5"/>
      <c r="M89" s="5">
        <v>6.25</v>
      </c>
      <c r="N89" s="5"/>
      <c r="O89" s="5">
        <v>3.33</v>
      </c>
      <c r="R89" s="5">
        <v>3.33</v>
      </c>
      <c r="S89" s="5">
        <v>56.06</v>
      </c>
      <c r="T89" s="5">
        <v>52.73</v>
      </c>
      <c r="U89" s="5">
        <v>54.4</v>
      </c>
      <c r="V89" s="5">
        <v>118681.5</v>
      </c>
      <c r="W89" s="5"/>
      <c r="X89" s="5">
        <v>118681.5</v>
      </c>
      <c r="Y89">
        <v>1000</v>
      </c>
      <c r="Z89">
        <v>119681.5</v>
      </c>
      <c r="AA89">
        <v>215</v>
      </c>
      <c r="AB89">
        <v>119896.5</v>
      </c>
      <c r="AC89">
        <v>17.5</v>
      </c>
      <c r="AD89">
        <v>119914</v>
      </c>
      <c r="AE89">
        <v>599.57000000000005</v>
      </c>
      <c r="AF89">
        <v>120513.57</v>
      </c>
      <c r="AH89">
        <v>120513.57</v>
      </c>
      <c r="AJ89">
        <v>120513.57</v>
      </c>
      <c r="AL89">
        <v>120513.57</v>
      </c>
      <c r="AM89" s="5">
        <v>120513.57</v>
      </c>
      <c r="AN89" s="5">
        <v>6556000</v>
      </c>
      <c r="AQ89" s="5">
        <v>0</v>
      </c>
      <c r="AR89" s="5">
        <v>120514.70588235297</v>
      </c>
      <c r="AS89" s="5">
        <v>6556000</v>
      </c>
      <c r="AT89" s="5" t="s">
        <v>8</v>
      </c>
      <c r="AW89">
        <v>120514.70588235297</v>
      </c>
      <c r="AX89" s="5">
        <v>0</v>
      </c>
      <c r="AY89" s="5">
        <v>6556000</v>
      </c>
      <c r="BA89" s="5" t="s">
        <v>19</v>
      </c>
      <c r="BB89" s="5" t="s">
        <v>19</v>
      </c>
      <c r="BC89" t="s">
        <v>1827</v>
      </c>
      <c r="BD89" t="s">
        <v>1828</v>
      </c>
      <c r="BE89" t="s">
        <v>1861</v>
      </c>
      <c r="BF89" t="s">
        <v>1857</v>
      </c>
      <c r="BG89" t="b">
        <v>1</v>
      </c>
      <c r="BH89" s="5">
        <v>6556000</v>
      </c>
      <c r="BI89">
        <v>6556000</v>
      </c>
      <c r="BJ89">
        <v>0</v>
      </c>
      <c r="BK89">
        <v>0</v>
      </c>
      <c r="BL89" s="5">
        <v>0</v>
      </c>
      <c r="BM89" s="5" t="s">
        <v>8</v>
      </c>
      <c r="BN89" s="5" t="b">
        <v>1</v>
      </c>
      <c r="BO89" s="5" t="s">
        <v>1557</v>
      </c>
    </row>
    <row r="90" spans="1:67" x14ac:dyDescent="0.25">
      <c r="A90" s="5">
        <v>89</v>
      </c>
      <c r="B90" s="5">
        <v>1</v>
      </c>
      <c r="C90" s="5">
        <v>16</v>
      </c>
      <c r="D90" s="5">
        <v>5</v>
      </c>
      <c r="E90" s="5">
        <v>1</v>
      </c>
      <c r="F90" s="5">
        <v>13.06</v>
      </c>
      <c r="G90" s="5"/>
      <c r="H90" s="5"/>
      <c r="I90" s="5">
        <v>13.06</v>
      </c>
      <c r="J90" s="5">
        <v>14.73</v>
      </c>
      <c r="K90" s="5">
        <v>4.4400000000000004</v>
      </c>
      <c r="L90" s="5"/>
      <c r="M90" s="5">
        <v>2.9</v>
      </c>
      <c r="N90" s="5"/>
      <c r="O90" s="5">
        <v>3.02</v>
      </c>
      <c r="R90" s="5">
        <v>3.02</v>
      </c>
      <c r="S90" s="5">
        <v>38.15</v>
      </c>
      <c r="T90" s="5">
        <v>35.130000000000003</v>
      </c>
      <c r="U90" s="5">
        <v>36.64</v>
      </c>
      <c r="V90" s="5">
        <v>124030.39999999999</v>
      </c>
      <c r="W90" s="5">
        <v>2480.6079999999997</v>
      </c>
      <c r="X90" s="5">
        <v>126511.008</v>
      </c>
      <c r="Y90">
        <v>1000</v>
      </c>
      <c r="Z90">
        <v>127511.008</v>
      </c>
      <c r="AA90">
        <v>215</v>
      </c>
      <c r="AB90">
        <v>127726.008</v>
      </c>
      <c r="AC90">
        <v>17.5</v>
      </c>
      <c r="AD90">
        <v>127743.508</v>
      </c>
      <c r="AE90">
        <v>1916.1526200000001</v>
      </c>
      <c r="AF90">
        <v>129659.66061999998</v>
      </c>
      <c r="AG90">
        <v>1296.5966061999998</v>
      </c>
      <c r="AH90">
        <v>130956.25722619996</v>
      </c>
      <c r="AI90">
        <v>1309.5625722619998</v>
      </c>
      <c r="AJ90">
        <v>132265.81979846198</v>
      </c>
      <c r="AL90">
        <v>132265.81979846198</v>
      </c>
      <c r="AM90" s="5">
        <v>132265.82</v>
      </c>
      <c r="AN90" s="5">
        <v>4846300</v>
      </c>
      <c r="AP90">
        <v>0.02</v>
      </c>
      <c r="AQ90" s="5">
        <v>96926</v>
      </c>
      <c r="AR90" s="5">
        <v>129622.65283842797</v>
      </c>
      <c r="AS90" s="5">
        <v>4749374</v>
      </c>
      <c r="AT90" s="5" t="s">
        <v>8</v>
      </c>
      <c r="AW90">
        <v>129622.65283842797</v>
      </c>
      <c r="AX90" s="5">
        <v>0</v>
      </c>
      <c r="AY90" s="5">
        <v>4749374</v>
      </c>
      <c r="AZ90" t="s">
        <v>62</v>
      </c>
      <c r="BA90" s="5" t="s">
        <v>1</v>
      </c>
      <c r="BB90" s="5" t="s">
        <v>1</v>
      </c>
      <c r="BC90" t="s">
        <v>1863</v>
      </c>
      <c r="BD90" t="s">
        <v>1787</v>
      </c>
      <c r="BE90" t="s">
        <v>1861</v>
      </c>
      <c r="BF90" t="s">
        <v>1856</v>
      </c>
      <c r="BG90" t="b">
        <v>1</v>
      </c>
      <c r="BH90" s="5">
        <v>4846300</v>
      </c>
      <c r="BI90" t="s">
        <v>1899</v>
      </c>
      <c r="BJ90">
        <v>0</v>
      </c>
      <c r="BK90">
        <v>4846300</v>
      </c>
      <c r="BL90" s="5">
        <v>0</v>
      </c>
      <c r="BM90" s="5" t="s">
        <v>8</v>
      </c>
      <c r="BN90" s="5" t="b">
        <v>1</v>
      </c>
      <c r="BO90" s="5" t="s">
        <v>1558</v>
      </c>
    </row>
    <row r="91" spans="1:67" x14ac:dyDescent="0.25">
      <c r="A91" s="5">
        <v>90</v>
      </c>
      <c r="B91" s="5">
        <v>1</v>
      </c>
      <c r="C91" s="5">
        <v>16</v>
      </c>
      <c r="D91" s="5">
        <v>6</v>
      </c>
      <c r="E91" s="5">
        <v>1</v>
      </c>
      <c r="F91" s="5">
        <v>14.57</v>
      </c>
      <c r="G91" s="5"/>
      <c r="H91" s="5"/>
      <c r="I91" s="5">
        <v>14.57</v>
      </c>
      <c r="J91" s="5">
        <v>16.57</v>
      </c>
      <c r="K91" s="5">
        <v>4.46</v>
      </c>
      <c r="L91" s="5"/>
      <c r="M91" s="5">
        <v>7.75</v>
      </c>
      <c r="N91" s="5"/>
      <c r="O91" s="5">
        <v>3.1</v>
      </c>
      <c r="R91" s="5">
        <v>3.1</v>
      </c>
      <c r="S91" s="5">
        <v>46.45</v>
      </c>
      <c r="T91" s="5">
        <v>43.35</v>
      </c>
      <c r="U91" s="5">
        <v>44.9</v>
      </c>
      <c r="V91" s="5">
        <v>122837.8</v>
      </c>
      <c r="W91" s="5"/>
      <c r="X91" s="5">
        <v>122837.8</v>
      </c>
      <c r="Y91">
        <v>1000</v>
      </c>
      <c r="Z91">
        <v>123837.8</v>
      </c>
      <c r="AA91">
        <v>215</v>
      </c>
      <c r="AB91">
        <v>124052.8</v>
      </c>
      <c r="AC91">
        <v>17.5</v>
      </c>
      <c r="AD91">
        <v>124070.3</v>
      </c>
      <c r="AE91">
        <v>620.35149999999999</v>
      </c>
      <c r="AF91">
        <v>124690.65150000001</v>
      </c>
      <c r="AG91">
        <v>1246.9065149999999</v>
      </c>
      <c r="AH91">
        <v>125937.558015</v>
      </c>
      <c r="AI91">
        <v>1259.3755801499999</v>
      </c>
      <c r="AJ91">
        <v>127196.93359515</v>
      </c>
      <c r="AK91">
        <v>2543.9386719029999</v>
      </c>
      <c r="AL91">
        <v>129740.872267053</v>
      </c>
      <c r="AM91" s="5">
        <v>129740.87</v>
      </c>
      <c r="AN91" s="5">
        <v>5825400</v>
      </c>
      <c r="AQ91" s="5">
        <v>0</v>
      </c>
      <c r="AR91" s="5">
        <v>129741.64810690423</v>
      </c>
      <c r="AS91" s="5">
        <v>5825400</v>
      </c>
      <c r="AT91" s="5" t="s">
        <v>8</v>
      </c>
      <c r="AW91">
        <v>129741.64810690423</v>
      </c>
      <c r="AX91" s="5">
        <v>0</v>
      </c>
      <c r="AY91" s="5">
        <v>5825400</v>
      </c>
      <c r="BA91" s="5" t="s">
        <v>19</v>
      </c>
      <c r="BB91" s="5" t="s">
        <v>19</v>
      </c>
      <c r="BC91" t="s">
        <v>1827</v>
      </c>
      <c r="BD91" t="s">
        <v>1828</v>
      </c>
      <c r="BE91" t="s">
        <v>1861</v>
      </c>
      <c r="BF91" t="s">
        <v>1856</v>
      </c>
      <c r="BG91" t="b">
        <v>1</v>
      </c>
      <c r="BH91" s="5">
        <v>5825400</v>
      </c>
      <c r="BI91">
        <v>5825400</v>
      </c>
      <c r="BJ91">
        <v>0</v>
      </c>
      <c r="BK91">
        <v>0</v>
      </c>
      <c r="BL91" s="5">
        <v>0</v>
      </c>
      <c r="BM91" s="5" t="s">
        <v>8</v>
      </c>
      <c r="BN91" s="5" t="b">
        <v>1</v>
      </c>
      <c r="BO91" s="5" t="s">
        <v>1559</v>
      </c>
    </row>
    <row r="92" spans="1:67" x14ac:dyDescent="0.25">
      <c r="A92" s="5">
        <v>91</v>
      </c>
      <c r="B92" s="5">
        <v>1</v>
      </c>
      <c r="C92" s="5">
        <v>17</v>
      </c>
      <c r="D92" s="5">
        <v>1</v>
      </c>
      <c r="E92" s="5">
        <v>0</v>
      </c>
      <c r="F92" s="5">
        <v>14.66</v>
      </c>
      <c r="G92" s="5"/>
      <c r="H92" s="5"/>
      <c r="I92" s="5">
        <v>14.66</v>
      </c>
      <c r="J92" s="5">
        <v>6.15</v>
      </c>
      <c r="K92" s="5">
        <v>4.7300000000000004</v>
      </c>
      <c r="L92" s="5"/>
      <c r="M92" s="5">
        <v>3.86</v>
      </c>
      <c r="N92" s="5"/>
      <c r="O92" s="5"/>
      <c r="R92" s="5">
        <v>0</v>
      </c>
      <c r="S92" s="5">
        <v>29.4</v>
      </c>
      <c r="T92" s="5">
        <v>29.4</v>
      </c>
      <c r="U92" s="5">
        <v>29.4</v>
      </c>
      <c r="V92" s="5">
        <v>139730</v>
      </c>
      <c r="W92" s="5">
        <v>200</v>
      </c>
      <c r="X92" s="5">
        <v>139930</v>
      </c>
      <c r="Y92">
        <v>1000</v>
      </c>
      <c r="Z92">
        <v>140930</v>
      </c>
      <c r="AA92">
        <v>215</v>
      </c>
      <c r="AB92">
        <v>141145</v>
      </c>
      <c r="AC92">
        <v>17.5</v>
      </c>
      <c r="AD92">
        <v>141162.5</v>
      </c>
      <c r="AF92">
        <v>141162.5</v>
      </c>
      <c r="AH92">
        <v>141162.5</v>
      </c>
      <c r="AJ92">
        <v>141162.5</v>
      </c>
      <c r="AL92">
        <v>141162.5</v>
      </c>
      <c r="AM92" s="5">
        <v>141162.5</v>
      </c>
      <c r="AN92" s="5">
        <v>4150200</v>
      </c>
      <c r="AP92">
        <v>0.02</v>
      </c>
      <c r="AQ92" s="5">
        <v>83004</v>
      </c>
      <c r="AR92" s="5">
        <v>138340</v>
      </c>
      <c r="AS92" s="5">
        <v>4067196</v>
      </c>
      <c r="AT92" s="5" t="s">
        <v>1807</v>
      </c>
      <c r="AU92">
        <v>10000</v>
      </c>
      <c r="AW92">
        <v>148340</v>
      </c>
      <c r="AX92" s="5">
        <v>294000</v>
      </c>
      <c r="AY92" s="5">
        <v>4361196</v>
      </c>
      <c r="AZ92" t="s">
        <v>62</v>
      </c>
      <c r="BA92" s="5" t="s">
        <v>1</v>
      </c>
      <c r="BB92" s="5" t="s">
        <v>1</v>
      </c>
      <c r="BC92" t="s">
        <v>1863</v>
      </c>
      <c r="BD92" t="s">
        <v>1787</v>
      </c>
      <c r="BE92" t="s">
        <v>1861</v>
      </c>
      <c r="BF92" t="s">
        <v>1862</v>
      </c>
      <c r="BG92" t="b">
        <v>1</v>
      </c>
      <c r="BH92" s="5">
        <v>4150200</v>
      </c>
      <c r="BI92" t="s">
        <v>1899</v>
      </c>
      <c r="BJ92">
        <v>0</v>
      </c>
      <c r="BK92">
        <v>4150200</v>
      </c>
      <c r="BL92" s="5">
        <v>0</v>
      </c>
      <c r="BM92" s="5" t="s">
        <v>1807</v>
      </c>
      <c r="BN92" s="5" t="b">
        <v>1</v>
      </c>
      <c r="BO92" s="5" t="s">
        <v>1560</v>
      </c>
    </row>
    <row r="93" spans="1:67" x14ac:dyDescent="0.25">
      <c r="A93" s="5">
        <v>92</v>
      </c>
      <c r="B93" s="5">
        <v>1</v>
      </c>
      <c r="C93" s="5">
        <v>17</v>
      </c>
      <c r="D93" s="5">
        <v>2</v>
      </c>
      <c r="E93" s="5">
        <v>2</v>
      </c>
      <c r="F93" s="5">
        <v>16.100000000000001</v>
      </c>
      <c r="G93" s="5">
        <v>10.8</v>
      </c>
      <c r="H93" s="5"/>
      <c r="I93" s="5">
        <v>26.9</v>
      </c>
      <c r="J93" s="5">
        <v>17.32</v>
      </c>
      <c r="K93" s="5">
        <v>4.25</v>
      </c>
      <c r="L93" s="5"/>
      <c r="M93" s="5">
        <v>9.68</v>
      </c>
      <c r="N93" s="5"/>
      <c r="O93" s="5">
        <v>3.15</v>
      </c>
      <c r="R93" s="5">
        <v>3.15</v>
      </c>
      <c r="S93" s="5">
        <v>61.3</v>
      </c>
      <c r="T93" s="5">
        <v>58.15</v>
      </c>
      <c r="U93" s="5">
        <v>59.73</v>
      </c>
      <c r="V93" s="5">
        <v>119811.8</v>
      </c>
      <c r="W93" s="5"/>
      <c r="X93" s="5">
        <v>119811.8</v>
      </c>
      <c r="Y93">
        <v>1000</v>
      </c>
      <c r="Z93">
        <v>120811.8</v>
      </c>
      <c r="AA93">
        <v>215</v>
      </c>
      <c r="AB93">
        <v>121026.8</v>
      </c>
      <c r="AC93">
        <v>17.5</v>
      </c>
      <c r="AD93">
        <v>121044.3</v>
      </c>
      <c r="AE93">
        <v>605.22149999999999</v>
      </c>
      <c r="AF93">
        <v>121649.5215</v>
      </c>
      <c r="AH93">
        <v>121649.5215</v>
      </c>
      <c r="AJ93">
        <v>121649.5215</v>
      </c>
      <c r="AK93">
        <v>3649.4856450000002</v>
      </c>
      <c r="AL93">
        <v>125299.007145</v>
      </c>
      <c r="AM93" s="5">
        <v>125299.01</v>
      </c>
      <c r="AN93" s="5">
        <v>7484200</v>
      </c>
      <c r="AQ93" s="5">
        <v>0</v>
      </c>
      <c r="AR93" s="5">
        <v>125300.51900217649</v>
      </c>
      <c r="AS93" s="5">
        <v>7484200</v>
      </c>
      <c r="AT93" s="5" t="s">
        <v>10</v>
      </c>
      <c r="AU93">
        <v>25000</v>
      </c>
      <c r="AV93" t="s">
        <v>1813</v>
      </c>
      <c r="AW93">
        <v>150300.51900217647</v>
      </c>
      <c r="AX93" s="5">
        <v>1493250</v>
      </c>
      <c r="AY93" s="5">
        <v>8977450</v>
      </c>
      <c r="BA93" s="5" t="s">
        <v>2</v>
      </c>
      <c r="BB93" s="5" t="s">
        <v>2</v>
      </c>
      <c r="BC93" t="s">
        <v>1821</v>
      </c>
      <c r="BD93" t="s">
        <v>1787</v>
      </c>
      <c r="BE93" t="s">
        <v>1861</v>
      </c>
      <c r="BF93" t="s">
        <v>1857</v>
      </c>
      <c r="BG93" t="b">
        <v>1</v>
      </c>
      <c r="BH93" s="5">
        <v>7484200</v>
      </c>
      <c r="BI93">
        <v>7484200</v>
      </c>
      <c r="BJ93">
        <v>0</v>
      </c>
      <c r="BK93">
        <v>0</v>
      </c>
      <c r="BL93" s="5">
        <v>0</v>
      </c>
      <c r="BM93" s="5" t="s">
        <v>10</v>
      </c>
      <c r="BN93" s="5" t="b">
        <v>1</v>
      </c>
      <c r="BO93" s="5" t="s">
        <v>1561</v>
      </c>
    </row>
    <row r="94" spans="1:67" x14ac:dyDescent="0.25">
      <c r="A94" s="5">
        <v>93</v>
      </c>
      <c r="B94" s="5">
        <v>1</v>
      </c>
      <c r="C94" s="5">
        <v>17</v>
      </c>
      <c r="D94" s="5">
        <v>3</v>
      </c>
      <c r="E94" s="5">
        <v>2</v>
      </c>
      <c r="F94" s="5">
        <v>16.41</v>
      </c>
      <c r="G94" s="5">
        <v>12.19</v>
      </c>
      <c r="H94" s="5"/>
      <c r="I94" s="5">
        <v>28.6</v>
      </c>
      <c r="J94" s="5">
        <v>14.24</v>
      </c>
      <c r="K94" s="5">
        <v>3.86</v>
      </c>
      <c r="L94" s="5"/>
      <c r="M94" s="5">
        <v>6.1</v>
      </c>
      <c r="N94" s="5"/>
      <c r="O94" s="5">
        <v>3.33</v>
      </c>
      <c r="R94" s="5">
        <v>3.33</v>
      </c>
      <c r="S94" s="5">
        <v>56.13</v>
      </c>
      <c r="T94" s="5">
        <v>52.8</v>
      </c>
      <c r="U94" s="5">
        <v>54.47</v>
      </c>
      <c r="V94" s="5">
        <v>117551.2</v>
      </c>
      <c r="W94" s="5"/>
      <c r="X94" s="5">
        <v>117551.2</v>
      </c>
      <c r="Y94">
        <v>1000</v>
      </c>
      <c r="Z94">
        <v>118551.2</v>
      </c>
      <c r="AA94">
        <v>215</v>
      </c>
      <c r="AB94">
        <v>118766.2</v>
      </c>
      <c r="AC94">
        <v>17.5</v>
      </c>
      <c r="AD94">
        <v>118783.7</v>
      </c>
      <c r="AE94">
        <v>593.91849999999999</v>
      </c>
      <c r="AF94">
        <v>119377.6185</v>
      </c>
      <c r="AH94">
        <v>119377.6185</v>
      </c>
      <c r="AJ94">
        <v>119377.6185</v>
      </c>
      <c r="AL94">
        <v>119377.6185</v>
      </c>
      <c r="AM94" s="5">
        <v>119377.62</v>
      </c>
      <c r="AN94" s="5">
        <v>6502500</v>
      </c>
      <c r="AQ94" s="5">
        <v>0</v>
      </c>
      <c r="AR94" s="5">
        <v>119377.63906737654</v>
      </c>
      <c r="AS94" s="5">
        <v>6502500</v>
      </c>
      <c r="AT94" s="5" t="s">
        <v>8</v>
      </c>
      <c r="AW94">
        <v>119377.63906737654</v>
      </c>
      <c r="AX94" s="5">
        <v>0</v>
      </c>
      <c r="AY94" s="5">
        <v>6502500</v>
      </c>
      <c r="BA94" s="5" t="s">
        <v>19</v>
      </c>
      <c r="BB94" s="5" t="s">
        <v>19</v>
      </c>
      <c r="BC94" t="s">
        <v>1827</v>
      </c>
      <c r="BD94" t="s">
        <v>1828</v>
      </c>
      <c r="BE94" t="s">
        <v>1861</v>
      </c>
      <c r="BF94" t="s">
        <v>1857</v>
      </c>
      <c r="BG94" t="b">
        <v>1</v>
      </c>
      <c r="BH94" s="5">
        <v>6502500</v>
      </c>
      <c r="BI94">
        <v>6502500</v>
      </c>
      <c r="BJ94">
        <v>0</v>
      </c>
      <c r="BK94">
        <v>0</v>
      </c>
      <c r="BL94" s="5">
        <v>0</v>
      </c>
      <c r="BM94" s="5" t="s">
        <v>8</v>
      </c>
      <c r="BN94" s="5" t="b">
        <v>1</v>
      </c>
      <c r="BO94" s="5" t="s">
        <v>1562</v>
      </c>
    </row>
    <row r="95" spans="1:67" x14ac:dyDescent="0.25">
      <c r="A95" s="5">
        <v>94</v>
      </c>
      <c r="B95" s="5">
        <v>1</v>
      </c>
      <c r="C95" s="5">
        <v>17</v>
      </c>
      <c r="D95" s="5">
        <v>4</v>
      </c>
      <c r="E95" s="5">
        <v>2</v>
      </c>
      <c r="F95" s="5">
        <v>14.98</v>
      </c>
      <c r="G95" s="5">
        <v>12.28</v>
      </c>
      <c r="H95" s="5"/>
      <c r="I95" s="5">
        <v>27.26</v>
      </c>
      <c r="J95" s="5">
        <v>14.78</v>
      </c>
      <c r="K95" s="5">
        <v>4.4400000000000004</v>
      </c>
      <c r="L95" s="5"/>
      <c r="M95" s="5">
        <v>6.25</v>
      </c>
      <c r="N95" s="5"/>
      <c r="O95" s="5">
        <v>3.33</v>
      </c>
      <c r="R95" s="5">
        <v>3.33</v>
      </c>
      <c r="S95" s="5">
        <v>56.06</v>
      </c>
      <c r="T95" s="5">
        <v>52.73</v>
      </c>
      <c r="U95" s="5">
        <v>54.4</v>
      </c>
      <c r="V95" s="5">
        <v>119811.8</v>
      </c>
      <c r="W95" s="5"/>
      <c r="X95" s="5">
        <v>119811.8</v>
      </c>
      <c r="Y95">
        <v>1000</v>
      </c>
      <c r="Z95">
        <v>120811.8</v>
      </c>
      <c r="AA95">
        <v>215</v>
      </c>
      <c r="AB95">
        <v>121026.8</v>
      </c>
      <c r="AC95">
        <v>17.5</v>
      </c>
      <c r="AD95">
        <v>121044.3</v>
      </c>
      <c r="AE95">
        <v>605.22149999999999</v>
      </c>
      <c r="AF95">
        <v>121649.5215</v>
      </c>
      <c r="AH95">
        <v>121649.5215</v>
      </c>
      <c r="AJ95">
        <v>121649.5215</v>
      </c>
      <c r="AL95">
        <v>121649.5215</v>
      </c>
      <c r="AM95" s="5">
        <v>121649.52</v>
      </c>
      <c r="AN95" s="5">
        <v>6617800</v>
      </c>
      <c r="AQ95" s="5">
        <v>0</v>
      </c>
      <c r="AR95" s="5">
        <v>121650.73529411764</v>
      </c>
      <c r="AS95" s="5">
        <v>6617800</v>
      </c>
      <c r="AT95" s="5" t="s">
        <v>8</v>
      </c>
      <c r="AW95">
        <v>121650.73529411764</v>
      </c>
      <c r="AX95" s="5">
        <v>0</v>
      </c>
      <c r="AY95" s="5">
        <v>6617800</v>
      </c>
      <c r="BA95" s="5" t="s">
        <v>19</v>
      </c>
      <c r="BB95" s="5" t="s">
        <v>19</v>
      </c>
      <c r="BC95" t="s">
        <v>1827</v>
      </c>
      <c r="BD95" t="s">
        <v>1828</v>
      </c>
      <c r="BE95" t="s">
        <v>1861</v>
      </c>
      <c r="BF95" t="s">
        <v>1857</v>
      </c>
      <c r="BG95" t="b">
        <v>1</v>
      </c>
      <c r="BH95" s="5">
        <v>6617800</v>
      </c>
      <c r="BI95">
        <v>6617800</v>
      </c>
      <c r="BJ95">
        <v>0</v>
      </c>
      <c r="BK95">
        <v>0</v>
      </c>
      <c r="BL95" s="5">
        <v>0</v>
      </c>
      <c r="BM95" s="5" t="s">
        <v>8</v>
      </c>
      <c r="BN95" s="5" t="b">
        <v>1</v>
      </c>
      <c r="BO95" s="5" t="s">
        <v>1563</v>
      </c>
    </row>
    <row r="96" spans="1:67" x14ac:dyDescent="0.25">
      <c r="A96" s="5">
        <v>95</v>
      </c>
      <c r="B96" s="5">
        <v>1</v>
      </c>
      <c r="C96" s="5">
        <v>17</v>
      </c>
      <c r="D96" s="5">
        <v>5</v>
      </c>
      <c r="E96" s="5">
        <v>1</v>
      </c>
      <c r="F96" s="5">
        <v>13.06</v>
      </c>
      <c r="G96" s="5"/>
      <c r="H96" s="5"/>
      <c r="I96" s="5">
        <v>13.06</v>
      </c>
      <c r="J96" s="5">
        <v>14.73</v>
      </c>
      <c r="K96" s="5">
        <v>4.4400000000000004</v>
      </c>
      <c r="L96" s="5"/>
      <c r="M96" s="5">
        <v>2.9</v>
      </c>
      <c r="N96" s="5"/>
      <c r="O96" s="5">
        <v>3.02</v>
      </c>
      <c r="R96" s="5">
        <v>3.02</v>
      </c>
      <c r="S96" s="5">
        <v>38.15</v>
      </c>
      <c r="T96" s="5">
        <v>35.130000000000003</v>
      </c>
      <c r="U96" s="5">
        <v>36.64</v>
      </c>
      <c r="V96" s="5">
        <v>126415.6</v>
      </c>
      <c r="W96" s="5">
        <v>2528.3120000000004</v>
      </c>
      <c r="X96" s="5">
        <v>128943.912</v>
      </c>
      <c r="Y96">
        <v>1000</v>
      </c>
      <c r="Z96">
        <v>129943.912</v>
      </c>
      <c r="AA96">
        <v>215</v>
      </c>
      <c r="AB96">
        <v>130158.912</v>
      </c>
      <c r="AC96">
        <v>17.5</v>
      </c>
      <c r="AD96">
        <v>130176.412</v>
      </c>
      <c r="AF96">
        <v>130176.412</v>
      </c>
      <c r="AH96">
        <v>130176.412</v>
      </c>
      <c r="AJ96">
        <v>130176.412</v>
      </c>
      <c r="AL96">
        <v>130176.412</v>
      </c>
      <c r="AM96" s="5">
        <v>130176.41</v>
      </c>
      <c r="AN96" s="5">
        <v>4769700</v>
      </c>
      <c r="AP96">
        <v>0.02</v>
      </c>
      <c r="AQ96" s="5">
        <v>95394</v>
      </c>
      <c r="AR96" s="5">
        <v>127573.85371179041</v>
      </c>
      <c r="AS96" s="5">
        <v>4674306</v>
      </c>
      <c r="AT96" s="5" t="s">
        <v>1807</v>
      </c>
      <c r="AU96">
        <v>10000</v>
      </c>
      <c r="AW96">
        <v>137573.85371179041</v>
      </c>
      <c r="AX96" s="5">
        <v>366400.00000000093</v>
      </c>
      <c r="AY96" s="5">
        <v>5040706.0000000009</v>
      </c>
      <c r="AZ96" t="s">
        <v>62</v>
      </c>
      <c r="BA96" s="5" t="s">
        <v>1</v>
      </c>
      <c r="BB96" s="5" t="s">
        <v>1</v>
      </c>
      <c r="BC96" t="s">
        <v>1863</v>
      </c>
      <c r="BD96" t="s">
        <v>1787</v>
      </c>
      <c r="BE96" t="s">
        <v>1861</v>
      </c>
      <c r="BF96" t="s">
        <v>1856</v>
      </c>
      <c r="BG96" t="b">
        <v>1</v>
      </c>
      <c r="BH96" s="5">
        <v>4769700</v>
      </c>
      <c r="BI96" t="s">
        <v>1899</v>
      </c>
      <c r="BJ96">
        <v>4769700</v>
      </c>
      <c r="BK96">
        <v>4769700</v>
      </c>
      <c r="BL96" s="5">
        <v>0</v>
      </c>
      <c r="BM96" s="5" t="s">
        <v>1807</v>
      </c>
      <c r="BN96" s="5" t="b">
        <v>1</v>
      </c>
      <c r="BO96" s="5" t="s">
        <v>1564</v>
      </c>
    </row>
    <row r="97" spans="1:67" x14ac:dyDescent="0.25">
      <c r="A97" s="5">
        <v>96</v>
      </c>
      <c r="B97" s="5">
        <v>1</v>
      </c>
      <c r="C97" s="5">
        <v>17</v>
      </c>
      <c r="D97" s="5">
        <v>6</v>
      </c>
      <c r="E97" s="5">
        <v>1</v>
      </c>
      <c r="F97" s="5">
        <v>14.57</v>
      </c>
      <c r="G97" s="5"/>
      <c r="H97" s="5"/>
      <c r="I97" s="5">
        <v>14.57</v>
      </c>
      <c r="J97" s="5">
        <v>16.57</v>
      </c>
      <c r="K97" s="5">
        <v>4.46</v>
      </c>
      <c r="L97" s="5"/>
      <c r="M97" s="5">
        <v>7.75</v>
      </c>
      <c r="N97" s="5"/>
      <c r="O97" s="5">
        <v>3.1</v>
      </c>
      <c r="R97" s="5">
        <v>3.1</v>
      </c>
      <c r="S97" s="5">
        <v>46.45</v>
      </c>
      <c r="T97" s="5">
        <v>43.35</v>
      </c>
      <c r="U97" s="5">
        <v>44.9</v>
      </c>
      <c r="V97" s="5">
        <v>120452.6</v>
      </c>
      <c r="W97" s="5"/>
      <c r="X97" s="5">
        <v>120452.6</v>
      </c>
      <c r="Y97">
        <v>1000</v>
      </c>
      <c r="Z97">
        <v>121452.6</v>
      </c>
      <c r="AA97">
        <v>215</v>
      </c>
      <c r="AB97">
        <v>121667.6</v>
      </c>
      <c r="AC97">
        <v>17.5</v>
      </c>
      <c r="AD97">
        <v>121685.1</v>
      </c>
      <c r="AE97">
        <v>608.42550000000006</v>
      </c>
      <c r="AF97">
        <v>122293.5255</v>
      </c>
      <c r="AG97">
        <v>1222.9352550000001</v>
      </c>
      <c r="AH97">
        <v>123516.46075499999</v>
      </c>
      <c r="AI97">
        <v>1235.16460755</v>
      </c>
      <c r="AJ97">
        <v>124751.62536255</v>
      </c>
      <c r="AK97">
        <v>2495.0325072510004</v>
      </c>
      <c r="AL97">
        <v>127246.657869801</v>
      </c>
      <c r="AM97" s="5">
        <v>127246.66</v>
      </c>
      <c r="AN97" s="5">
        <v>5713400</v>
      </c>
      <c r="AQ97" s="5">
        <v>0</v>
      </c>
      <c r="AR97" s="5">
        <v>127247.21603563474</v>
      </c>
      <c r="AS97" s="5">
        <v>5713400</v>
      </c>
      <c r="AT97" s="5" t="s">
        <v>10</v>
      </c>
      <c r="AU97">
        <v>25000</v>
      </c>
      <c r="AV97" t="s">
        <v>1813</v>
      </c>
      <c r="AW97">
        <v>152247.21603563474</v>
      </c>
      <c r="AX97" s="5">
        <v>1122500</v>
      </c>
      <c r="AY97" s="5">
        <v>6835900</v>
      </c>
      <c r="BA97" s="5" t="s">
        <v>2</v>
      </c>
      <c r="BB97" s="5" t="s">
        <v>2</v>
      </c>
      <c r="BC97" t="s">
        <v>1821</v>
      </c>
      <c r="BD97" t="s">
        <v>1787</v>
      </c>
      <c r="BE97" t="s">
        <v>1861</v>
      </c>
      <c r="BF97" t="s">
        <v>1856</v>
      </c>
      <c r="BG97" t="b">
        <v>1</v>
      </c>
      <c r="BH97" s="5">
        <v>5713400</v>
      </c>
      <c r="BI97">
        <v>5713400</v>
      </c>
      <c r="BJ97">
        <v>0</v>
      </c>
      <c r="BK97">
        <v>0</v>
      </c>
      <c r="BL97" s="5">
        <v>0</v>
      </c>
      <c r="BM97" s="5" t="s">
        <v>10</v>
      </c>
      <c r="BN97" s="5" t="b">
        <v>1</v>
      </c>
      <c r="BO97" s="5" t="s">
        <v>1565</v>
      </c>
    </row>
    <row r="98" spans="1:67" x14ac:dyDescent="0.25">
      <c r="A98" s="5">
        <v>97</v>
      </c>
      <c r="B98" s="5">
        <v>1</v>
      </c>
      <c r="C98" s="5">
        <v>18</v>
      </c>
      <c r="D98" s="5">
        <v>1</v>
      </c>
      <c r="E98" s="5">
        <v>0</v>
      </c>
      <c r="F98" s="5">
        <v>14.66</v>
      </c>
      <c r="G98" s="5"/>
      <c r="H98" s="5"/>
      <c r="I98" s="5">
        <v>14.66</v>
      </c>
      <c r="J98" s="5">
        <v>6.15</v>
      </c>
      <c r="K98" s="5">
        <v>4.7300000000000004</v>
      </c>
      <c r="L98" s="5"/>
      <c r="M98" s="5">
        <v>3.86</v>
      </c>
      <c r="N98" s="5"/>
      <c r="O98" s="5"/>
      <c r="R98" s="5">
        <v>0</v>
      </c>
      <c r="S98" s="5">
        <v>29.4</v>
      </c>
      <c r="T98" s="5">
        <v>29.4</v>
      </c>
      <c r="U98" s="5">
        <v>29.4</v>
      </c>
      <c r="V98" s="5">
        <v>142524.6</v>
      </c>
      <c r="W98" s="5">
        <v>200</v>
      </c>
      <c r="X98" s="5">
        <v>142724.6</v>
      </c>
      <c r="Y98">
        <v>1000</v>
      </c>
      <c r="Z98">
        <v>143724.6</v>
      </c>
      <c r="AA98">
        <v>215</v>
      </c>
      <c r="AB98">
        <v>143939.6</v>
      </c>
      <c r="AC98">
        <v>17.5</v>
      </c>
      <c r="AD98">
        <v>143957.1</v>
      </c>
      <c r="AF98">
        <v>143957.1</v>
      </c>
      <c r="AH98">
        <v>143957.1</v>
      </c>
      <c r="AJ98">
        <v>143957.1</v>
      </c>
      <c r="AL98">
        <v>143957.1</v>
      </c>
      <c r="AM98" s="5">
        <v>143957.1</v>
      </c>
      <c r="AN98" s="5">
        <v>4232400</v>
      </c>
      <c r="AQ98" s="5">
        <v>0</v>
      </c>
      <c r="AR98" s="5">
        <v>143959.18367346941</v>
      </c>
      <c r="AS98" s="5">
        <v>4232400</v>
      </c>
      <c r="AT98" s="5" t="s">
        <v>8</v>
      </c>
      <c r="AW98">
        <v>143959.18367346941</v>
      </c>
      <c r="AX98" s="5">
        <v>0</v>
      </c>
      <c r="AY98" s="5">
        <v>4232400</v>
      </c>
      <c r="BA98" s="5" t="s">
        <v>2</v>
      </c>
      <c r="BB98" s="5" t="s">
        <v>2</v>
      </c>
      <c r="BC98" t="s">
        <v>1821</v>
      </c>
      <c r="BD98" t="s">
        <v>1787</v>
      </c>
      <c r="BE98" t="s">
        <v>1861</v>
      </c>
      <c r="BF98" t="s">
        <v>1862</v>
      </c>
      <c r="BG98" t="b">
        <v>1</v>
      </c>
      <c r="BH98" s="5">
        <v>4232400</v>
      </c>
      <c r="BI98">
        <v>4232400</v>
      </c>
      <c r="BJ98">
        <v>0</v>
      </c>
      <c r="BK98">
        <v>0</v>
      </c>
      <c r="BL98" s="5">
        <v>0</v>
      </c>
      <c r="BM98" s="5" t="s">
        <v>8</v>
      </c>
      <c r="BN98" s="5" t="b">
        <v>1</v>
      </c>
      <c r="BO98" s="5" t="s">
        <v>1566</v>
      </c>
    </row>
    <row r="99" spans="1:67" x14ac:dyDescent="0.25">
      <c r="A99" s="5">
        <v>98</v>
      </c>
      <c r="B99" s="5">
        <v>1</v>
      </c>
      <c r="C99" s="5">
        <v>18</v>
      </c>
      <c r="D99" s="5">
        <v>2</v>
      </c>
      <c r="E99" s="5">
        <v>2</v>
      </c>
      <c r="F99" s="5">
        <v>16.100000000000001</v>
      </c>
      <c r="G99" s="5">
        <v>10.8</v>
      </c>
      <c r="H99" s="5"/>
      <c r="I99" s="5">
        <v>26.9</v>
      </c>
      <c r="J99" s="5">
        <v>17.32</v>
      </c>
      <c r="K99" s="5">
        <v>4.25</v>
      </c>
      <c r="L99" s="5"/>
      <c r="M99" s="5">
        <v>9.68</v>
      </c>
      <c r="N99" s="5"/>
      <c r="O99" s="5">
        <v>3.15</v>
      </c>
      <c r="R99" s="5">
        <v>3.15</v>
      </c>
      <c r="S99" s="5">
        <v>61.3</v>
      </c>
      <c r="T99" s="5">
        <v>58.15</v>
      </c>
      <c r="U99" s="5">
        <v>59.73</v>
      </c>
      <c r="V99" s="5">
        <v>122072.4</v>
      </c>
      <c r="W99" s="5"/>
      <c r="X99" s="5">
        <v>122072.4</v>
      </c>
      <c r="Y99">
        <v>1000</v>
      </c>
      <c r="Z99">
        <v>123072.4</v>
      </c>
      <c r="AA99">
        <v>215</v>
      </c>
      <c r="AB99">
        <v>123287.4</v>
      </c>
      <c r="AC99">
        <v>17.5</v>
      </c>
      <c r="AD99">
        <v>123304.9</v>
      </c>
      <c r="AE99">
        <v>616.52449999999999</v>
      </c>
      <c r="AF99">
        <v>123921.42449999999</v>
      </c>
      <c r="AH99">
        <v>123921.42449999999</v>
      </c>
      <c r="AJ99">
        <v>123921.42449999999</v>
      </c>
      <c r="AK99">
        <v>3717.642734999999</v>
      </c>
      <c r="AL99">
        <v>127639.06723499999</v>
      </c>
      <c r="AM99" s="5">
        <v>127639.07</v>
      </c>
      <c r="AN99" s="5">
        <v>7623900</v>
      </c>
      <c r="AQ99" s="5">
        <v>0</v>
      </c>
      <c r="AR99" s="5">
        <v>127639.37719738824</v>
      </c>
      <c r="AS99" s="5">
        <v>7623900</v>
      </c>
      <c r="AT99" s="5" t="s">
        <v>8</v>
      </c>
      <c r="AW99">
        <v>127639.37719738824</v>
      </c>
      <c r="AX99" s="5">
        <v>0</v>
      </c>
      <c r="AY99" s="5">
        <v>7623900</v>
      </c>
      <c r="BA99" s="5" t="s">
        <v>19</v>
      </c>
      <c r="BB99" s="5" t="s">
        <v>19</v>
      </c>
      <c r="BC99" t="s">
        <v>1827</v>
      </c>
      <c r="BD99" t="s">
        <v>1828</v>
      </c>
      <c r="BE99" t="s">
        <v>1861</v>
      </c>
      <c r="BF99" t="s">
        <v>1857</v>
      </c>
      <c r="BG99" t="b">
        <v>1</v>
      </c>
      <c r="BH99" s="5">
        <v>7623900</v>
      </c>
      <c r="BI99">
        <v>7623900</v>
      </c>
      <c r="BJ99">
        <v>0</v>
      </c>
      <c r="BK99">
        <v>0</v>
      </c>
      <c r="BL99" s="5">
        <v>0</v>
      </c>
      <c r="BM99" s="5" t="s">
        <v>8</v>
      </c>
      <c r="BN99" s="5" t="b">
        <v>1</v>
      </c>
      <c r="BO99" s="5" t="s">
        <v>1567</v>
      </c>
    </row>
    <row r="100" spans="1:67" x14ac:dyDescent="0.25">
      <c r="A100" s="5">
        <v>99</v>
      </c>
      <c r="B100" s="5">
        <v>1</v>
      </c>
      <c r="C100" s="5">
        <v>18</v>
      </c>
      <c r="D100" s="5">
        <v>3</v>
      </c>
      <c r="E100" s="5">
        <v>2</v>
      </c>
      <c r="F100" s="5">
        <v>16.41</v>
      </c>
      <c r="G100" s="5">
        <v>12.19</v>
      </c>
      <c r="H100" s="5"/>
      <c r="I100" s="5">
        <v>28.6</v>
      </c>
      <c r="J100" s="5">
        <v>14.24</v>
      </c>
      <c r="K100" s="5">
        <v>3.86</v>
      </c>
      <c r="L100" s="5"/>
      <c r="M100" s="5">
        <v>6.1</v>
      </c>
      <c r="N100" s="5"/>
      <c r="O100" s="5">
        <v>3.33</v>
      </c>
      <c r="R100" s="5">
        <v>3.33</v>
      </c>
      <c r="S100" s="5">
        <v>56.13</v>
      </c>
      <c r="T100" s="5">
        <v>52.8</v>
      </c>
      <c r="U100" s="5">
        <v>54.47</v>
      </c>
      <c r="V100" s="5">
        <v>120942.1</v>
      </c>
      <c r="W100" s="5"/>
      <c r="X100" s="5">
        <v>120942.1</v>
      </c>
      <c r="Y100">
        <v>1000</v>
      </c>
      <c r="Z100">
        <v>121942.1</v>
      </c>
      <c r="AA100">
        <v>215</v>
      </c>
      <c r="AB100">
        <v>122157.1</v>
      </c>
      <c r="AC100">
        <v>17.5</v>
      </c>
      <c r="AD100">
        <v>122174.6</v>
      </c>
      <c r="AE100">
        <v>610.87300000000005</v>
      </c>
      <c r="AF100">
        <v>122785.473</v>
      </c>
      <c r="AH100">
        <v>122785.473</v>
      </c>
      <c r="AJ100">
        <v>122785.473</v>
      </c>
      <c r="AL100">
        <v>122785.473</v>
      </c>
      <c r="AM100" s="5">
        <v>122785.47</v>
      </c>
      <c r="AN100" s="5">
        <v>6688200</v>
      </c>
      <c r="AQ100" s="5">
        <v>0</v>
      </c>
      <c r="AR100" s="5">
        <v>122786.85514962365</v>
      </c>
      <c r="AS100" s="5">
        <v>6688200</v>
      </c>
      <c r="AT100" s="5" t="s">
        <v>8</v>
      </c>
      <c r="AW100">
        <v>122786.85514962365</v>
      </c>
      <c r="AX100" s="5">
        <v>0</v>
      </c>
      <c r="AY100" s="5">
        <v>6688200</v>
      </c>
      <c r="BA100" s="5" t="s">
        <v>19</v>
      </c>
      <c r="BB100" s="5" t="s">
        <v>19</v>
      </c>
      <c r="BC100" t="s">
        <v>1827</v>
      </c>
      <c r="BD100" t="s">
        <v>1828</v>
      </c>
      <c r="BE100" t="s">
        <v>1861</v>
      </c>
      <c r="BF100" t="s">
        <v>1857</v>
      </c>
      <c r="BG100" t="b">
        <v>1</v>
      </c>
      <c r="BH100" s="5">
        <v>6688200</v>
      </c>
      <c r="BI100">
        <v>6688200</v>
      </c>
      <c r="BJ100">
        <v>0</v>
      </c>
      <c r="BK100">
        <v>0</v>
      </c>
      <c r="BL100" s="5">
        <v>0</v>
      </c>
      <c r="BM100" s="5" t="s">
        <v>8</v>
      </c>
      <c r="BN100" s="5" t="b">
        <v>1</v>
      </c>
      <c r="BO100" s="5" t="s">
        <v>1568</v>
      </c>
    </row>
    <row r="101" spans="1:67" x14ac:dyDescent="0.25">
      <c r="A101" s="5">
        <v>100</v>
      </c>
      <c r="B101" s="5">
        <v>1</v>
      </c>
      <c r="C101" s="5">
        <v>18</v>
      </c>
      <c r="D101" s="5">
        <v>4</v>
      </c>
      <c r="E101" s="5">
        <v>2</v>
      </c>
      <c r="F101" s="5">
        <v>14.98</v>
      </c>
      <c r="G101" s="5">
        <v>12.28</v>
      </c>
      <c r="H101" s="5"/>
      <c r="I101" s="5">
        <v>27.26</v>
      </c>
      <c r="J101" s="5">
        <v>14.78</v>
      </c>
      <c r="K101" s="5">
        <v>4.4400000000000004</v>
      </c>
      <c r="L101" s="5"/>
      <c r="M101" s="5">
        <v>6.25</v>
      </c>
      <c r="N101" s="5"/>
      <c r="O101" s="5">
        <v>3.33</v>
      </c>
      <c r="R101" s="5">
        <v>3.33</v>
      </c>
      <c r="S101" s="5">
        <v>56.06</v>
      </c>
      <c r="T101" s="5">
        <v>52.73</v>
      </c>
      <c r="U101" s="5">
        <v>54.4</v>
      </c>
      <c r="V101" s="5">
        <v>123202.7</v>
      </c>
      <c r="W101" s="5"/>
      <c r="X101" s="5">
        <v>123202.7</v>
      </c>
      <c r="Y101">
        <v>1000</v>
      </c>
      <c r="Z101">
        <v>124202.7</v>
      </c>
      <c r="AA101">
        <v>215</v>
      </c>
      <c r="AB101">
        <v>124417.7</v>
      </c>
      <c r="AC101">
        <v>17.5</v>
      </c>
      <c r="AD101">
        <v>124435.2</v>
      </c>
      <c r="AE101">
        <v>622.17600000000004</v>
      </c>
      <c r="AF101">
        <v>125057.376</v>
      </c>
      <c r="AH101">
        <v>125057.376</v>
      </c>
      <c r="AJ101">
        <v>125057.376</v>
      </c>
      <c r="AL101">
        <v>125057.376</v>
      </c>
      <c r="AM101" s="5">
        <v>125057.38</v>
      </c>
      <c r="AN101" s="5">
        <v>6803200</v>
      </c>
      <c r="AQ101" s="5">
        <v>0</v>
      </c>
      <c r="AR101" s="5">
        <v>125058.82352941176</v>
      </c>
      <c r="AS101" s="5">
        <v>6803200</v>
      </c>
      <c r="AT101" s="5" t="s">
        <v>10</v>
      </c>
      <c r="AU101">
        <v>25000</v>
      </c>
      <c r="AV101" t="s">
        <v>1813</v>
      </c>
      <c r="AW101">
        <v>150058.82352941175</v>
      </c>
      <c r="AX101" s="5">
        <v>1359999.9999999993</v>
      </c>
      <c r="AY101" s="5">
        <v>8163199.9999999981</v>
      </c>
      <c r="BA101" s="5" t="s">
        <v>2</v>
      </c>
      <c r="BB101" s="5" t="s">
        <v>2</v>
      </c>
      <c r="BC101" t="s">
        <v>1821</v>
      </c>
      <c r="BD101" t="s">
        <v>1787</v>
      </c>
      <c r="BE101" t="s">
        <v>1861</v>
      </c>
      <c r="BF101" t="s">
        <v>1857</v>
      </c>
      <c r="BG101" t="b">
        <v>1</v>
      </c>
      <c r="BH101" s="5">
        <v>6803200</v>
      </c>
      <c r="BI101">
        <v>6803200</v>
      </c>
      <c r="BJ101">
        <v>0</v>
      </c>
      <c r="BK101">
        <v>0</v>
      </c>
      <c r="BL101" s="5">
        <v>0</v>
      </c>
      <c r="BM101" s="5" t="s">
        <v>10</v>
      </c>
      <c r="BN101" s="5" t="b">
        <v>1</v>
      </c>
      <c r="BO101" s="5" t="s">
        <v>1569</v>
      </c>
    </row>
    <row r="102" spans="1:67" x14ac:dyDescent="0.25">
      <c r="A102" s="5">
        <v>101</v>
      </c>
      <c r="B102" s="5">
        <v>1</v>
      </c>
      <c r="C102" s="5">
        <v>18</v>
      </c>
      <c r="D102" s="5">
        <v>5</v>
      </c>
      <c r="E102" s="5">
        <v>1</v>
      </c>
      <c r="F102" s="5">
        <v>13.06</v>
      </c>
      <c r="G102" s="5"/>
      <c r="H102" s="5"/>
      <c r="I102" s="5">
        <v>13.06</v>
      </c>
      <c r="J102" s="5">
        <v>14.73</v>
      </c>
      <c r="K102" s="5">
        <v>4.4400000000000004</v>
      </c>
      <c r="L102" s="5"/>
      <c r="M102" s="5">
        <v>2.9</v>
      </c>
      <c r="N102" s="5"/>
      <c r="O102" s="5">
        <v>3.02</v>
      </c>
      <c r="R102" s="5">
        <v>3.02</v>
      </c>
      <c r="S102" s="5">
        <v>38.15</v>
      </c>
      <c r="T102" s="5">
        <v>35.130000000000003</v>
      </c>
      <c r="U102" s="5">
        <v>36.64</v>
      </c>
      <c r="V102" s="5">
        <v>128800.8</v>
      </c>
      <c r="W102" s="5">
        <v>2576.0160000000001</v>
      </c>
      <c r="X102" s="5">
        <v>131376.81599999999</v>
      </c>
      <c r="Y102">
        <v>1000</v>
      </c>
      <c r="Z102">
        <v>132376.81599999999</v>
      </c>
      <c r="AA102">
        <v>215</v>
      </c>
      <c r="AB102">
        <v>132591.81599999999</v>
      </c>
      <c r="AC102">
        <v>17.5</v>
      </c>
      <c r="AD102">
        <v>132609.31599999999</v>
      </c>
      <c r="AE102">
        <v>1989.1397400000001</v>
      </c>
      <c r="AF102">
        <v>134598.45574</v>
      </c>
      <c r="AG102">
        <v>1345.9845574000001</v>
      </c>
      <c r="AH102">
        <v>135944.4402974</v>
      </c>
      <c r="AI102">
        <v>1359.444402974</v>
      </c>
      <c r="AJ102">
        <v>137303.88470037401</v>
      </c>
      <c r="AL102">
        <v>137303.88470037401</v>
      </c>
      <c r="AM102" s="5">
        <v>137303.88</v>
      </c>
      <c r="AN102" s="5">
        <v>5030900</v>
      </c>
      <c r="AP102">
        <v>0.02</v>
      </c>
      <c r="AQ102" s="5">
        <v>100618</v>
      </c>
      <c r="AR102" s="5">
        <v>134560.09825327509</v>
      </c>
      <c r="AS102" s="5">
        <v>4930282</v>
      </c>
      <c r="AT102" s="5" t="s">
        <v>8</v>
      </c>
      <c r="AW102">
        <v>134560.09825327509</v>
      </c>
      <c r="AX102" s="5">
        <v>0</v>
      </c>
      <c r="AY102" s="5">
        <v>4930281.9999999991</v>
      </c>
      <c r="AZ102" t="s">
        <v>1803</v>
      </c>
      <c r="BA102" s="5" t="s">
        <v>1</v>
      </c>
      <c r="BB102" s="5" t="s">
        <v>1</v>
      </c>
      <c r="BC102" t="s">
        <v>1863</v>
      </c>
      <c r="BD102" t="s">
        <v>1787</v>
      </c>
      <c r="BE102" t="s">
        <v>1861</v>
      </c>
      <c r="BF102" t="s">
        <v>1856</v>
      </c>
      <c r="BG102" t="b">
        <v>1</v>
      </c>
      <c r="BH102" s="5">
        <v>5030900</v>
      </c>
      <c r="BI102" t="s">
        <v>1899</v>
      </c>
      <c r="BJ102">
        <v>5030900</v>
      </c>
      <c r="BK102">
        <v>5030900</v>
      </c>
      <c r="BL102" s="5">
        <v>0</v>
      </c>
      <c r="BM102" s="5" t="s">
        <v>8</v>
      </c>
      <c r="BN102" s="5" t="b">
        <v>1</v>
      </c>
      <c r="BO102" s="5" t="s">
        <v>1570</v>
      </c>
    </row>
    <row r="103" spans="1:67" x14ac:dyDescent="0.25">
      <c r="A103" s="5">
        <v>102</v>
      </c>
      <c r="B103" s="5">
        <v>1</v>
      </c>
      <c r="C103" s="5">
        <v>18</v>
      </c>
      <c r="D103" s="5">
        <v>6</v>
      </c>
      <c r="E103" s="5">
        <v>1</v>
      </c>
      <c r="F103" s="5">
        <v>14.57</v>
      </c>
      <c r="G103" s="5"/>
      <c r="H103" s="5"/>
      <c r="I103" s="5">
        <v>14.57</v>
      </c>
      <c r="J103" s="5">
        <v>16.57</v>
      </c>
      <c r="K103" s="5">
        <v>4.46</v>
      </c>
      <c r="L103" s="5"/>
      <c r="M103" s="5">
        <v>7.75</v>
      </c>
      <c r="N103" s="5"/>
      <c r="O103" s="5">
        <v>3.1</v>
      </c>
      <c r="R103" s="5">
        <v>3.1</v>
      </c>
      <c r="S103" s="5">
        <v>46.45</v>
      </c>
      <c r="T103" s="5">
        <v>43.35</v>
      </c>
      <c r="U103" s="5">
        <v>44.9</v>
      </c>
      <c r="V103" s="5">
        <v>125223</v>
      </c>
      <c r="W103" s="5"/>
      <c r="X103" s="5">
        <v>125223</v>
      </c>
      <c r="Y103">
        <v>1000</v>
      </c>
      <c r="Z103">
        <v>126223</v>
      </c>
      <c r="AA103">
        <v>215</v>
      </c>
      <c r="AB103">
        <v>126438</v>
      </c>
      <c r="AC103">
        <v>17.5</v>
      </c>
      <c r="AD103">
        <v>126455.5</v>
      </c>
      <c r="AE103">
        <v>632.27750000000003</v>
      </c>
      <c r="AF103">
        <v>127087.7775</v>
      </c>
      <c r="AG103">
        <v>1270.8777749999999</v>
      </c>
      <c r="AH103">
        <v>128358.655275</v>
      </c>
      <c r="AI103">
        <v>1283.58655275</v>
      </c>
      <c r="AJ103">
        <v>129642.24182775</v>
      </c>
      <c r="AK103">
        <v>2592.8448365549998</v>
      </c>
      <c r="AL103">
        <v>132235.08666430501</v>
      </c>
      <c r="AM103" s="5">
        <v>132235.09</v>
      </c>
      <c r="AN103" s="5">
        <v>5937400</v>
      </c>
      <c r="AQ103" s="5">
        <v>0</v>
      </c>
      <c r="AR103" s="5">
        <v>132236.08017817372</v>
      </c>
      <c r="AS103" s="5">
        <v>5937400</v>
      </c>
      <c r="AT103" s="5" t="s">
        <v>8</v>
      </c>
      <c r="AW103">
        <v>132236.08017817372</v>
      </c>
      <c r="AX103" s="5">
        <v>0</v>
      </c>
      <c r="AY103" s="5">
        <v>5937400</v>
      </c>
      <c r="BA103" s="5" t="s">
        <v>19</v>
      </c>
      <c r="BB103" s="5" t="s">
        <v>19</v>
      </c>
      <c r="BC103" t="s">
        <v>1827</v>
      </c>
      <c r="BD103" t="s">
        <v>1828</v>
      </c>
      <c r="BE103" t="s">
        <v>1861</v>
      </c>
      <c r="BF103" t="s">
        <v>1856</v>
      </c>
      <c r="BG103" t="b">
        <v>1</v>
      </c>
      <c r="BH103" s="5">
        <v>5937400</v>
      </c>
      <c r="BI103">
        <v>5937400</v>
      </c>
      <c r="BJ103">
        <v>0</v>
      </c>
      <c r="BK103">
        <v>0</v>
      </c>
      <c r="BL103" s="5">
        <v>0</v>
      </c>
      <c r="BM103" s="5" t="s">
        <v>8</v>
      </c>
      <c r="BN103" s="5" t="b">
        <v>1</v>
      </c>
      <c r="BO103" s="5" t="s">
        <v>1571</v>
      </c>
    </row>
    <row r="104" spans="1:67" x14ac:dyDescent="0.25">
      <c r="A104" s="5">
        <v>103</v>
      </c>
      <c r="B104" s="5">
        <v>1</v>
      </c>
      <c r="C104" s="5">
        <v>19</v>
      </c>
      <c r="D104" s="5">
        <v>1</v>
      </c>
      <c r="E104" s="5">
        <v>0</v>
      </c>
      <c r="F104" s="5">
        <v>14.66</v>
      </c>
      <c r="G104" s="5"/>
      <c r="H104" s="5"/>
      <c r="I104" s="5">
        <v>14.66</v>
      </c>
      <c r="J104" s="5">
        <v>6.15</v>
      </c>
      <c r="K104" s="5">
        <v>4.7300000000000004</v>
      </c>
      <c r="L104" s="5"/>
      <c r="M104" s="5">
        <v>3.86</v>
      </c>
      <c r="N104" s="5"/>
      <c r="O104" s="5"/>
      <c r="R104" s="5">
        <v>0</v>
      </c>
      <c r="S104" s="5">
        <v>29.4</v>
      </c>
      <c r="T104" s="5">
        <v>29.4</v>
      </c>
      <c r="U104" s="5">
        <v>29.4</v>
      </c>
      <c r="V104" s="5">
        <v>142524.6</v>
      </c>
      <c r="W104" s="5">
        <v>200</v>
      </c>
      <c r="X104" s="5">
        <v>142724.6</v>
      </c>
      <c r="Y104">
        <v>1000</v>
      </c>
      <c r="Z104">
        <v>143724.6</v>
      </c>
      <c r="AA104">
        <v>215</v>
      </c>
      <c r="AB104">
        <v>143939.6</v>
      </c>
      <c r="AC104">
        <v>17.5</v>
      </c>
      <c r="AD104">
        <v>143957.1</v>
      </c>
      <c r="AF104">
        <v>143957.1</v>
      </c>
      <c r="AH104">
        <v>143957.1</v>
      </c>
      <c r="AJ104">
        <v>143957.1</v>
      </c>
      <c r="AL104">
        <v>143957.1</v>
      </c>
      <c r="AM104" s="5">
        <v>143957.1</v>
      </c>
      <c r="AN104" s="5">
        <v>4232400</v>
      </c>
      <c r="AQ104" s="5">
        <v>0</v>
      </c>
      <c r="AR104" s="5">
        <v>143959.18367346941</v>
      </c>
      <c r="AS104" s="5">
        <v>4232400</v>
      </c>
      <c r="AT104" s="5" t="s">
        <v>8</v>
      </c>
      <c r="AW104">
        <v>143959.18367346941</v>
      </c>
      <c r="AX104" s="5">
        <v>0</v>
      </c>
      <c r="AY104" s="5">
        <v>4232400</v>
      </c>
      <c r="BA104" s="5" t="s">
        <v>1815</v>
      </c>
      <c r="BB104" s="5" t="s">
        <v>1815</v>
      </c>
      <c r="BC104" t="s">
        <v>1827</v>
      </c>
      <c r="BD104" t="s">
        <v>1830</v>
      </c>
      <c r="BE104" t="s">
        <v>1861</v>
      </c>
      <c r="BF104" t="s">
        <v>1862</v>
      </c>
      <c r="BG104" t="b">
        <v>1</v>
      </c>
      <c r="BH104" s="5">
        <v>4232400</v>
      </c>
      <c r="BI104">
        <v>4232400</v>
      </c>
      <c r="BJ104">
        <v>0</v>
      </c>
      <c r="BK104">
        <v>0</v>
      </c>
      <c r="BL104" s="5">
        <v>0</v>
      </c>
      <c r="BM104" s="5" t="s">
        <v>8</v>
      </c>
      <c r="BN104" s="5" t="b">
        <v>1</v>
      </c>
      <c r="BO104" s="5" t="s">
        <v>1572</v>
      </c>
    </row>
    <row r="105" spans="1:67" x14ac:dyDescent="0.25">
      <c r="A105" s="5">
        <v>104</v>
      </c>
      <c r="B105" s="5">
        <v>1</v>
      </c>
      <c r="C105" s="5">
        <v>19</v>
      </c>
      <c r="D105" s="5">
        <v>2</v>
      </c>
      <c r="E105" s="5">
        <v>2</v>
      </c>
      <c r="F105" s="5">
        <v>16.100000000000001</v>
      </c>
      <c r="G105" s="5">
        <v>10.8</v>
      </c>
      <c r="H105" s="5"/>
      <c r="I105" s="5">
        <v>26.9</v>
      </c>
      <c r="J105" s="5">
        <v>17.32</v>
      </c>
      <c r="K105" s="5">
        <v>4.25</v>
      </c>
      <c r="L105" s="5"/>
      <c r="M105" s="5">
        <v>9.68</v>
      </c>
      <c r="N105" s="5"/>
      <c r="O105" s="5">
        <v>3.15</v>
      </c>
      <c r="R105" s="5">
        <v>3.15</v>
      </c>
      <c r="S105" s="5">
        <v>61.3</v>
      </c>
      <c r="T105" s="5">
        <v>58.15</v>
      </c>
      <c r="U105" s="5">
        <v>59.73</v>
      </c>
      <c r="V105" s="5">
        <v>122072.4</v>
      </c>
      <c r="W105" s="5"/>
      <c r="X105" s="5">
        <v>122072.4</v>
      </c>
      <c r="Y105">
        <v>1000</v>
      </c>
      <c r="Z105">
        <v>123072.4</v>
      </c>
      <c r="AA105">
        <v>215</v>
      </c>
      <c r="AB105">
        <v>123287.4</v>
      </c>
      <c r="AC105">
        <v>17.5</v>
      </c>
      <c r="AD105">
        <v>123304.9</v>
      </c>
      <c r="AE105">
        <v>616.52449999999999</v>
      </c>
      <c r="AF105">
        <v>123921.42449999999</v>
      </c>
      <c r="AH105">
        <v>123921.42449999999</v>
      </c>
      <c r="AJ105">
        <v>123921.42449999999</v>
      </c>
      <c r="AK105">
        <v>3717.642734999999</v>
      </c>
      <c r="AL105">
        <v>127639.06723499999</v>
      </c>
      <c r="AM105" s="5">
        <v>127639.07</v>
      </c>
      <c r="AN105" s="5">
        <v>7623900</v>
      </c>
      <c r="AQ105" s="5">
        <v>0</v>
      </c>
      <c r="AR105" s="5">
        <v>127639.37719738824</v>
      </c>
      <c r="AS105" s="5">
        <v>7623900</v>
      </c>
      <c r="AT105" s="5" t="s">
        <v>8</v>
      </c>
      <c r="AW105">
        <v>127639.37719738824</v>
      </c>
      <c r="AX105" s="5">
        <v>0</v>
      </c>
      <c r="AY105" s="5">
        <v>7623900</v>
      </c>
      <c r="BA105" s="5" t="s">
        <v>19</v>
      </c>
      <c r="BB105" s="5" t="s">
        <v>19</v>
      </c>
      <c r="BC105" t="s">
        <v>1827</v>
      </c>
      <c r="BD105" t="s">
        <v>1828</v>
      </c>
      <c r="BE105" t="s">
        <v>1861</v>
      </c>
      <c r="BF105" t="s">
        <v>1857</v>
      </c>
      <c r="BG105" t="b">
        <v>1</v>
      </c>
      <c r="BH105" s="5">
        <v>7623900</v>
      </c>
      <c r="BI105">
        <v>7623900</v>
      </c>
      <c r="BJ105">
        <v>0</v>
      </c>
      <c r="BK105">
        <v>0</v>
      </c>
      <c r="BL105" s="5">
        <v>0</v>
      </c>
      <c r="BM105" s="5" t="s">
        <v>8</v>
      </c>
      <c r="BN105" s="5" t="b">
        <v>1</v>
      </c>
      <c r="BO105" s="5" t="s">
        <v>1573</v>
      </c>
    </row>
    <row r="106" spans="1:67" x14ac:dyDescent="0.25">
      <c r="A106" s="5">
        <v>105</v>
      </c>
      <c r="B106" s="5">
        <v>1</v>
      </c>
      <c r="C106" s="5">
        <v>19</v>
      </c>
      <c r="D106" s="5">
        <v>3</v>
      </c>
      <c r="E106" s="5">
        <v>2</v>
      </c>
      <c r="F106" s="5">
        <v>16.41</v>
      </c>
      <c r="G106" s="5">
        <v>12.19</v>
      </c>
      <c r="H106" s="5"/>
      <c r="I106" s="5">
        <v>28.6</v>
      </c>
      <c r="J106" s="5">
        <v>14.24</v>
      </c>
      <c r="K106" s="5">
        <v>3.86</v>
      </c>
      <c r="L106" s="5"/>
      <c r="M106" s="5">
        <v>6.1</v>
      </c>
      <c r="N106" s="5"/>
      <c r="O106" s="5">
        <v>3.33</v>
      </c>
      <c r="R106" s="5">
        <v>3.33</v>
      </c>
      <c r="S106" s="5">
        <v>56.13</v>
      </c>
      <c r="T106" s="5">
        <v>52.8</v>
      </c>
      <c r="U106" s="5">
        <v>54.47</v>
      </c>
      <c r="V106" s="5">
        <v>119811.8</v>
      </c>
      <c r="W106" s="5"/>
      <c r="X106" s="5">
        <v>119811.8</v>
      </c>
      <c r="Y106">
        <v>1000</v>
      </c>
      <c r="Z106">
        <v>120811.8</v>
      </c>
      <c r="AA106">
        <v>215</v>
      </c>
      <c r="AB106">
        <v>121026.8</v>
      </c>
      <c r="AC106">
        <v>17.5</v>
      </c>
      <c r="AD106">
        <v>121044.3</v>
      </c>
      <c r="AE106">
        <v>605.22149999999999</v>
      </c>
      <c r="AF106">
        <v>121649.5215</v>
      </c>
      <c r="AH106">
        <v>121649.5215</v>
      </c>
      <c r="AJ106">
        <v>121649.5215</v>
      </c>
      <c r="AL106">
        <v>121649.5215</v>
      </c>
      <c r="AM106" s="5">
        <v>121649.52</v>
      </c>
      <c r="AN106" s="5">
        <v>6626300</v>
      </c>
      <c r="AQ106" s="5">
        <v>0</v>
      </c>
      <c r="AR106" s="5">
        <v>121650.4497888746</v>
      </c>
      <c r="AS106" s="5">
        <v>6626300</v>
      </c>
      <c r="AT106" s="5" t="s">
        <v>10</v>
      </c>
      <c r="AU106">
        <v>25000</v>
      </c>
      <c r="AV106" t="s">
        <v>1813</v>
      </c>
      <c r="AW106">
        <v>146650.4497888746</v>
      </c>
      <c r="AX106" s="5">
        <v>1361749.9999999993</v>
      </c>
      <c r="AY106" s="5">
        <v>7988049.9999999981</v>
      </c>
      <c r="BA106" s="5" t="s">
        <v>2</v>
      </c>
      <c r="BB106" s="5" t="s">
        <v>2</v>
      </c>
      <c r="BC106" t="s">
        <v>1821</v>
      </c>
      <c r="BD106" t="s">
        <v>1787</v>
      </c>
      <c r="BE106" t="s">
        <v>1861</v>
      </c>
      <c r="BF106" t="s">
        <v>1857</v>
      </c>
      <c r="BG106" t="b">
        <v>1</v>
      </c>
      <c r="BH106" s="5">
        <v>6626300</v>
      </c>
      <c r="BI106">
        <v>6626300</v>
      </c>
      <c r="BJ106">
        <v>0</v>
      </c>
      <c r="BK106">
        <v>0</v>
      </c>
      <c r="BL106" s="5">
        <v>0</v>
      </c>
      <c r="BM106" s="5" t="s">
        <v>10</v>
      </c>
      <c r="BN106" s="5" t="b">
        <v>1</v>
      </c>
      <c r="BO106" s="5" t="s">
        <v>1574</v>
      </c>
    </row>
    <row r="107" spans="1:67" x14ac:dyDescent="0.25">
      <c r="A107" s="5">
        <v>106</v>
      </c>
      <c r="B107" s="5">
        <v>1</v>
      </c>
      <c r="C107" s="5">
        <v>19</v>
      </c>
      <c r="D107" s="5">
        <v>4</v>
      </c>
      <c r="E107" s="5">
        <v>2</v>
      </c>
      <c r="F107" s="5">
        <v>14.98</v>
      </c>
      <c r="G107" s="5">
        <v>12.28</v>
      </c>
      <c r="H107" s="5"/>
      <c r="I107" s="5">
        <v>27.26</v>
      </c>
      <c r="J107" s="5">
        <v>14.78</v>
      </c>
      <c r="K107" s="5">
        <v>4.4400000000000004</v>
      </c>
      <c r="L107" s="5"/>
      <c r="M107" s="5">
        <v>6.25</v>
      </c>
      <c r="N107" s="5"/>
      <c r="O107" s="5">
        <v>3.33</v>
      </c>
      <c r="R107" s="5">
        <v>3.33</v>
      </c>
      <c r="S107" s="5">
        <v>56.06</v>
      </c>
      <c r="T107" s="5">
        <v>52.73</v>
      </c>
      <c r="U107" s="5">
        <v>54.4</v>
      </c>
      <c r="V107" s="5">
        <v>122072.4</v>
      </c>
      <c r="W107" s="5"/>
      <c r="X107" s="5">
        <v>122072.4</v>
      </c>
      <c r="Y107">
        <v>1000</v>
      </c>
      <c r="Z107">
        <v>123072.4</v>
      </c>
      <c r="AA107">
        <v>215</v>
      </c>
      <c r="AB107">
        <v>123287.4</v>
      </c>
      <c r="AC107">
        <v>17.5</v>
      </c>
      <c r="AD107">
        <v>123304.9</v>
      </c>
      <c r="AE107">
        <v>616.52449999999999</v>
      </c>
      <c r="AF107">
        <v>123921.42449999999</v>
      </c>
      <c r="AH107">
        <v>123921.42449999999</v>
      </c>
      <c r="AJ107">
        <v>123921.42449999999</v>
      </c>
      <c r="AL107">
        <v>123921.42449999999</v>
      </c>
      <c r="AM107" s="5">
        <v>123921.42</v>
      </c>
      <c r="AN107" s="5">
        <v>6741400</v>
      </c>
      <c r="AQ107" s="5">
        <v>0</v>
      </c>
      <c r="AR107" s="5">
        <v>123922.79411764706</v>
      </c>
      <c r="AS107" s="5">
        <v>6741400</v>
      </c>
      <c r="AT107" s="5" t="s">
        <v>8</v>
      </c>
      <c r="AW107">
        <v>123922.79411764706</v>
      </c>
      <c r="AX107" s="5">
        <v>0</v>
      </c>
      <c r="AY107" s="5">
        <v>6741400</v>
      </c>
      <c r="BA107" s="5" t="s">
        <v>19</v>
      </c>
      <c r="BB107" s="5" t="s">
        <v>19</v>
      </c>
      <c r="BC107" t="s">
        <v>1827</v>
      </c>
      <c r="BD107" t="s">
        <v>1828</v>
      </c>
      <c r="BE107" t="s">
        <v>1861</v>
      </c>
      <c r="BF107" t="s">
        <v>1857</v>
      </c>
      <c r="BG107" t="b">
        <v>1</v>
      </c>
      <c r="BH107" s="5">
        <v>6741400</v>
      </c>
      <c r="BI107">
        <v>6741400</v>
      </c>
      <c r="BJ107">
        <v>0</v>
      </c>
      <c r="BK107">
        <v>0</v>
      </c>
      <c r="BL107" s="5">
        <v>0</v>
      </c>
      <c r="BM107" s="5" t="s">
        <v>8</v>
      </c>
      <c r="BN107" s="5" t="b">
        <v>1</v>
      </c>
      <c r="BO107" s="5" t="s">
        <v>1575</v>
      </c>
    </row>
    <row r="108" spans="1:67" x14ac:dyDescent="0.25">
      <c r="A108" s="5">
        <v>107</v>
      </c>
      <c r="B108" s="5">
        <v>1</v>
      </c>
      <c r="C108" s="5">
        <v>19</v>
      </c>
      <c r="D108" s="5">
        <v>5</v>
      </c>
      <c r="E108" s="5">
        <v>1</v>
      </c>
      <c r="F108" s="5">
        <v>13.06</v>
      </c>
      <c r="G108" s="5"/>
      <c r="H108" s="5"/>
      <c r="I108" s="5">
        <v>13.06</v>
      </c>
      <c r="J108" s="5">
        <v>14.73</v>
      </c>
      <c r="K108" s="5">
        <v>4.4400000000000004</v>
      </c>
      <c r="L108" s="5"/>
      <c r="M108" s="5">
        <v>2.9</v>
      </c>
      <c r="N108" s="5"/>
      <c r="O108" s="5">
        <v>3.02</v>
      </c>
      <c r="R108" s="5">
        <v>3.02</v>
      </c>
      <c r="S108" s="5">
        <v>38.15</v>
      </c>
      <c r="T108" s="5">
        <v>35.130000000000003</v>
      </c>
      <c r="U108" s="5">
        <v>36.64</v>
      </c>
      <c r="V108" s="5">
        <v>128800.8</v>
      </c>
      <c r="W108" s="5">
        <v>2576.0160000000001</v>
      </c>
      <c r="X108" s="5">
        <v>131376.81599999999</v>
      </c>
      <c r="Y108">
        <v>1000</v>
      </c>
      <c r="Z108">
        <v>132376.81599999999</v>
      </c>
      <c r="AA108">
        <v>215</v>
      </c>
      <c r="AB108">
        <v>132591.81599999999</v>
      </c>
      <c r="AC108">
        <v>17.5</v>
      </c>
      <c r="AD108">
        <v>132609.31599999999</v>
      </c>
      <c r="AE108">
        <v>1989.1397400000001</v>
      </c>
      <c r="AF108">
        <v>134598.45574</v>
      </c>
      <c r="AG108">
        <v>1345.9845574000001</v>
      </c>
      <c r="AH108">
        <v>135944.4402974</v>
      </c>
      <c r="AI108">
        <v>1359.444402974</v>
      </c>
      <c r="AJ108">
        <v>137303.88470037401</v>
      </c>
      <c r="AL108">
        <v>137303.88470037401</v>
      </c>
      <c r="AM108" s="5">
        <v>137303.88</v>
      </c>
      <c r="AN108" s="5">
        <v>5030900</v>
      </c>
      <c r="AQ108" s="5">
        <v>0</v>
      </c>
      <c r="AR108" s="5">
        <v>137306.22270742361</v>
      </c>
      <c r="AS108" s="5">
        <v>5030900</v>
      </c>
      <c r="AT108" s="5" t="s">
        <v>8</v>
      </c>
      <c r="AW108">
        <v>137306.22270742361</v>
      </c>
      <c r="AX108" s="5">
        <v>0</v>
      </c>
      <c r="AY108" s="5">
        <v>5030900</v>
      </c>
      <c r="BA108" s="5" t="s">
        <v>2</v>
      </c>
      <c r="BB108" s="5" t="s">
        <v>2</v>
      </c>
      <c r="BC108" t="s">
        <v>1821</v>
      </c>
      <c r="BD108" t="s">
        <v>1787</v>
      </c>
      <c r="BE108" t="s">
        <v>1861</v>
      </c>
      <c r="BF108" t="s">
        <v>1856</v>
      </c>
      <c r="BG108" t="b">
        <v>1</v>
      </c>
      <c r="BH108" s="5">
        <v>5030900</v>
      </c>
      <c r="BI108">
        <v>5030900</v>
      </c>
      <c r="BJ108">
        <v>0</v>
      </c>
      <c r="BK108">
        <v>0</v>
      </c>
      <c r="BL108" s="5">
        <v>0</v>
      </c>
      <c r="BM108" s="5" t="s">
        <v>8</v>
      </c>
      <c r="BN108" s="5" t="b">
        <v>1</v>
      </c>
      <c r="BO108" s="5" t="s">
        <v>1576</v>
      </c>
    </row>
    <row r="109" spans="1:67" x14ac:dyDescent="0.25">
      <c r="A109" s="5">
        <v>108</v>
      </c>
      <c r="B109" s="5">
        <v>1</v>
      </c>
      <c r="C109" s="5">
        <v>19</v>
      </c>
      <c r="D109" s="5">
        <v>6</v>
      </c>
      <c r="E109" s="5">
        <v>1</v>
      </c>
      <c r="F109" s="5">
        <v>14.57</v>
      </c>
      <c r="G109" s="5"/>
      <c r="H109" s="5"/>
      <c r="I109" s="5">
        <v>14.57</v>
      </c>
      <c r="J109" s="5">
        <v>16.57</v>
      </c>
      <c r="K109" s="5">
        <v>4.46</v>
      </c>
      <c r="L109" s="5"/>
      <c r="M109" s="5">
        <v>7.75</v>
      </c>
      <c r="N109" s="5"/>
      <c r="O109" s="5">
        <v>3.1</v>
      </c>
      <c r="R109" s="5">
        <v>3.1</v>
      </c>
      <c r="S109" s="5">
        <v>46.45</v>
      </c>
      <c r="T109" s="5">
        <v>43.35</v>
      </c>
      <c r="U109" s="5">
        <v>44.9</v>
      </c>
      <c r="V109" s="5">
        <v>125223</v>
      </c>
      <c r="W109" s="5"/>
      <c r="X109" s="5">
        <v>125223</v>
      </c>
      <c r="Y109">
        <v>1000</v>
      </c>
      <c r="Z109">
        <v>126223</v>
      </c>
      <c r="AA109">
        <v>215</v>
      </c>
      <c r="AB109">
        <v>126438</v>
      </c>
      <c r="AC109">
        <v>17.5</v>
      </c>
      <c r="AD109">
        <v>126455.5</v>
      </c>
      <c r="AE109">
        <v>632.27750000000003</v>
      </c>
      <c r="AF109">
        <v>127087.7775</v>
      </c>
      <c r="AG109">
        <v>1270.8777749999999</v>
      </c>
      <c r="AH109">
        <v>128358.655275</v>
      </c>
      <c r="AI109">
        <v>1283.58655275</v>
      </c>
      <c r="AJ109">
        <v>129642.24182775</v>
      </c>
      <c r="AK109">
        <v>2592.8448365549998</v>
      </c>
      <c r="AL109">
        <v>132235.08666430501</v>
      </c>
      <c r="AM109" s="5">
        <v>132235.09</v>
      </c>
      <c r="AN109" s="5">
        <v>5937400</v>
      </c>
      <c r="AQ109" s="5">
        <v>0</v>
      </c>
      <c r="AR109" s="5">
        <v>132236.08017817372</v>
      </c>
      <c r="AS109" s="5">
        <v>5937400</v>
      </c>
      <c r="AT109" s="5" t="s">
        <v>8</v>
      </c>
      <c r="AW109">
        <v>132236.08017817372</v>
      </c>
      <c r="AX109" s="5">
        <v>0</v>
      </c>
      <c r="AY109" s="5">
        <v>5937400</v>
      </c>
      <c r="BA109" s="5" t="s">
        <v>19</v>
      </c>
      <c r="BB109" s="5" t="s">
        <v>19</v>
      </c>
      <c r="BC109" t="s">
        <v>1827</v>
      </c>
      <c r="BD109" t="s">
        <v>1828</v>
      </c>
      <c r="BE109" t="s">
        <v>1861</v>
      </c>
      <c r="BF109" t="s">
        <v>1856</v>
      </c>
      <c r="BG109" t="b">
        <v>1</v>
      </c>
      <c r="BH109" s="5">
        <v>5937400</v>
      </c>
      <c r="BI109">
        <v>5937400</v>
      </c>
      <c r="BJ109">
        <v>0</v>
      </c>
      <c r="BK109">
        <v>0</v>
      </c>
      <c r="BL109" s="5">
        <v>0</v>
      </c>
      <c r="BM109" s="5" t="s">
        <v>8</v>
      </c>
      <c r="BN109" s="5" t="b">
        <v>1</v>
      </c>
      <c r="BO109" s="5" t="s">
        <v>1577</v>
      </c>
    </row>
    <row r="110" spans="1:67" x14ac:dyDescent="0.25">
      <c r="A110" s="5">
        <v>109</v>
      </c>
      <c r="B110" s="5">
        <v>2</v>
      </c>
      <c r="C110" s="5">
        <v>2</v>
      </c>
      <c r="D110" s="5">
        <v>1</v>
      </c>
      <c r="E110" s="5">
        <v>2</v>
      </c>
      <c r="F110" s="5">
        <v>17.579999999999998</v>
      </c>
      <c r="G110" s="5">
        <v>14.37</v>
      </c>
      <c r="H110" s="5"/>
      <c r="I110" s="5">
        <v>31.949999999999996</v>
      </c>
      <c r="J110" s="5">
        <v>14.29</v>
      </c>
      <c r="K110" s="5">
        <v>4.5199999999999996</v>
      </c>
      <c r="L110" s="5"/>
      <c r="M110" s="5">
        <v>8.64</v>
      </c>
      <c r="N110" s="5">
        <v>4.76</v>
      </c>
      <c r="O110" s="5">
        <v>3.11</v>
      </c>
      <c r="R110" s="5">
        <v>3.11</v>
      </c>
      <c r="S110" s="5">
        <v>67.27</v>
      </c>
      <c r="T110" s="5">
        <v>64.16</v>
      </c>
      <c r="U110" s="5">
        <v>65.72</v>
      </c>
      <c r="V110" s="5">
        <v>117551.2</v>
      </c>
      <c r="W110" s="5"/>
      <c r="X110" s="5">
        <v>117551.2</v>
      </c>
      <c r="Y110">
        <v>1000</v>
      </c>
      <c r="Z110">
        <v>118551.2</v>
      </c>
      <c r="AA110">
        <v>215</v>
      </c>
      <c r="AB110">
        <v>118766.2</v>
      </c>
      <c r="AC110">
        <v>17.5</v>
      </c>
      <c r="AD110">
        <v>118783.7</v>
      </c>
      <c r="AF110">
        <v>118783.7</v>
      </c>
      <c r="AH110">
        <v>118783.7</v>
      </c>
      <c r="AJ110">
        <v>118783.7</v>
      </c>
      <c r="AL110">
        <v>118783.7</v>
      </c>
      <c r="AM110" s="5">
        <v>118783.7</v>
      </c>
      <c r="AN110" s="5">
        <v>7806500</v>
      </c>
      <c r="AP110">
        <v>0.02</v>
      </c>
      <c r="AQ110" s="5">
        <v>156130</v>
      </c>
      <c r="AR110" s="5">
        <v>116408.5514303104</v>
      </c>
      <c r="AS110" s="5">
        <v>7650370</v>
      </c>
      <c r="AT110" s="5" t="s">
        <v>8</v>
      </c>
      <c r="AW110">
        <v>116408.5514303104</v>
      </c>
      <c r="AX110" s="5">
        <v>0</v>
      </c>
      <c r="AY110" s="5">
        <v>7650370</v>
      </c>
      <c r="AZ110" t="s">
        <v>62</v>
      </c>
      <c r="BA110" s="5" t="s">
        <v>1</v>
      </c>
      <c r="BB110" s="5" t="s">
        <v>1</v>
      </c>
      <c r="BC110" t="s">
        <v>1863</v>
      </c>
      <c r="BD110" t="s">
        <v>1787</v>
      </c>
      <c r="BE110" t="s">
        <v>1861</v>
      </c>
      <c r="BF110" t="s">
        <v>1857</v>
      </c>
      <c r="BG110" t="b">
        <v>1</v>
      </c>
      <c r="BH110" s="5">
        <v>7806500</v>
      </c>
      <c r="BI110" t="s">
        <v>1899</v>
      </c>
      <c r="BJ110">
        <v>7806500</v>
      </c>
      <c r="BK110">
        <v>7806500</v>
      </c>
      <c r="BL110" s="5">
        <v>0</v>
      </c>
      <c r="BM110" s="5" t="s">
        <v>8</v>
      </c>
      <c r="BN110" s="5" t="b">
        <v>1</v>
      </c>
      <c r="BO110" s="5" t="s">
        <v>1578</v>
      </c>
    </row>
    <row r="111" spans="1:67" x14ac:dyDescent="0.25">
      <c r="A111" s="5">
        <v>110</v>
      </c>
      <c r="B111" s="5">
        <v>2</v>
      </c>
      <c r="C111" s="5">
        <v>2</v>
      </c>
      <c r="D111" s="5">
        <v>2</v>
      </c>
      <c r="E111" s="5">
        <v>1</v>
      </c>
      <c r="F111" s="5">
        <v>14.77</v>
      </c>
      <c r="G111" s="5"/>
      <c r="H111" s="5"/>
      <c r="I111" s="5">
        <v>14.77</v>
      </c>
      <c r="J111" s="5">
        <v>11.88</v>
      </c>
      <c r="K111" s="5">
        <v>4.1399999999999997</v>
      </c>
      <c r="L111" s="5"/>
      <c r="M111" s="5">
        <v>4.28</v>
      </c>
      <c r="N111" s="5"/>
      <c r="O111" s="5">
        <v>3.11</v>
      </c>
      <c r="R111" s="5">
        <v>3.11</v>
      </c>
      <c r="S111" s="5">
        <v>38.18</v>
      </c>
      <c r="T111" s="5">
        <v>35.07</v>
      </c>
      <c r="U111" s="5">
        <v>36.630000000000003</v>
      </c>
      <c r="V111" s="5">
        <v>124030.39999999999</v>
      </c>
      <c r="W111" s="5"/>
      <c r="X111" s="5">
        <v>124030.39999999999</v>
      </c>
      <c r="Y111">
        <v>1000</v>
      </c>
      <c r="Z111">
        <v>125030.39999999999</v>
      </c>
      <c r="AA111">
        <v>215</v>
      </c>
      <c r="AB111">
        <v>125245.4</v>
      </c>
      <c r="AC111">
        <v>17.5</v>
      </c>
      <c r="AD111">
        <v>125262.9</v>
      </c>
      <c r="AE111">
        <v>1878.9435000000001</v>
      </c>
      <c r="AF111">
        <v>127141.8435</v>
      </c>
      <c r="AG111">
        <v>1271.4184349999998</v>
      </c>
      <c r="AH111">
        <v>128413.261935</v>
      </c>
      <c r="AI111">
        <v>1284.1326193499999</v>
      </c>
      <c r="AJ111">
        <v>129697.39455435</v>
      </c>
      <c r="AL111">
        <v>129697.39455435</v>
      </c>
      <c r="AM111" s="5">
        <v>129697.39</v>
      </c>
      <c r="AN111" s="5">
        <v>4750900</v>
      </c>
      <c r="AQ111" s="5">
        <v>0</v>
      </c>
      <c r="AR111" s="5">
        <v>129699.69969969967</v>
      </c>
      <c r="AS111" s="5">
        <v>4750900</v>
      </c>
      <c r="AT111" s="5" t="s">
        <v>8</v>
      </c>
      <c r="AW111">
        <v>129699.69969969967</v>
      </c>
      <c r="AX111" s="5">
        <v>0</v>
      </c>
      <c r="AY111" s="5">
        <v>4750900</v>
      </c>
      <c r="BA111" s="5" t="s">
        <v>19</v>
      </c>
      <c r="BB111" s="5" t="s">
        <v>19</v>
      </c>
      <c r="BC111" t="s">
        <v>1827</v>
      </c>
      <c r="BD111" t="s">
        <v>1828</v>
      </c>
      <c r="BE111" t="s">
        <v>1861</v>
      </c>
      <c r="BF111" t="s">
        <v>1864</v>
      </c>
      <c r="BG111" t="b">
        <v>1</v>
      </c>
      <c r="BH111" s="5">
        <v>4750900</v>
      </c>
      <c r="BI111">
        <v>4750900</v>
      </c>
      <c r="BJ111">
        <v>0</v>
      </c>
      <c r="BK111">
        <v>0</v>
      </c>
      <c r="BL111" s="5">
        <v>0</v>
      </c>
      <c r="BM111" s="5" t="s">
        <v>8</v>
      </c>
      <c r="BN111" s="5" t="b">
        <v>1</v>
      </c>
      <c r="BO111" s="5" t="s">
        <v>1579</v>
      </c>
    </row>
    <row r="112" spans="1:67" x14ac:dyDescent="0.25">
      <c r="A112" s="5">
        <v>111</v>
      </c>
      <c r="B112" s="5">
        <v>2</v>
      </c>
      <c r="C112" s="5">
        <v>2</v>
      </c>
      <c r="D112" s="5">
        <v>3</v>
      </c>
      <c r="E112" s="5">
        <v>0</v>
      </c>
      <c r="F112" s="5">
        <v>13.94</v>
      </c>
      <c r="G112" s="5"/>
      <c r="H112" s="5"/>
      <c r="I112" s="5">
        <v>13.94</v>
      </c>
      <c r="J112" s="5">
        <v>5.98</v>
      </c>
      <c r="K112" s="5">
        <v>4.54</v>
      </c>
      <c r="L112" s="5"/>
      <c r="M112" s="5">
        <v>5.04</v>
      </c>
      <c r="N112" s="5"/>
      <c r="O112" s="5"/>
      <c r="R112" s="5">
        <v>0</v>
      </c>
      <c r="S112" s="5">
        <v>29.5</v>
      </c>
      <c r="T112" s="5">
        <v>29.5</v>
      </c>
      <c r="U112" s="5">
        <v>29.5</v>
      </c>
      <c r="V112" s="5">
        <v>141127.29999999999</v>
      </c>
      <c r="W112" s="5"/>
      <c r="X112" s="5">
        <v>141127.29999999999</v>
      </c>
      <c r="Y112">
        <v>1000</v>
      </c>
      <c r="Z112">
        <v>142127.29999999999</v>
      </c>
      <c r="AA112">
        <v>215</v>
      </c>
      <c r="AB112">
        <v>142342.29999999999</v>
      </c>
      <c r="AC112">
        <v>17.5</v>
      </c>
      <c r="AD112">
        <v>142359.79999999999</v>
      </c>
      <c r="AF112">
        <v>142359.79999999999</v>
      </c>
      <c r="AH112">
        <v>142359.79999999999</v>
      </c>
      <c r="AJ112">
        <v>142359.79999999999</v>
      </c>
      <c r="AL112">
        <v>142359.79999999999</v>
      </c>
      <c r="AM112" s="5">
        <v>142359.79999999999</v>
      </c>
      <c r="AN112" s="5">
        <v>4199700</v>
      </c>
      <c r="AQ112" s="5">
        <v>0</v>
      </c>
      <c r="AR112" s="5">
        <v>142362.71186440677</v>
      </c>
      <c r="AS112" s="5">
        <v>4199700</v>
      </c>
      <c r="AT112" s="5" t="s">
        <v>8</v>
      </c>
      <c r="AW112">
        <v>142362.71186440677</v>
      </c>
      <c r="AX112" s="5">
        <v>0</v>
      </c>
      <c r="AY112" s="5">
        <v>4199700</v>
      </c>
      <c r="BA112" s="5" t="s">
        <v>19</v>
      </c>
      <c r="BB112" s="5" t="s">
        <v>19</v>
      </c>
      <c r="BC112" t="s">
        <v>1827</v>
      </c>
      <c r="BD112" t="s">
        <v>1828</v>
      </c>
      <c r="BE112" t="s">
        <v>1861</v>
      </c>
      <c r="BF112" t="s">
        <v>1862</v>
      </c>
      <c r="BG112" t="b">
        <v>1</v>
      </c>
      <c r="BH112" s="5">
        <v>4199700</v>
      </c>
      <c r="BI112">
        <v>4199700</v>
      </c>
      <c r="BJ112">
        <v>0</v>
      </c>
      <c r="BK112">
        <v>0</v>
      </c>
      <c r="BL112" s="5">
        <v>0</v>
      </c>
      <c r="BM112" s="5" t="s">
        <v>8</v>
      </c>
      <c r="BN112" s="5" t="b">
        <v>1</v>
      </c>
      <c r="BO112" s="5" t="s">
        <v>1580</v>
      </c>
    </row>
    <row r="113" spans="1:67" x14ac:dyDescent="0.25">
      <c r="A113" s="5">
        <v>112</v>
      </c>
      <c r="B113" s="5">
        <v>2</v>
      </c>
      <c r="C113" s="5">
        <v>2</v>
      </c>
      <c r="D113" s="5">
        <v>4</v>
      </c>
      <c r="E113" s="5">
        <v>0</v>
      </c>
      <c r="F113" s="5">
        <v>13.39</v>
      </c>
      <c r="G113" s="5"/>
      <c r="H113" s="5"/>
      <c r="I113" s="5">
        <v>13.39</v>
      </c>
      <c r="J113" s="5">
        <v>5.98</v>
      </c>
      <c r="K113" s="5">
        <v>4.54</v>
      </c>
      <c r="L113" s="5"/>
      <c r="M113" s="5">
        <v>4.08</v>
      </c>
      <c r="N113" s="5"/>
      <c r="O113" s="5"/>
      <c r="R113" s="5">
        <v>0</v>
      </c>
      <c r="S113" s="5">
        <v>27.99</v>
      </c>
      <c r="T113" s="5">
        <v>27.99</v>
      </c>
      <c r="U113" s="5">
        <v>27.99</v>
      </c>
      <c r="V113" s="5">
        <v>142524.6</v>
      </c>
      <c r="W113" s="5"/>
      <c r="X113" s="5">
        <v>142524.6</v>
      </c>
      <c r="Y113">
        <v>1000</v>
      </c>
      <c r="Z113">
        <v>143524.6</v>
      </c>
      <c r="AA113">
        <v>215</v>
      </c>
      <c r="AB113">
        <v>143739.6</v>
      </c>
      <c r="AC113">
        <v>17.5</v>
      </c>
      <c r="AD113">
        <v>143757.1</v>
      </c>
      <c r="AF113">
        <v>143757.1</v>
      </c>
      <c r="AH113">
        <v>143757.1</v>
      </c>
      <c r="AJ113">
        <v>143757.1</v>
      </c>
      <c r="AL113">
        <v>143757.1</v>
      </c>
      <c r="AM113" s="5">
        <v>143757.1</v>
      </c>
      <c r="AN113" s="5">
        <v>4023800</v>
      </c>
      <c r="AQ113" s="5">
        <v>0</v>
      </c>
      <c r="AR113" s="5">
        <v>143758.48517327619</v>
      </c>
      <c r="AS113" s="5">
        <v>4023800</v>
      </c>
      <c r="AT113" s="5" t="s">
        <v>8</v>
      </c>
      <c r="AW113">
        <v>143758.48517327619</v>
      </c>
      <c r="AX113" s="5">
        <v>0</v>
      </c>
      <c r="AY113" s="5">
        <v>4023800.0000000009</v>
      </c>
      <c r="BA113" s="5" t="s">
        <v>19</v>
      </c>
      <c r="BB113" s="5" t="s">
        <v>19</v>
      </c>
      <c r="BC113" t="s">
        <v>1827</v>
      </c>
      <c r="BD113" t="s">
        <v>1828</v>
      </c>
      <c r="BE113" t="s">
        <v>1861</v>
      </c>
      <c r="BF113" t="s">
        <v>1862</v>
      </c>
      <c r="BG113" t="b">
        <v>1</v>
      </c>
      <c r="BH113" s="5">
        <v>4023800</v>
      </c>
      <c r="BI113">
        <v>4023800</v>
      </c>
      <c r="BJ113">
        <v>0</v>
      </c>
      <c r="BK113">
        <v>0</v>
      </c>
      <c r="BL113" s="5">
        <v>0</v>
      </c>
      <c r="BM113" s="5" t="s">
        <v>8</v>
      </c>
      <c r="BN113" s="5" t="b">
        <v>1</v>
      </c>
      <c r="BO113" s="5" t="s">
        <v>1581</v>
      </c>
    </row>
    <row r="114" spans="1:67" x14ac:dyDescent="0.25">
      <c r="A114" s="5">
        <v>113</v>
      </c>
      <c r="B114" s="5">
        <v>2</v>
      </c>
      <c r="C114" s="5">
        <v>2</v>
      </c>
      <c r="D114" s="5">
        <v>5</v>
      </c>
      <c r="E114" s="5">
        <v>2</v>
      </c>
      <c r="F114" s="5">
        <v>20.9</v>
      </c>
      <c r="G114" s="5">
        <v>14.14</v>
      </c>
      <c r="H114" s="5"/>
      <c r="I114" s="5">
        <v>35.04</v>
      </c>
      <c r="J114" s="5">
        <v>12.38</v>
      </c>
      <c r="K114" s="5">
        <v>4.1399999999999997</v>
      </c>
      <c r="L114" s="5"/>
      <c r="M114" s="5">
        <v>7.61</v>
      </c>
      <c r="N114" s="5">
        <v>7.03</v>
      </c>
      <c r="O114" s="5"/>
      <c r="R114" s="5">
        <v>0</v>
      </c>
      <c r="S114" s="5">
        <v>66.2</v>
      </c>
      <c r="T114" s="5">
        <v>66.2</v>
      </c>
      <c r="U114" s="5">
        <v>66.2</v>
      </c>
      <c r="V114" s="5">
        <v>116420.9</v>
      </c>
      <c r="W114" s="5"/>
      <c r="X114" s="5">
        <v>116420.9</v>
      </c>
      <c r="Y114">
        <v>1000</v>
      </c>
      <c r="Z114">
        <v>117420.9</v>
      </c>
      <c r="AA114">
        <v>215</v>
      </c>
      <c r="AB114">
        <v>117635.9</v>
      </c>
      <c r="AC114">
        <v>17.5</v>
      </c>
      <c r="AD114">
        <v>117653.4</v>
      </c>
      <c r="AE114">
        <v>588.26699999999994</v>
      </c>
      <c r="AF114">
        <v>118241.667</v>
      </c>
      <c r="AH114">
        <v>118241.667</v>
      </c>
      <c r="AJ114">
        <v>118241.667</v>
      </c>
      <c r="AL114">
        <v>118241.667</v>
      </c>
      <c r="AM114" s="5">
        <v>118241.67</v>
      </c>
      <c r="AN114" s="5">
        <v>7827600</v>
      </c>
      <c r="AQ114" s="5">
        <v>0</v>
      </c>
      <c r="AR114" s="5">
        <v>118241.6918429003</v>
      </c>
      <c r="AS114" s="5">
        <v>7827600</v>
      </c>
      <c r="AT114" s="5" t="s">
        <v>8</v>
      </c>
      <c r="AW114">
        <v>118241.6918429003</v>
      </c>
      <c r="AX114" s="5">
        <v>0</v>
      </c>
      <c r="AY114" s="5">
        <v>7827600</v>
      </c>
      <c r="BA114" s="5" t="s">
        <v>19</v>
      </c>
      <c r="BB114" s="5" t="s">
        <v>19</v>
      </c>
      <c r="BC114" t="s">
        <v>1827</v>
      </c>
      <c r="BD114" t="s">
        <v>1828</v>
      </c>
      <c r="BE114" t="s">
        <v>1861</v>
      </c>
      <c r="BF114" t="s">
        <v>1865</v>
      </c>
      <c r="BG114" t="b">
        <v>1</v>
      </c>
      <c r="BH114" s="5">
        <v>7827600</v>
      </c>
      <c r="BI114">
        <v>7827600</v>
      </c>
      <c r="BJ114">
        <v>0</v>
      </c>
      <c r="BK114">
        <v>0</v>
      </c>
      <c r="BL114" s="5">
        <v>0</v>
      </c>
      <c r="BM114" s="5" t="s">
        <v>8</v>
      </c>
      <c r="BN114" s="5" t="b">
        <v>1</v>
      </c>
      <c r="BO114" s="5" t="s">
        <v>1582</v>
      </c>
    </row>
    <row r="115" spans="1:67" x14ac:dyDescent="0.25">
      <c r="A115" s="5">
        <v>114</v>
      </c>
      <c r="B115" s="5">
        <v>2</v>
      </c>
      <c r="C115" s="5">
        <v>2</v>
      </c>
      <c r="D115" s="5">
        <v>6</v>
      </c>
      <c r="E115" s="5">
        <v>2</v>
      </c>
      <c r="F115" s="5">
        <v>17.73</v>
      </c>
      <c r="G115" s="5">
        <v>12.22</v>
      </c>
      <c r="H115" s="5"/>
      <c r="I115" s="5">
        <v>29.950000000000003</v>
      </c>
      <c r="J115" s="5">
        <v>13.65</v>
      </c>
      <c r="K115" s="5">
        <v>5.22</v>
      </c>
      <c r="L115" s="5">
        <v>2.5</v>
      </c>
      <c r="M115" s="5">
        <v>8.06</v>
      </c>
      <c r="N115" s="5"/>
      <c r="O115" s="5">
        <v>3.11</v>
      </c>
      <c r="R115" s="5">
        <v>3.11</v>
      </c>
      <c r="S115" s="5">
        <v>62.49</v>
      </c>
      <c r="T115" s="5">
        <v>59.38</v>
      </c>
      <c r="U115" s="5">
        <v>60.94</v>
      </c>
      <c r="V115" s="5">
        <v>124333</v>
      </c>
      <c r="W115" s="5"/>
      <c r="X115" s="5">
        <v>124333</v>
      </c>
      <c r="Y115">
        <v>1000</v>
      </c>
      <c r="Z115">
        <v>125333</v>
      </c>
      <c r="AA115">
        <v>215</v>
      </c>
      <c r="AB115">
        <v>125548</v>
      </c>
      <c r="AC115">
        <v>17.5</v>
      </c>
      <c r="AD115">
        <v>125565.5</v>
      </c>
      <c r="AE115">
        <v>627.82749999999999</v>
      </c>
      <c r="AF115">
        <v>126193.3275</v>
      </c>
      <c r="AH115">
        <v>126193.3275</v>
      </c>
      <c r="AJ115">
        <v>126193.3275</v>
      </c>
      <c r="AK115">
        <v>3785.7998250000001</v>
      </c>
      <c r="AL115">
        <v>129979.12732499999</v>
      </c>
      <c r="AM115" s="5">
        <v>129979.13</v>
      </c>
      <c r="AN115" s="5">
        <v>7921000</v>
      </c>
      <c r="AQ115" s="5">
        <v>0</v>
      </c>
      <c r="AR115" s="5">
        <v>129980.3085001641</v>
      </c>
      <c r="AS115" s="5">
        <v>7921000</v>
      </c>
      <c r="AT115" s="5" t="s">
        <v>8</v>
      </c>
      <c r="AW115">
        <v>129980.3085001641</v>
      </c>
      <c r="AX115" s="5">
        <v>0</v>
      </c>
      <c r="AY115" s="5">
        <v>7921000</v>
      </c>
      <c r="BA115" s="5" t="s">
        <v>19</v>
      </c>
      <c r="BB115" s="5" t="s">
        <v>19</v>
      </c>
      <c r="BC115" t="s">
        <v>1827</v>
      </c>
      <c r="BD115" t="s">
        <v>1828</v>
      </c>
      <c r="BE115" t="s">
        <v>1861</v>
      </c>
      <c r="BF115" t="s">
        <v>1865</v>
      </c>
      <c r="BG115" t="b">
        <v>1</v>
      </c>
      <c r="BH115" s="5">
        <v>7921000</v>
      </c>
      <c r="BI115">
        <v>7921000</v>
      </c>
      <c r="BJ115">
        <v>0</v>
      </c>
      <c r="BK115">
        <v>0</v>
      </c>
      <c r="BL115" s="5">
        <v>0</v>
      </c>
      <c r="BM115" s="5" t="s">
        <v>8</v>
      </c>
      <c r="BN115" s="5" t="b">
        <v>1</v>
      </c>
      <c r="BO115" s="5" t="s">
        <v>1583</v>
      </c>
    </row>
    <row r="116" spans="1:67" x14ac:dyDescent="0.25">
      <c r="A116" s="5">
        <v>115</v>
      </c>
      <c r="B116" s="5">
        <v>2</v>
      </c>
      <c r="C116" s="5">
        <v>3</v>
      </c>
      <c r="D116" s="5">
        <v>1</v>
      </c>
      <c r="E116" s="5">
        <v>2</v>
      </c>
      <c r="F116" s="5">
        <v>17.579999999999998</v>
      </c>
      <c r="G116" s="5">
        <v>14.37</v>
      </c>
      <c r="H116" s="5"/>
      <c r="I116" s="5">
        <v>31.949999999999996</v>
      </c>
      <c r="J116" s="5">
        <v>14.29</v>
      </c>
      <c r="K116" s="5">
        <v>4.5199999999999996</v>
      </c>
      <c r="L116" s="5"/>
      <c r="M116" s="5">
        <v>8.64</v>
      </c>
      <c r="N116" s="5">
        <v>4.76</v>
      </c>
      <c r="O116" s="5">
        <v>3.11</v>
      </c>
      <c r="R116" s="5">
        <v>3.11</v>
      </c>
      <c r="S116" s="5">
        <v>67.27</v>
      </c>
      <c r="T116" s="5">
        <v>64.16</v>
      </c>
      <c r="U116" s="5">
        <v>65.72</v>
      </c>
      <c r="V116" s="5">
        <v>119811.8</v>
      </c>
      <c r="W116" s="5"/>
      <c r="X116" s="5">
        <v>119811.8</v>
      </c>
      <c r="Y116">
        <v>1000</v>
      </c>
      <c r="Z116">
        <v>120811.8</v>
      </c>
      <c r="AA116">
        <v>215</v>
      </c>
      <c r="AB116">
        <v>121026.8</v>
      </c>
      <c r="AC116">
        <v>17.5</v>
      </c>
      <c r="AD116">
        <v>121044.3</v>
      </c>
      <c r="AE116">
        <v>605.22149999999999</v>
      </c>
      <c r="AF116">
        <v>121649.5215</v>
      </c>
      <c r="AH116">
        <v>121649.5215</v>
      </c>
      <c r="AJ116">
        <v>121649.5215</v>
      </c>
      <c r="AL116">
        <v>121649.5215</v>
      </c>
      <c r="AM116" s="5">
        <v>121649.52</v>
      </c>
      <c r="AN116" s="5">
        <v>7994900</v>
      </c>
      <c r="AQ116" s="5">
        <v>0</v>
      </c>
      <c r="AR116" s="5">
        <v>121650.94339622642</v>
      </c>
      <c r="AS116" s="5">
        <v>7994900</v>
      </c>
      <c r="AT116" s="5" t="s">
        <v>8</v>
      </c>
      <c r="AW116">
        <v>121650.94339622642</v>
      </c>
      <c r="AX116" s="5">
        <v>0</v>
      </c>
      <c r="AY116" s="5">
        <v>7994900</v>
      </c>
      <c r="BA116" s="5" t="s">
        <v>19</v>
      </c>
      <c r="BB116" s="5" t="s">
        <v>19</v>
      </c>
      <c r="BC116" t="s">
        <v>1827</v>
      </c>
      <c r="BD116" t="s">
        <v>1828</v>
      </c>
      <c r="BE116" t="s">
        <v>1861</v>
      </c>
      <c r="BF116" t="s">
        <v>1857</v>
      </c>
      <c r="BG116" t="b">
        <v>1</v>
      </c>
      <c r="BH116" s="5">
        <v>7994900</v>
      </c>
      <c r="BI116">
        <v>7994900</v>
      </c>
      <c r="BJ116">
        <v>0</v>
      </c>
      <c r="BK116">
        <v>0</v>
      </c>
      <c r="BL116" s="5">
        <v>0</v>
      </c>
      <c r="BM116" s="5" t="s">
        <v>8</v>
      </c>
      <c r="BN116" s="5" t="b">
        <v>1</v>
      </c>
      <c r="BO116" s="5" t="s">
        <v>1584</v>
      </c>
    </row>
    <row r="117" spans="1:67" x14ac:dyDescent="0.25">
      <c r="A117" s="5">
        <v>116</v>
      </c>
      <c r="B117" s="5">
        <v>2</v>
      </c>
      <c r="C117" s="5">
        <v>3</v>
      </c>
      <c r="D117" s="5">
        <v>2</v>
      </c>
      <c r="E117" s="5">
        <v>1</v>
      </c>
      <c r="F117" s="5">
        <v>14.77</v>
      </c>
      <c r="G117" s="5"/>
      <c r="H117" s="5"/>
      <c r="I117" s="5">
        <v>14.77</v>
      </c>
      <c r="J117" s="5">
        <v>11.88</v>
      </c>
      <c r="K117" s="5">
        <v>4.1399999999999997</v>
      </c>
      <c r="L117" s="5"/>
      <c r="M117" s="5">
        <v>4.28</v>
      </c>
      <c r="N117" s="5"/>
      <c r="O117" s="5">
        <v>3.11</v>
      </c>
      <c r="R117" s="5">
        <v>3.11</v>
      </c>
      <c r="S117" s="5">
        <v>38.18</v>
      </c>
      <c r="T117" s="5">
        <v>35.07</v>
      </c>
      <c r="U117" s="5">
        <v>36.630000000000003</v>
      </c>
      <c r="V117" s="5">
        <v>124030.39999999999</v>
      </c>
      <c r="W117" s="5"/>
      <c r="X117" s="5">
        <v>124030.39999999999</v>
      </c>
      <c r="Y117">
        <v>1000</v>
      </c>
      <c r="Z117">
        <v>125030.39999999999</v>
      </c>
      <c r="AA117">
        <v>215</v>
      </c>
      <c r="AB117">
        <v>125245.4</v>
      </c>
      <c r="AC117">
        <v>17.5</v>
      </c>
      <c r="AD117">
        <v>125262.9</v>
      </c>
      <c r="AE117">
        <v>1878.9435000000001</v>
      </c>
      <c r="AF117">
        <v>127141.8435</v>
      </c>
      <c r="AG117">
        <v>1271.4184349999998</v>
      </c>
      <c r="AH117">
        <v>128413.261935</v>
      </c>
      <c r="AI117">
        <v>1284.1326193499999</v>
      </c>
      <c r="AJ117">
        <v>129697.39455435</v>
      </c>
      <c r="AL117">
        <v>129697.39455435</v>
      </c>
      <c r="AM117" s="5">
        <v>129697.39</v>
      </c>
      <c r="AN117" s="5">
        <v>4750900</v>
      </c>
      <c r="AQ117" s="5">
        <v>0</v>
      </c>
      <c r="AR117" s="5">
        <v>129699.69969969967</v>
      </c>
      <c r="AS117" s="5">
        <v>4750900</v>
      </c>
      <c r="AT117" s="5" t="s">
        <v>8</v>
      </c>
      <c r="AW117">
        <v>129699.69969969967</v>
      </c>
      <c r="AX117" s="5">
        <v>0</v>
      </c>
      <c r="AY117" s="5">
        <v>4750900</v>
      </c>
      <c r="BA117" s="5" t="s">
        <v>19</v>
      </c>
      <c r="BB117" s="5" t="s">
        <v>19</v>
      </c>
      <c r="BC117" t="s">
        <v>1827</v>
      </c>
      <c r="BD117" t="s">
        <v>1828</v>
      </c>
      <c r="BE117" t="s">
        <v>1861</v>
      </c>
      <c r="BF117" t="s">
        <v>1864</v>
      </c>
      <c r="BG117" t="b">
        <v>1</v>
      </c>
      <c r="BH117" s="5">
        <v>4750900</v>
      </c>
      <c r="BI117">
        <v>4750900</v>
      </c>
      <c r="BJ117">
        <v>0</v>
      </c>
      <c r="BK117">
        <v>0</v>
      </c>
      <c r="BL117" s="5">
        <v>0</v>
      </c>
      <c r="BM117" s="5" t="s">
        <v>8</v>
      </c>
      <c r="BN117" s="5" t="b">
        <v>1</v>
      </c>
      <c r="BO117" s="5" t="s">
        <v>1585</v>
      </c>
    </row>
    <row r="118" spans="1:67" x14ac:dyDescent="0.25">
      <c r="A118" s="5">
        <v>117</v>
      </c>
      <c r="B118" s="5">
        <v>2</v>
      </c>
      <c r="C118" s="5">
        <v>3</v>
      </c>
      <c r="D118" s="5">
        <v>3</v>
      </c>
      <c r="E118" s="5">
        <v>0</v>
      </c>
      <c r="F118" s="5">
        <v>13.94</v>
      </c>
      <c r="G118" s="5"/>
      <c r="H118" s="5"/>
      <c r="I118" s="5">
        <v>13.94</v>
      </c>
      <c r="J118" s="5">
        <v>5.98</v>
      </c>
      <c r="K118" s="5">
        <v>4.54</v>
      </c>
      <c r="L118" s="5"/>
      <c r="M118" s="5">
        <v>5.04</v>
      </c>
      <c r="N118" s="5"/>
      <c r="O118" s="5"/>
      <c r="R118" s="5">
        <v>0</v>
      </c>
      <c r="S118" s="5">
        <v>29.5</v>
      </c>
      <c r="T118" s="5">
        <v>29.5</v>
      </c>
      <c r="U118" s="5">
        <v>29.5</v>
      </c>
      <c r="V118" s="5">
        <v>142524.6</v>
      </c>
      <c r="W118" s="5"/>
      <c r="X118" s="5">
        <v>142524.6</v>
      </c>
      <c r="Y118">
        <v>1000</v>
      </c>
      <c r="Z118">
        <v>143524.6</v>
      </c>
      <c r="AA118">
        <v>215</v>
      </c>
      <c r="AB118">
        <v>143739.6</v>
      </c>
      <c r="AC118">
        <v>17.5</v>
      </c>
      <c r="AD118">
        <v>143757.1</v>
      </c>
      <c r="AF118">
        <v>143757.1</v>
      </c>
      <c r="AH118">
        <v>143757.1</v>
      </c>
      <c r="AJ118">
        <v>143757.1</v>
      </c>
      <c r="AL118">
        <v>143757.1</v>
      </c>
      <c r="AM118" s="5">
        <v>143757.1</v>
      </c>
      <c r="AN118" s="5">
        <v>4240900</v>
      </c>
      <c r="AQ118" s="5">
        <v>0</v>
      </c>
      <c r="AR118" s="5">
        <v>143759.32203389829</v>
      </c>
      <c r="AS118" s="5">
        <v>4240900</v>
      </c>
      <c r="AT118" s="5" t="s">
        <v>8</v>
      </c>
      <c r="AW118">
        <v>143759.32203389829</v>
      </c>
      <c r="AX118" s="5">
        <v>0</v>
      </c>
      <c r="AY118" s="5">
        <v>4240900</v>
      </c>
      <c r="BA118" s="5" t="s">
        <v>19</v>
      </c>
      <c r="BB118" s="5" t="s">
        <v>19</v>
      </c>
      <c r="BC118" t="s">
        <v>1827</v>
      </c>
      <c r="BD118" t="s">
        <v>1828</v>
      </c>
      <c r="BE118" t="s">
        <v>1861</v>
      </c>
      <c r="BF118" t="s">
        <v>1862</v>
      </c>
      <c r="BG118" t="b">
        <v>1</v>
      </c>
      <c r="BH118" s="5">
        <v>4240900</v>
      </c>
      <c r="BI118">
        <v>4240900</v>
      </c>
      <c r="BJ118">
        <v>0</v>
      </c>
      <c r="BK118">
        <v>0</v>
      </c>
      <c r="BL118" s="5">
        <v>0</v>
      </c>
      <c r="BM118" s="5" t="s">
        <v>8</v>
      </c>
      <c r="BN118" s="5" t="b">
        <v>1</v>
      </c>
      <c r="BO118" s="5" t="s">
        <v>1586</v>
      </c>
    </row>
    <row r="119" spans="1:67" x14ac:dyDescent="0.25">
      <c r="A119" s="5">
        <v>118</v>
      </c>
      <c r="B119" s="5">
        <v>2</v>
      </c>
      <c r="C119" s="5">
        <v>3</v>
      </c>
      <c r="D119" s="5">
        <v>4</v>
      </c>
      <c r="E119" s="5">
        <v>0</v>
      </c>
      <c r="F119" s="5">
        <v>13.39</v>
      </c>
      <c r="G119" s="5"/>
      <c r="H119" s="5"/>
      <c r="I119" s="5">
        <v>13.39</v>
      </c>
      <c r="J119" s="5">
        <v>5.98</v>
      </c>
      <c r="K119" s="5">
        <v>4.54</v>
      </c>
      <c r="L119" s="5"/>
      <c r="M119" s="5">
        <v>4.08</v>
      </c>
      <c r="N119" s="5"/>
      <c r="O119" s="5"/>
      <c r="R119" s="5">
        <v>0</v>
      </c>
      <c r="S119" s="5">
        <v>27.99</v>
      </c>
      <c r="T119" s="5">
        <v>27.99</v>
      </c>
      <c r="U119" s="5">
        <v>27.99</v>
      </c>
      <c r="V119" s="5">
        <v>142524.6</v>
      </c>
      <c r="W119" s="5"/>
      <c r="X119" s="5">
        <v>142524.6</v>
      </c>
      <c r="Y119">
        <v>1000</v>
      </c>
      <c r="Z119">
        <v>143524.6</v>
      </c>
      <c r="AA119">
        <v>215</v>
      </c>
      <c r="AB119">
        <v>143739.6</v>
      </c>
      <c r="AC119">
        <v>17.5</v>
      </c>
      <c r="AD119">
        <v>143757.1</v>
      </c>
      <c r="AF119">
        <v>143757.1</v>
      </c>
      <c r="AH119">
        <v>143757.1</v>
      </c>
      <c r="AJ119">
        <v>143757.1</v>
      </c>
      <c r="AL119">
        <v>143757.1</v>
      </c>
      <c r="AM119" s="5">
        <v>143757.1</v>
      </c>
      <c r="AN119" s="5">
        <v>4023800</v>
      </c>
      <c r="AQ119" s="5">
        <v>0</v>
      </c>
      <c r="AR119" s="5">
        <v>143758.48517327619</v>
      </c>
      <c r="AS119" s="5">
        <v>4023800</v>
      </c>
      <c r="AT119" s="5" t="s">
        <v>8</v>
      </c>
      <c r="AW119">
        <v>143758.48517327619</v>
      </c>
      <c r="AX119" s="5">
        <v>0</v>
      </c>
      <c r="AY119" s="5">
        <v>4023800.0000000009</v>
      </c>
      <c r="BA119" s="5" t="s">
        <v>19</v>
      </c>
      <c r="BB119" s="5" t="s">
        <v>19</v>
      </c>
      <c r="BC119" t="s">
        <v>1827</v>
      </c>
      <c r="BD119" t="s">
        <v>1828</v>
      </c>
      <c r="BE119" t="s">
        <v>1861</v>
      </c>
      <c r="BF119" t="s">
        <v>1862</v>
      </c>
      <c r="BG119" t="b">
        <v>1</v>
      </c>
      <c r="BH119" s="5">
        <v>4023800</v>
      </c>
      <c r="BI119">
        <v>4023800</v>
      </c>
      <c r="BJ119">
        <v>0</v>
      </c>
      <c r="BK119">
        <v>0</v>
      </c>
      <c r="BL119" s="5">
        <v>0</v>
      </c>
      <c r="BM119" s="5" t="s">
        <v>8</v>
      </c>
      <c r="BN119" s="5" t="b">
        <v>1</v>
      </c>
      <c r="BO119" s="5" t="s">
        <v>1587</v>
      </c>
    </row>
    <row r="120" spans="1:67" x14ac:dyDescent="0.25">
      <c r="A120" s="5">
        <v>119</v>
      </c>
      <c r="B120" s="5">
        <v>2</v>
      </c>
      <c r="C120" s="5">
        <v>3</v>
      </c>
      <c r="D120" s="5">
        <v>5</v>
      </c>
      <c r="E120" s="5">
        <v>2</v>
      </c>
      <c r="F120" s="5">
        <v>16.579999999999998</v>
      </c>
      <c r="G120" s="5">
        <v>14.14</v>
      </c>
      <c r="H120" s="5"/>
      <c r="I120" s="5">
        <v>30.72</v>
      </c>
      <c r="J120" s="5">
        <v>12.38</v>
      </c>
      <c r="K120" s="5">
        <v>4.1399999999999997</v>
      </c>
      <c r="L120" s="5"/>
      <c r="M120" s="5">
        <v>7.61</v>
      </c>
      <c r="N120" s="5">
        <v>7.03</v>
      </c>
      <c r="O120" s="5">
        <v>3.11</v>
      </c>
      <c r="R120" s="5">
        <v>3.11</v>
      </c>
      <c r="S120" s="5">
        <v>64.989999999999995</v>
      </c>
      <c r="T120" s="5">
        <v>61.88</v>
      </c>
      <c r="U120" s="5">
        <v>63.44</v>
      </c>
      <c r="V120" s="5">
        <v>122072.4</v>
      </c>
      <c r="W120" s="5">
        <v>-7000</v>
      </c>
      <c r="X120" s="5">
        <v>115072.4</v>
      </c>
      <c r="Y120">
        <v>1000</v>
      </c>
      <c r="Z120">
        <v>116072.4</v>
      </c>
      <c r="AA120">
        <v>215</v>
      </c>
      <c r="AB120">
        <v>116287.4</v>
      </c>
      <c r="AC120">
        <v>17.5</v>
      </c>
      <c r="AD120">
        <v>116304.9</v>
      </c>
      <c r="AE120">
        <v>581.52449999999999</v>
      </c>
      <c r="AF120">
        <v>116886.42449999999</v>
      </c>
      <c r="AH120">
        <v>116886.42449999999</v>
      </c>
      <c r="AJ120">
        <v>116886.42449999999</v>
      </c>
      <c r="AK120">
        <v>3506.5927349999997</v>
      </c>
      <c r="AL120">
        <v>120393.01723500001</v>
      </c>
      <c r="AM120" s="5">
        <v>120393.02</v>
      </c>
      <c r="AN120" s="5">
        <v>7637800</v>
      </c>
      <c r="AQ120" s="5">
        <v>0</v>
      </c>
      <c r="AR120" s="5">
        <v>120394.0731399748</v>
      </c>
      <c r="AS120" s="5">
        <v>7637800</v>
      </c>
      <c r="AT120" s="5" t="s">
        <v>8</v>
      </c>
      <c r="AW120">
        <v>120394.0731399748</v>
      </c>
      <c r="AX120" s="5">
        <v>0</v>
      </c>
      <c r="AY120" s="5">
        <v>7637800</v>
      </c>
      <c r="BA120" s="5" t="s">
        <v>2</v>
      </c>
      <c r="BB120" s="5" t="s">
        <v>2</v>
      </c>
      <c r="BC120" t="s">
        <v>1821</v>
      </c>
      <c r="BD120" t="s">
        <v>1787</v>
      </c>
      <c r="BE120" t="s">
        <v>1861</v>
      </c>
      <c r="BF120" t="s">
        <v>1865</v>
      </c>
      <c r="BG120" t="b">
        <v>1</v>
      </c>
      <c r="BH120" s="5">
        <v>7637800</v>
      </c>
      <c r="BI120">
        <v>7637800</v>
      </c>
      <c r="BJ120">
        <v>0</v>
      </c>
      <c r="BK120">
        <v>0</v>
      </c>
      <c r="BL120" s="5">
        <v>0</v>
      </c>
      <c r="BM120" s="5" t="s">
        <v>8</v>
      </c>
      <c r="BN120" s="5" t="b">
        <v>1</v>
      </c>
      <c r="BO120" s="5" t="s">
        <v>1588</v>
      </c>
    </row>
    <row r="121" spans="1:67" x14ac:dyDescent="0.25">
      <c r="A121" s="5">
        <v>120</v>
      </c>
      <c r="B121" s="5">
        <v>2</v>
      </c>
      <c r="C121" s="5">
        <v>3</v>
      </c>
      <c r="D121" s="5">
        <v>6</v>
      </c>
      <c r="E121" s="5">
        <v>2</v>
      </c>
      <c r="F121" s="5">
        <v>17.73</v>
      </c>
      <c r="G121" s="5">
        <v>12.22</v>
      </c>
      <c r="H121" s="5"/>
      <c r="I121" s="5">
        <v>29.950000000000003</v>
      </c>
      <c r="J121" s="5">
        <v>13.65</v>
      </c>
      <c r="K121" s="5">
        <v>5.22</v>
      </c>
      <c r="L121" s="5">
        <v>2.5</v>
      </c>
      <c r="M121" s="5">
        <v>8.06</v>
      </c>
      <c r="N121" s="5"/>
      <c r="O121" s="5">
        <v>3.11</v>
      </c>
      <c r="R121" s="5">
        <v>3.11</v>
      </c>
      <c r="S121" s="5">
        <v>62.49</v>
      </c>
      <c r="T121" s="5">
        <v>59.38</v>
      </c>
      <c r="U121" s="5">
        <v>60.94</v>
      </c>
      <c r="V121" s="5">
        <v>126593.60000000001</v>
      </c>
      <c r="W121" s="5">
        <v>-10000</v>
      </c>
      <c r="X121" s="5">
        <v>116593.60000000001</v>
      </c>
      <c r="Y121">
        <v>1000</v>
      </c>
      <c r="Z121">
        <v>117593.60000000001</v>
      </c>
      <c r="AA121">
        <v>215</v>
      </c>
      <c r="AB121">
        <v>117808.6</v>
      </c>
      <c r="AC121">
        <v>17.5</v>
      </c>
      <c r="AD121">
        <v>117826.1</v>
      </c>
      <c r="AE121">
        <v>589.1305000000001</v>
      </c>
      <c r="AF121">
        <v>118415.23050000001</v>
      </c>
      <c r="AH121">
        <v>118415.23050000001</v>
      </c>
      <c r="AJ121">
        <v>118415.23050000001</v>
      </c>
      <c r="AK121">
        <v>3552.4569150000002</v>
      </c>
      <c r="AL121">
        <v>121967.68741499999</v>
      </c>
      <c r="AM121" s="5">
        <v>121967.69</v>
      </c>
      <c r="AN121" s="5">
        <v>7432800</v>
      </c>
      <c r="AQ121" s="5">
        <v>0</v>
      </c>
      <c r="AR121" s="5">
        <v>121969.14998359044</v>
      </c>
      <c r="AS121" s="5">
        <v>7432800</v>
      </c>
      <c r="AT121" s="5" t="s">
        <v>10</v>
      </c>
      <c r="AU121">
        <v>25000</v>
      </c>
      <c r="AV121" t="s">
        <v>1813</v>
      </c>
      <c r="AW121">
        <v>146969.14998359041</v>
      </c>
      <c r="AX121" s="5">
        <v>1523500</v>
      </c>
      <c r="AY121" s="5">
        <v>8956300</v>
      </c>
      <c r="BA121" s="5" t="s">
        <v>19</v>
      </c>
      <c r="BB121" s="5" t="s">
        <v>19</v>
      </c>
      <c r="BC121" t="s">
        <v>1827</v>
      </c>
      <c r="BD121" t="s">
        <v>1828</v>
      </c>
      <c r="BE121" t="s">
        <v>1861</v>
      </c>
      <c r="BF121" t="s">
        <v>1865</v>
      </c>
      <c r="BG121" t="b">
        <v>1</v>
      </c>
      <c r="BH121" s="5">
        <v>7432800</v>
      </c>
      <c r="BI121">
        <v>7432800</v>
      </c>
      <c r="BJ121">
        <v>0</v>
      </c>
      <c r="BK121">
        <v>0</v>
      </c>
      <c r="BL121" s="5">
        <v>0</v>
      </c>
      <c r="BM121" s="5" t="s">
        <v>10</v>
      </c>
      <c r="BN121" s="5" t="b">
        <v>1</v>
      </c>
      <c r="BO121" s="5" t="s">
        <v>1589</v>
      </c>
    </row>
    <row r="122" spans="1:67" x14ac:dyDescent="0.25">
      <c r="A122" s="5">
        <v>121</v>
      </c>
      <c r="B122" s="5">
        <v>2</v>
      </c>
      <c r="C122" s="5">
        <v>4</v>
      </c>
      <c r="D122" s="5">
        <v>1</v>
      </c>
      <c r="E122" s="5">
        <v>2</v>
      </c>
      <c r="F122" s="5">
        <v>17.579999999999998</v>
      </c>
      <c r="G122" s="5">
        <v>14.37</v>
      </c>
      <c r="H122" s="5"/>
      <c r="I122" s="5">
        <v>31.949999999999996</v>
      </c>
      <c r="J122" s="5">
        <v>14.29</v>
      </c>
      <c r="K122" s="5">
        <v>4.5199999999999996</v>
      </c>
      <c r="L122" s="5"/>
      <c r="M122" s="5">
        <v>8.64</v>
      </c>
      <c r="N122" s="5">
        <v>4.76</v>
      </c>
      <c r="O122" s="5">
        <v>3.11</v>
      </c>
      <c r="R122" s="5">
        <v>3.11</v>
      </c>
      <c r="S122" s="5">
        <v>67.27</v>
      </c>
      <c r="T122" s="5">
        <v>64.16</v>
      </c>
      <c r="U122" s="5">
        <v>65.72</v>
      </c>
      <c r="V122" s="5">
        <v>119811.8</v>
      </c>
      <c r="W122" s="5"/>
      <c r="X122" s="5">
        <v>119811.8</v>
      </c>
      <c r="Y122">
        <v>1000</v>
      </c>
      <c r="Z122">
        <v>120811.8</v>
      </c>
      <c r="AA122">
        <v>215</v>
      </c>
      <c r="AB122">
        <v>121026.8</v>
      </c>
      <c r="AC122">
        <v>17.5</v>
      </c>
      <c r="AD122">
        <v>121044.3</v>
      </c>
      <c r="AE122">
        <v>605.22149999999999</v>
      </c>
      <c r="AF122">
        <v>121649.5215</v>
      </c>
      <c r="AH122">
        <v>121649.5215</v>
      </c>
      <c r="AJ122">
        <v>121649.5215</v>
      </c>
      <c r="AL122">
        <v>121649.5215</v>
      </c>
      <c r="AM122" s="5">
        <v>121649.52</v>
      </c>
      <c r="AN122" s="5">
        <v>7994900</v>
      </c>
      <c r="AQ122" s="5">
        <v>0</v>
      </c>
      <c r="AR122" s="5">
        <v>121650.94339622642</v>
      </c>
      <c r="AS122" s="5">
        <v>7994900</v>
      </c>
      <c r="AT122" s="5" t="s">
        <v>8</v>
      </c>
      <c r="AW122">
        <v>121650.94339622642</v>
      </c>
      <c r="AX122" s="5">
        <v>0</v>
      </c>
      <c r="AY122" s="5">
        <v>7994900</v>
      </c>
      <c r="BA122" s="5" t="s">
        <v>19</v>
      </c>
      <c r="BB122" s="5" t="s">
        <v>19</v>
      </c>
      <c r="BC122" t="s">
        <v>1827</v>
      </c>
      <c r="BD122" t="s">
        <v>1828</v>
      </c>
      <c r="BE122" t="s">
        <v>1861</v>
      </c>
      <c r="BF122" t="s">
        <v>1857</v>
      </c>
      <c r="BG122" t="b">
        <v>1</v>
      </c>
      <c r="BH122" s="5">
        <v>7994900</v>
      </c>
      <c r="BI122">
        <v>7994900</v>
      </c>
      <c r="BJ122">
        <v>0</v>
      </c>
      <c r="BK122">
        <v>0</v>
      </c>
      <c r="BL122" s="5">
        <v>0</v>
      </c>
      <c r="BM122" s="5" t="s">
        <v>8</v>
      </c>
      <c r="BN122" s="5" t="b">
        <v>1</v>
      </c>
      <c r="BO122" s="5" t="s">
        <v>1590</v>
      </c>
    </row>
    <row r="123" spans="1:67" x14ac:dyDescent="0.25">
      <c r="A123" s="5">
        <v>122</v>
      </c>
      <c r="B123" s="5">
        <v>2</v>
      </c>
      <c r="C123" s="5">
        <v>4</v>
      </c>
      <c r="D123" s="5">
        <v>2</v>
      </c>
      <c r="E123" s="5">
        <v>1</v>
      </c>
      <c r="F123" s="5">
        <v>14.77</v>
      </c>
      <c r="G123" s="5"/>
      <c r="H123" s="5"/>
      <c r="I123" s="5">
        <v>14.77</v>
      </c>
      <c r="J123" s="5">
        <v>11.88</v>
      </c>
      <c r="K123" s="5">
        <v>4.1399999999999997</v>
      </c>
      <c r="L123" s="5"/>
      <c r="M123" s="5">
        <v>4.28</v>
      </c>
      <c r="N123" s="5"/>
      <c r="O123" s="5">
        <v>3.11</v>
      </c>
      <c r="R123" s="5">
        <v>3.11</v>
      </c>
      <c r="S123" s="5">
        <v>38.18</v>
      </c>
      <c r="T123" s="5">
        <v>35.07</v>
      </c>
      <c r="U123" s="5">
        <v>36.630000000000003</v>
      </c>
      <c r="V123" s="5">
        <v>124030.39999999999</v>
      </c>
      <c r="W123" s="5"/>
      <c r="X123" s="5">
        <v>124030.39999999999</v>
      </c>
      <c r="Y123">
        <v>1000</v>
      </c>
      <c r="Z123">
        <v>125030.39999999999</v>
      </c>
      <c r="AA123">
        <v>215</v>
      </c>
      <c r="AB123">
        <v>125245.4</v>
      </c>
      <c r="AC123">
        <v>17.5</v>
      </c>
      <c r="AD123">
        <v>125262.9</v>
      </c>
      <c r="AE123">
        <v>1878.9435000000001</v>
      </c>
      <c r="AF123">
        <v>127141.8435</v>
      </c>
      <c r="AG123">
        <v>1271.4184349999998</v>
      </c>
      <c r="AH123">
        <v>128413.261935</v>
      </c>
      <c r="AI123">
        <v>1284.1326193499999</v>
      </c>
      <c r="AJ123">
        <v>129697.39455435</v>
      </c>
      <c r="AL123">
        <v>129697.39455435</v>
      </c>
      <c r="AM123" s="5">
        <v>129697.39</v>
      </c>
      <c r="AN123" s="5">
        <v>4750900</v>
      </c>
      <c r="AQ123" s="5">
        <v>0</v>
      </c>
      <c r="AR123" s="5">
        <v>129699.69969969967</v>
      </c>
      <c r="AS123" s="5">
        <v>4750900</v>
      </c>
      <c r="AT123" s="5" t="s">
        <v>8</v>
      </c>
      <c r="AW123">
        <v>129699.69969969967</v>
      </c>
      <c r="AX123" s="5">
        <v>0</v>
      </c>
      <c r="AY123" s="5">
        <v>4750900</v>
      </c>
      <c r="BA123" s="5" t="s">
        <v>19</v>
      </c>
      <c r="BB123" s="5" t="s">
        <v>19</v>
      </c>
      <c r="BC123" t="s">
        <v>1827</v>
      </c>
      <c r="BD123" t="s">
        <v>1828</v>
      </c>
      <c r="BE123" t="s">
        <v>1861</v>
      </c>
      <c r="BF123" t="s">
        <v>1864</v>
      </c>
      <c r="BG123" t="b">
        <v>1</v>
      </c>
      <c r="BH123" s="5">
        <v>4750900</v>
      </c>
      <c r="BI123">
        <v>4750900</v>
      </c>
      <c r="BJ123">
        <v>0</v>
      </c>
      <c r="BK123">
        <v>0</v>
      </c>
      <c r="BL123" s="5">
        <v>0</v>
      </c>
      <c r="BM123" s="5" t="s">
        <v>8</v>
      </c>
      <c r="BN123" s="5" t="b">
        <v>1</v>
      </c>
      <c r="BO123" s="5" t="s">
        <v>1591</v>
      </c>
    </row>
    <row r="124" spans="1:67" x14ac:dyDescent="0.25">
      <c r="A124" s="5">
        <v>123</v>
      </c>
      <c r="B124" s="5">
        <v>2</v>
      </c>
      <c r="C124" s="5">
        <v>4</v>
      </c>
      <c r="D124" s="5">
        <v>3</v>
      </c>
      <c r="E124" s="5">
        <v>0</v>
      </c>
      <c r="F124" s="5">
        <v>13.94</v>
      </c>
      <c r="G124" s="5"/>
      <c r="H124" s="5"/>
      <c r="I124" s="5">
        <v>13.94</v>
      </c>
      <c r="J124" s="5">
        <v>5.98</v>
      </c>
      <c r="K124" s="5">
        <v>4.54</v>
      </c>
      <c r="L124" s="5"/>
      <c r="M124" s="5">
        <v>5.04</v>
      </c>
      <c r="N124" s="5"/>
      <c r="O124" s="5"/>
      <c r="R124" s="5">
        <v>0</v>
      </c>
      <c r="S124" s="5">
        <v>29.5</v>
      </c>
      <c r="T124" s="5">
        <v>29.5</v>
      </c>
      <c r="U124" s="5">
        <v>29.5</v>
      </c>
      <c r="V124" s="5">
        <v>145319.20000000001</v>
      </c>
      <c r="W124" s="5"/>
      <c r="X124" s="5">
        <v>145319.20000000001</v>
      </c>
      <c r="Y124">
        <v>1000</v>
      </c>
      <c r="Z124">
        <v>146319.20000000001</v>
      </c>
      <c r="AA124">
        <v>215</v>
      </c>
      <c r="AB124">
        <v>146534.20000000001</v>
      </c>
      <c r="AC124">
        <v>17.5</v>
      </c>
      <c r="AD124">
        <v>146551.70000000001</v>
      </c>
      <c r="AF124">
        <v>146551.70000000001</v>
      </c>
      <c r="AH124">
        <v>146551.70000000001</v>
      </c>
      <c r="AJ124">
        <v>146551.70000000001</v>
      </c>
      <c r="AL124">
        <v>146551.70000000001</v>
      </c>
      <c r="AM124" s="5">
        <v>146551.70000000001</v>
      </c>
      <c r="AN124" s="5">
        <v>4323300</v>
      </c>
      <c r="AQ124" s="5">
        <v>0</v>
      </c>
      <c r="AR124" s="5">
        <v>146552.54237288135</v>
      </c>
      <c r="AS124" s="5">
        <v>4323300</v>
      </c>
      <c r="AT124" s="5" t="s">
        <v>8</v>
      </c>
      <c r="AW124">
        <v>146552.54237288135</v>
      </c>
      <c r="AX124" s="5">
        <v>0</v>
      </c>
      <c r="AY124" s="5">
        <v>4323300</v>
      </c>
      <c r="BA124" s="5" t="s">
        <v>19</v>
      </c>
      <c r="BB124" s="5" t="s">
        <v>19</v>
      </c>
      <c r="BC124" t="s">
        <v>1827</v>
      </c>
      <c r="BD124" t="s">
        <v>1828</v>
      </c>
      <c r="BE124" t="s">
        <v>1861</v>
      </c>
      <c r="BF124" t="s">
        <v>1862</v>
      </c>
      <c r="BG124" t="b">
        <v>1</v>
      </c>
      <c r="BH124" s="5">
        <v>4323300</v>
      </c>
      <c r="BI124">
        <v>4323300</v>
      </c>
      <c r="BJ124">
        <v>0</v>
      </c>
      <c r="BK124">
        <v>0</v>
      </c>
      <c r="BL124" s="5">
        <v>0</v>
      </c>
      <c r="BM124" s="5" t="s">
        <v>8</v>
      </c>
      <c r="BN124" s="5" t="b">
        <v>1</v>
      </c>
      <c r="BO124" s="5" t="s">
        <v>1592</v>
      </c>
    </row>
    <row r="125" spans="1:67" x14ac:dyDescent="0.25">
      <c r="A125" s="5">
        <v>124</v>
      </c>
      <c r="B125" s="5">
        <v>2</v>
      </c>
      <c r="C125" s="5">
        <v>4</v>
      </c>
      <c r="D125" s="5">
        <v>4</v>
      </c>
      <c r="E125" s="5">
        <v>0</v>
      </c>
      <c r="F125" s="5">
        <v>13.39</v>
      </c>
      <c r="G125" s="5"/>
      <c r="H125" s="5"/>
      <c r="I125" s="5">
        <v>13.39</v>
      </c>
      <c r="J125" s="5">
        <v>5.98</v>
      </c>
      <c r="K125" s="5">
        <v>4.54</v>
      </c>
      <c r="L125" s="5"/>
      <c r="M125" s="5">
        <v>4.08</v>
      </c>
      <c r="N125" s="5"/>
      <c r="O125" s="5"/>
      <c r="R125" s="5">
        <v>0</v>
      </c>
      <c r="S125" s="5">
        <v>27.99</v>
      </c>
      <c r="T125" s="5">
        <v>27.99</v>
      </c>
      <c r="U125" s="5">
        <v>27.99</v>
      </c>
      <c r="V125" s="5">
        <v>142524.6</v>
      </c>
      <c r="W125" s="5"/>
      <c r="X125" s="5">
        <v>142524.6</v>
      </c>
      <c r="Y125">
        <v>1000</v>
      </c>
      <c r="Z125">
        <v>143524.6</v>
      </c>
      <c r="AA125">
        <v>215</v>
      </c>
      <c r="AB125">
        <v>143739.6</v>
      </c>
      <c r="AC125">
        <v>17.5</v>
      </c>
      <c r="AD125">
        <v>143757.1</v>
      </c>
      <c r="AF125">
        <v>143757.1</v>
      </c>
      <c r="AH125">
        <v>143757.1</v>
      </c>
      <c r="AJ125">
        <v>143757.1</v>
      </c>
      <c r="AL125">
        <v>143757.1</v>
      </c>
      <c r="AM125" s="5">
        <v>143757.1</v>
      </c>
      <c r="AN125" s="5">
        <v>4023800</v>
      </c>
      <c r="AQ125" s="5">
        <v>0</v>
      </c>
      <c r="AR125" s="5">
        <v>143758.48517327619</v>
      </c>
      <c r="AS125" s="5">
        <v>4023800</v>
      </c>
      <c r="AT125" s="5" t="s">
        <v>8</v>
      </c>
      <c r="AW125">
        <v>143758.48517327619</v>
      </c>
      <c r="AX125" s="5">
        <v>0</v>
      </c>
      <c r="AY125" s="5">
        <v>4023800.0000000009</v>
      </c>
      <c r="BA125" s="5" t="s">
        <v>19</v>
      </c>
      <c r="BB125" s="5" t="s">
        <v>19</v>
      </c>
      <c r="BC125" t="s">
        <v>1827</v>
      </c>
      <c r="BD125" t="s">
        <v>1828</v>
      </c>
      <c r="BE125" t="s">
        <v>1861</v>
      </c>
      <c r="BF125" t="s">
        <v>1862</v>
      </c>
      <c r="BG125" t="b">
        <v>1</v>
      </c>
      <c r="BH125" s="5">
        <v>4023800</v>
      </c>
      <c r="BI125">
        <v>4023800</v>
      </c>
      <c r="BJ125">
        <v>0</v>
      </c>
      <c r="BK125">
        <v>0</v>
      </c>
      <c r="BL125" s="5">
        <v>0</v>
      </c>
      <c r="BM125" s="5" t="s">
        <v>8</v>
      </c>
      <c r="BN125" s="5" t="b">
        <v>1</v>
      </c>
      <c r="BO125" s="5" t="s">
        <v>1593</v>
      </c>
    </row>
    <row r="126" spans="1:67" x14ac:dyDescent="0.25">
      <c r="A126" s="5">
        <v>125</v>
      </c>
      <c r="B126" s="5">
        <v>2</v>
      </c>
      <c r="C126" s="5">
        <v>4</v>
      </c>
      <c r="D126" s="5">
        <v>5</v>
      </c>
      <c r="E126" s="5">
        <v>2</v>
      </c>
      <c r="F126" s="5">
        <v>16.579999999999998</v>
      </c>
      <c r="G126" s="5">
        <v>14.14</v>
      </c>
      <c r="H126" s="5"/>
      <c r="I126" s="5">
        <v>30.72</v>
      </c>
      <c r="J126" s="5">
        <v>12.38</v>
      </c>
      <c r="K126" s="5">
        <v>4.1399999999999997</v>
      </c>
      <c r="L126" s="5"/>
      <c r="M126" s="5">
        <v>7.61</v>
      </c>
      <c r="N126" s="5">
        <v>7.03</v>
      </c>
      <c r="O126" s="5">
        <v>3.11</v>
      </c>
      <c r="R126" s="5">
        <v>3.11</v>
      </c>
      <c r="S126" s="5">
        <v>64.989999999999995</v>
      </c>
      <c r="T126" s="5">
        <v>61.88</v>
      </c>
      <c r="U126" s="5">
        <v>63.44</v>
      </c>
      <c r="V126" s="5">
        <v>122072.4</v>
      </c>
      <c r="W126" s="5">
        <v>-7000</v>
      </c>
      <c r="X126" s="5">
        <v>115072.4</v>
      </c>
      <c r="Y126">
        <v>1000</v>
      </c>
      <c r="Z126">
        <v>116072.4</v>
      </c>
      <c r="AA126">
        <v>215</v>
      </c>
      <c r="AB126">
        <v>116287.4</v>
      </c>
      <c r="AC126">
        <v>17.5</v>
      </c>
      <c r="AD126">
        <v>116304.9</v>
      </c>
      <c r="AE126">
        <v>581.52449999999999</v>
      </c>
      <c r="AF126">
        <v>116886.42449999999</v>
      </c>
      <c r="AH126">
        <v>116886.42449999999</v>
      </c>
      <c r="AJ126">
        <v>116886.42449999999</v>
      </c>
      <c r="AK126">
        <v>3506.5927349999997</v>
      </c>
      <c r="AL126">
        <v>120393.01723500001</v>
      </c>
      <c r="AM126" s="5">
        <v>120393.02</v>
      </c>
      <c r="AN126" s="5">
        <v>7637800</v>
      </c>
      <c r="AQ126" s="5">
        <v>0</v>
      </c>
      <c r="AR126" s="5">
        <v>120394.0731399748</v>
      </c>
      <c r="AS126" s="5">
        <v>7637800</v>
      </c>
      <c r="AT126" s="5" t="s">
        <v>8</v>
      </c>
      <c r="AW126">
        <v>120394.0731399748</v>
      </c>
      <c r="AX126" s="5">
        <v>0</v>
      </c>
      <c r="AY126" s="5">
        <v>7637800</v>
      </c>
      <c r="BA126" s="5" t="s">
        <v>19</v>
      </c>
      <c r="BB126" s="5" t="s">
        <v>19</v>
      </c>
      <c r="BC126" t="s">
        <v>1827</v>
      </c>
      <c r="BD126" t="s">
        <v>1828</v>
      </c>
      <c r="BE126" t="s">
        <v>1861</v>
      </c>
      <c r="BF126" t="s">
        <v>1865</v>
      </c>
      <c r="BG126" t="b">
        <v>1</v>
      </c>
      <c r="BH126" s="5">
        <v>7637800</v>
      </c>
      <c r="BI126">
        <v>7637800</v>
      </c>
      <c r="BJ126">
        <v>0</v>
      </c>
      <c r="BK126">
        <v>0</v>
      </c>
      <c r="BL126" s="5">
        <v>0</v>
      </c>
      <c r="BM126" s="5" t="s">
        <v>8</v>
      </c>
      <c r="BN126" s="5" t="b">
        <v>1</v>
      </c>
      <c r="BO126" s="5" t="s">
        <v>1594</v>
      </c>
    </row>
    <row r="127" spans="1:67" x14ac:dyDescent="0.25">
      <c r="A127" s="5">
        <v>126</v>
      </c>
      <c r="B127" s="5">
        <v>2</v>
      </c>
      <c r="C127" s="5">
        <v>4</v>
      </c>
      <c r="D127" s="5">
        <v>6</v>
      </c>
      <c r="E127" s="5">
        <v>2</v>
      </c>
      <c r="F127" s="5">
        <v>17.73</v>
      </c>
      <c r="G127" s="5">
        <v>12.22</v>
      </c>
      <c r="H127" s="5"/>
      <c r="I127" s="5">
        <v>29.950000000000003</v>
      </c>
      <c r="J127" s="5">
        <v>13.65</v>
      </c>
      <c r="K127" s="5">
        <v>5.22</v>
      </c>
      <c r="L127" s="5">
        <v>2.5</v>
      </c>
      <c r="M127" s="5">
        <v>8.06</v>
      </c>
      <c r="N127" s="5"/>
      <c r="O127" s="5">
        <v>3.11</v>
      </c>
      <c r="R127" s="5">
        <v>3.11</v>
      </c>
      <c r="S127" s="5">
        <v>62.49</v>
      </c>
      <c r="T127" s="5">
        <v>59.38</v>
      </c>
      <c r="U127" s="5">
        <v>60.94</v>
      </c>
      <c r="V127" s="5">
        <v>126593.60000000001</v>
      </c>
      <c r="W127" s="5">
        <v>-10000</v>
      </c>
      <c r="X127" s="5">
        <v>116593.60000000001</v>
      </c>
      <c r="Y127">
        <v>1000</v>
      </c>
      <c r="Z127">
        <v>117593.60000000001</v>
      </c>
      <c r="AA127">
        <v>215</v>
      </c>
      <c r="AB127">
        <v>117808.6</v>
      </c>
      <c r="AC127">
        <v>17.5</v>
      </c>
      <c r="AD127">
        <v>117826.1</v>
      </c>
      <c r="AE127">
        <v>589.1305000000001</v>
      </c>
      <c r="AF127">
        <v>118415.23050000001</v>
      </c>
      <c r="AH127">
        <v>118415.23050000001</v>
      </c>
      <c r="AJ127">
        <v>118415.23050000001</v>
      </c>
      <c r="AL127">
        <v>118415.23050000001</v>
      </c>
      <c r="AM127" s="5">
        <v>118415.23</v>
      </c>
      <c r="AN127" s="5">
        <v>7216300</v>
      </c>
      <c r="AP127">
        <v>0.02</v>
      </c>
      <c r="AQ127" s="5">
        <v>144326</v>
      </c>
      <c r="AR127" s="5">
        <v>116048.1457170988</v>
      </c>
      <c r="AS127" s="5">
        <v>7071974</v>
      </c>
      <c r="AT127" s="5" t="s">
        <v>1807</v>
      </c>
      <c r="AU127">
        <v>10000</v>
      </c>
      <c r="AW127">
        <v>126048.1457170988</v>
      </c>
      <c r="AX127" s="5">
        <v>609400</v>
      </c>
      <c r="AY127" s="5">
        <v>7681374</v>
      </c>
      <c r="AZ127" t="s">
        <v>1760</v>
      </c>
      <c r="BA127" s="5" t="s">
        <v>1</v>
      </c>
      <c r="BB127" s="5" t="s">
        <v>1</v>
      </c>
      <c r="BC127" t="s">
        <v>1863</v>
      </c>
      <c r="BD127" t="s">
        <v>1787</v>
      </c>
      <c r="BE127" t="s">
        <v>1861</v>
      </c>
      <c r="BF127" t="s">
        <v>1865</v>
      </c>
      <c r="BG127" t="b">
        <v>1</v>
      </c>
      <c r="BH127" s="5">
        <v>7216300</v>
      </c>
      <c r="BI127" t="s">
        <v>1899</v>
      </c>
      <c r="BJ127">
        <v>0</v>
      </c>
      <c r="BK127">
        <v>7216300</v>
      </c>
      <c r="BL127" s="5">
        <v>0</v>
      </c>
      <c r="BM127" s="5" t="s">
        <v>1807</v>
      </c>
      <c r="BN127" s="5" t="b">
        <v>1</v>
      </c>
      <c r="BO127" s="5" t="s">
        <v>1595</v>
      </c>
    </row>
    <row r="128" spans="1:67" x14ac:dyDescent="0.25">
      <c r="A128" s="5">
        <v>127</v>
      </c>
      <c r="B128" s="5">
        <v>2</v>
      </c>
      <c r="C128" s="5">
        <v>5</v>
      </c>
      <c r="D128" s="5">
        <v>1</v>
      </c>
      <c r="E128" s="5">
        <v>2</v>
      </c>
      <c r="F128" s="5">
        <v>17.579999999999998</v>
      </c>
      <c r="G128" s="5">
        <v>14.37</v>
      </c>
      <c r="H128" s="5"/>
      <c r="I128" s="5">
        <v>31.949999999999996</v>
      </c>
      <c r="J128" s="5">
        <v>14.29</v>
      </c>
      <c r="K128" s="5">
        <v>4.5199999999999996</v>
      </c>
      <c r="L128" s="5"/>
      <c r="M128" s="5">
        <v>8.64</v>
      </c>
      <c r="N128" s="5">
        <v>4.76</v>
      </c>
      <c r="O128" s="5">
        <v>3.11</v>
      </c>
      <c r="R128" s="5">
        <v>3.11</v>
      </c>
      <c r="S128" s="5">
        <v>67.27</v>
      </c>
      <c r="T128" s="5">
        <v>64.16</v>
      </c>
      <c r="U128" s="5">
        <v>65.72</v>
      </c>
      <c r="V128" s="5">
        <v>119811.8</v>
      </c>
      <c r="W128" s="5"/>
      <c r="X128" s="5">
        <v>119811.8</v>
      </c>
      <c r="Y128">
        <v>1000</v>
      </c>
      <c r="Z128">
        <v>120811.8</v>
      </c>
      <c r="AA128">
        <v>215</v>
      </c>
      <c r="AB128">
        <v>121026.8</v>
      </c>
      <c r="AC128">
        <v>17.5</v>
      </c>
      <c r="AD128">
        <v>121044.3</v>
      </c>
      <c r="AE128">
        <v>605.22149999999999</v>
      </c>
      <c r="AF128">
        <v>121649.5215</v>
      </c>
      <c r="AH128">
        <v>121649.5215</v>
      </c>
      <c r="AJ128">
        <v>121649.5215</v>
      </c>
      <c r="AL128">
        <v>121649.5215</v>
      </c>
      <c r="AM128" s="5">
        <v>121649.52</v>
      </c>
      <c r="AN128" s="5">
        <v>7994900</v>
      </c>
      <c r="AQ128" s="5">
        <v>0</v>
      </c>
      <c r="AR128" s="5">
        <v>121650.94339622642</v>
      </c>
      <c r="AS128" s="5">
        <v>7994900</v>
      </c>
      <c r="AT128" s="5" t="s">
        <v>8</v>
      </c>
      <c r="AW128">
        <v>121650.94339622642</v>
      </c>
      <c r="AX128" s="5">
        <v>0</v>
      </c>
      <c r="AY128" s="5">
        <v>7994900</v>
      </c>
      <c r="BA128" s="5" t="s">
        <v>19</v>
      </c>
      <c r="BB128" s="5" t="s">
        <v>19</v>
      </c>
      <c r="BC128" t="s">
        <v>1827</v>
      </c>
      <c r="BD128" t="s">
        <v>1828</v>
      </c>
      <c r="BE128" t="s">
        <v>1861</v>
      </c>
      <c r="BF128" t="s">
        <v>1857</v>
      </c>
      <c r="BG128" t="b">
        <v>1</v>
      </c>
      <c r="BH128" s="5">
        <v>7994900</v>
      </c>
      <c r="BI128">
        <v>7994900</v>
      </c>
      <c r="BJ128">
        <v>0</v>
      </c>
      <c r="BK128">
        <v>0</v>
      </c>
      <c r="BL128" s="5">
        <v>0</v>
      </c>
      <c r="BM128" s="5" t="s">
        <v>8</v>
      </c>
      <c r="BN128" s="5" t="b">
        <v>1</v>
      </c>
      <c r="BO128" s="5" t="s">
        <v>1596</v>
      </c>
    </row>
    <row r="129" spans="1:67" x14ac:dyDescent="0.25">
      <c r="A129" s="5">
        <v>128</v>
      </c>
      <c r="B129" s="5">
        <v>2</v>
      </c>
      <c r="C129" s="5">
        <v>5</v>
      </c>
      <c r="D129" s="5">
        <v>2</v>
      </c>
      <c r="E129" s="5">
        <v>1</v>
      </c>
      <c r="F129" s="5">
        <v>14.77</v>
      </c>
      <c r="G129" s="5"/>
      <c r="H129" s="5"/>
      <c r="I129" s="5">
        <v>14.77</v>
      </c>
      <c r="J129" s="5">
        <v>11.88</v>
      </c>
      <c r="K129" s="5">
        <v>4.1399999999999997</v>
      </c>
      <c r="L129" s="5"/>
      <c r="M129" s="5">
        <v>4.28</v>
      </c>
      <c r="N129" s="5"/>
      <c r="O129" s="5">
        <v>3.11</v>
      </c>
      <c r="R129" s="5">
        <v>3.11</v>
      </c>
      <c r="S129" s="5">
        <v>38.18</v>
      </c>
      <c r="T129" s="5">
        <v>35.07</v>
      </c>
      <c r="U129" s="5">
        <v>36.630000000000003</v>
      </c>
      <c r="V129" s="5">
        <v>125223</v>
      </c>
      <c r="W129" s="5"/>
      <c r="X129" s="5">
        <v>125223</v>
      </c>
      <c r="Y129">
        <v>1000</v>
      </c>
      <c r="Z129">
        <v>126223</v>
      </c>
      <c r="AA129">
        <v>215</v>
      </c>
      <c r="AB129">
        <v>126438</v>
      </c>
      <c r="AC129">
        <v>17.5</v>
      </c>
      <c r="AD129">
        <v>126455.5</v>
      </c>
      <c r="AE129">
        <v>1896.8325</v>
      </c>
      <c r="AF129">
        <v>128352.3325</v>
      </c>
      <c r="AG129">
        <v>1283.5233250000001</v>
      </c>
      <c r="AH129">
        <v>129635.85582500001</v>
      </c>
      <c r="AI129">
        <v>1296.35855825</v>
      </c>
      <c r="AJ129">
        <v>130932.21438325</v>
      </c>
      <c r="AL129">
        <v>130932.21438325</v>
      </c>
      <c r="AM129" s="5">
        <v>130932.21</v>
      </c>
      <c r="AN129" s="5">
        <v>4796100</v>
      </c>
      <c r="AQ129" s="5">
        <v>0</v>
      </c>
      <c r="AR129" s="5">
        <v>130933.66093366093</v>
      </c>
      <c r="AS129" s="5">
        <v>4796100</v>
      </c>
      <c r="AT129" s="5" t="s">
        <v>8</v>
      </c>
      <c r="AW129">
        <v>130933.66093366093</v>
      </c>
      <c r="AX129" s="5">
        <v>0</v>
      </c>
      <c r="AY129" s="5">
        <v>4796100</v>
      </c>
      <c r="BA129" s="5" t="s">
        <v>19</v>
      </c>
      <c r="BB129" s="5" t="s">
        <v>19</v>
      </c>
      <c r="BC129" t="s">
        <v>1827</v>
      </c>
      <c r="BD129" t="s">
        <v>1828</v>
      </c>
      <c r="BE129" t="s">
        <v>1861</v>
      </c>
      <c r="BF129" t="s">
        <v>1864</v>
      </c>
      <c r="BG129" t="b">
        <v>1</v>
      </c>
      <c r="BH129" s="5">
        <v>4796100</v>
      </c>
      <c r="BI129">
        <v>4796100</v>
      </c>
      <c r="BJ129">
        <v>0</v>
      </c>
      <c r="BK129">
        <v>0</v>
      </c>
      <c r="BL129" s="5">
        <v>0</v>
      </c>
      <c r="BM129" s="5" t="s">
        <v>8</v>
      </c>
      <c r="BN129" s="5" t="b">
        <v>1</v>
      </c>
      <c r="BO129" s="5" t="s">
        <v>1597</v>
      </c>
    </row>
    <row r="130" spans="1:67" x14ac:dyDescent="0.25">
      <c r="A130" s="5">
        <v>129</v>
      </c>
      <c r="B130" s="5">
        <v>2</v>
      </c>
      <c r="C130" s="5">
        <v>5</v>
      </c>
      <c r="D130" s="5">
        <v>3</v>
      </c>
      <c r="E130" s="5">
        <v>0</v>
      </c>
      <c r="F130" s="5">
        <v>13.94</v>
      </c>
      <c r="G130" s="5"/>
      <c r="H130" s="5"/>
      <c r="I130" s="5">
        <v>13.94</v>
      </c>
      <c r="J130" s="5">
        <v>5.98</v>
      </c>
      <c r="K130" s="5">
        <v>4.54</v>
      </c>
      <c r="L130" s="5"/>
      <c r="M130" s="5">
        <v>5.04</v>
      </c>
      <c r="N130" s="5"/>
      <c r="O130" s="5"/>
      <c r="R130" s="5">
        <v>0</v>
      </c>
      <c r="S130" s="5">
        <v>29.5</v>
      </c>
      <c r="T130" s="5">
        <v>29.5</v>
      </c>
      <c r="U130" s="5">
        <v>29.5</v>
      </c>
      <c r="V130" s="5">
        <v>142524.6</v>
      </c>
      <c r="W130" s="5"/>
      <c r="X130" s="5">
        <v>142524.6</v>
      </c>
      <c r="Y130">
        <v>1000</v>
      </c>
      <c r="Z130">
        <v>143524.6</v>
      </c>
      <c r="AA130">
        <v>215</v>
      </c>
      <c r="AB130">
        <v>143739.6</v>
      </c>
      <c r="AC130">
        <v>17.5</v>
      </c>
      <c r="AD130">
        <v>143757.1</v>
      </c>
      <c r="AF130">
        <v>143757.1</v>
      </c>
      <c r="AH130">
        <v>143757.1</v>
      </c>
      <c r="AJ130">
        <v>143757.1</v>
      </c>
      <c r="AL130">
        <v>143757.1</v>
      </c>
      <c r="AM130" s="5">
        <v>143757.1</v>
      </c>
      <c r="AN130" s="5">
        <v>4240900</v>
      </c>
      <c r="AQ130" s="5">
        <v>0</v>
      </c>
      <c r="AR130" s="5">
        <v>143759.32203389829</v>
      </c>
      <c r="AS130" s="5">
        <v>4240900</v>
      </c>
      <c r="AT130" s="5" t="s">
        <v>10</v>
      </c>
      <c r="AU130">
        <v>25000</v>
      </c>
      <c r="AV130" t="s">
        <v>1813</v>
      </c>
      <c r="AW130">
        <v>168759.32203389829</v>
      </c>
      <c r="AX130" s="5">
        <v>737500</v>
      </c>
      <c r="AY130" s="5">
        <v>4978400</v>
      </c>
      <c r="BA130" s="5" t="s">
        <v>19</v>
      </c>
      <c r="BB130" s="5" t="s">
        <v>19</v>
      </c>
      <c r="BC130" t="s">
        <v>1827</v>
      </c>
      <c r="BD130" t="s">
        <v>1828</v>
      </c>
      <c r="BE130" t="s">
        <v>1861</v>
      </c>
      <c r="BF130" t="s">
        <v>1862</v>
      </c>
      <c r="BG130" t="b">
        <v>1</v>
      </c>
      <c r="BH130" s="5">
        <v>4240900</v>
      </c>
      <c r="BI130">
        <v>4240900</v>
      </c>
      <c r="BJ130">
        <v>0</v>
      </c>
      <c r="BK130">
        <v>0</v>
      </c>
      <c r="BL130" s="5">
        <v>0</v>
      </c>
      <c r="BM130" s="5" t="s">
        <v>10</v>
      </c>
      <c r="BN130" s="5" t="b">
        <v>1</v>
      </c>
      <c r="BO130" s="5" t="s">
        <v>1598</v>
      </c>
    </row>
    <row r="131" spans="1:67" x14ac:dyDescent="0.25">
      <c r="A131" s="5">
        <v>130</v>
      </c>
      <c r="B131" s="5">
        <v>2</v>
      </c>
      <c r="C131" s="5">
        <v>5</v>
      </c>
      <c r="D131" s="5">
        <v>4</v>
      </c>
      <c r="E131" s="5">
        <v>0</v>
      </c>
      <c r="F131" s="5">
        <v>13.39</v>
      </c>
      <c r="G131" s="5"/>
      <c r="H131" s="5"/>
      <c r="I131" s="5">
        <v>13.39</v>
      </c>
      <c r="J131" s="5">
        <v>5.98</v>
      </c>
      <c r="K131" s="5">
        <v>4.54</v>
      </c>
      <c r="L131" s="5"/>
      <c r="M131" s="5">
        <v>4.08</v>
      </c>
      <c r="N131" s="5"/>
      <c r="O131" s="5"/>
      <c r="R131" s="5">
        <v>0</v>
      </c>
      <c r="S131" s="5">
        <v>27.99</v>
      </c>
      <c r="T131" s="5">
        <v>27.99</v>
      </c>
      <c r="U131" s="5">
        <v>27.99</v>
      </c>
      <c r="V131" s="5">
        <v>142524.6</v>
      </c>
      <c r="W131" s="5"/>
      <c r="X131" s="5">
        <v>142524.6</v>
      </c>
      <c r="Y131">
        <v>1000</v>
      </c>
      <c r="Z131">
        <v>143524.6</v>
      </c>
      <c r="AA131">
        <v>215</v>
      </c>
      <c r="AB131">
        <v>143739.6</v>
      </c>
      <c r="AC131">
        <v>17.5</v>
      </c>
      <c r="AD131">
        <v>143757.1</v>
      </c>
      <c r="AF131">
        <v>143757.1</v>
      </c>
      <c r="AH131">
        <v>143757.1</v>
      </c>
      <c r="AJ131">
        <v>143757.1</v>
      </c>
      <c r="AL131">
        <v>143757.1</v>
      </c>
      <c r="AM131" s="5">
        <v>143757.1</v>
      </c>
      <c r="AN131" s="5">
        <v>4023800</v>
      </c>
      <c r="AQ131" s="5">
        <v>0</v>
      </c>
      <c r="AR131" s="5">
        <v>143758.48517327619</v>
      </c>
      <c r="AS131" s="5">
        <v>4023800</v>
      </c>
      <c r="AT131" s="5" t="s">
        <v>8</v>
      </c>
      <c r="AW131">
        <v>143758.48517327619</v>
      </c>
      <c r="AX131" s="5">
        <v>0</v>
      </c>
      <c r="AY131" s="5">
        <v>4023800.0000000009</v>
      </c>
      <c r="BA131" s="5" t="s">
        <v>19</v>
      </c>
      <c r="BB131" s="5" t="s">
        <v>19</v>
      </c>
      <c r="BC131" t="s">
        <v>1827</v>
      </c>
      <c r="BD131" t="s">
        <v>1828</v>
      </c>
      <c r="BE131" t="s">
        <v>1861</v>
      </c>
      <c r="BF131" t="s">
        <v>1862</v>
      </c>
      <c r="BG131" t="b">
        <v>1</v>
      </c>
      <c r="BH131" s="5">
        <v>4023800</v>
      </c>
      <c r="BI131">
        <v>4023800</v>
      </c>
      <c r="BJ131">
        <v>0</v>
      </c>
      <c r="BK131">
        <v>0</v>
      </c>
      <c r="BL131" s="5">
        <v>0</v>
      </c>
      <c r="BM131" s="5" t="s">
        <v>8</v>
      </c>
      <c r="BN131" s="5" t="b">
        <v>1</v>
      </c>
      <c r="BO131" s="5" t="s">
        <v>1599</v>
      </c>
    </row>
    <row r="132" spans="1:67" x14ac:dyDescent="0.25">
      <c r="A132" s="5">
        <v>131</v>
      </c>
      <c r="B132" s="5">
        <v>2</v>
      </c>
      <c r="C132" s="5">
        <v>5</v>
      </c>
      <c r="D132" s="5">
        <v>5</v>
      </c>
      <c r="E132" s="5">
        <v>2</v>
      </c>
      <c r="F132" s="5">
        <v>16.579999999999998</v>
      </c>
      <c r="G132" s="5">
        <v>14.14</v>
      </c>
      <c r="H132" s="5"/>
      <c r="I132" s="5">
        <v>30.72</v>
      </c>
      <c r="J132" s="5">
        <v>12.38</v>
      </c>
      <c r="K132" s="5">
        <v>4.1399999999999997</v>
      </c>
      <c r="L132" s="5"/>
      <c r="M132" s="5">
        <v>7.61</v>
      </c>
      <c r="N132" s="5">
        <v>7.03</v>
      </c>
      <c r="O132" s="5">
        <v>3.11</v>
      </c>
      <c r="R132" s="5">
        <v>3.11</v>
      </c>
      <c r="S132" s="5">
        <v>64.989999999999995</v>
      </c>
      <c r="T132" s="5">
        <v>61.88</v>
      </c>
      <c r="U132" s="5">
        <v>63.44</v>
      </c>
      <c r="V132" s="5">
        <v>122072.4</v>
      </c>
      <c r="W132" s="5">
        <v>-7000</v>
      </c>
      <c r="X132" s="5">
        <v>115072.4</v>
      </c>
      <c r="Y132">
        <v>1000</v>
      </c>
      <c r="Z132">
        <v>116072.4</v>
      </c>
      <c r="AA132">
        <v>215</v>
      </c>
      <c r="AB132">
        <v>116287.4</v>
      </c>
      <c r="AC132">
        <v>17.5</v>
      </c>
      <c r="AD132">
        <v>116304.9</v>
      </c>
      <c r="AE132">
        <v>581.52449999999999</v>
      </c>
      <c r="AF132">
        <v>116886.42449999999</v>
      </c>
      <c r="AH132">
        <v>116886.42449999999</v>
      </c>
      <c r="AJ132">
        <v>116886.42449999999</v>
      </c>
      <c r="AK132">
        <v>3506.5927349999997</v>
      </c>
      <c r="AL132">
        <v>120393.01723500001</v>
      </c>
      <c r="AM132" s="5">
        <v>120393.02</v>
      </c>
      <c r="AN132" s="5">
        <v>7637800</v>
      </c>
      <c r="AQ132" s="5">
        <v>0</v>
      </c>
      <c r="AR132" s="5">
        <v>120394.0731399748</v>
      </c>
      <c r="AS132" s="5">
        <v>7637800</v>
      </c>
      <c r="AT132" s="5" t="s">
        <v>8</v>
      </c>
      <c r="AW132">
        <v>120394.0731399748</v>
      </c>
      <c r="AX132" s="5">
        <v>0</v>
      </c>
      <c r="AY132" s="5">
        <v>7637800</v>
      </c>
      <c r="BA132" s="5" t="s">
        <v>19</v>
      </c>
      <c r="BB132" s="5" t="s">
        <v>19</v>
      </c>
      <c r="BC132" t="s">
        <v>1827</v>
      </c>
      <c r="BD132" t="s">
        <v>1828</v>
      </c>
      <c r="BE132" t="s">
        <v>1861</v>
      </c>
      <c r="BF132" t="s">
        <v>1865</v>
      </c>
      <c r="BG132" t="b">
        <v>1</v>
      </c>
      <c r="BH132" s="5">
        <v>7637800</v>
      </c>
      <c r="BI132">
        <v>7637800</v>
      </c>
      <c r="BJ132">
        <v>0</v>
      </c>
      <c r="BK132">
        <v>0</v>
      </c>
      <c r="BL132" s="5">
        <v>0</v>
      </c>
      <c r="BM132" s="5" t="s">
        <v>8</v>
      </c>
      <c r="BN132" s="5" t="b">
        <v>1</v>
      </c>
      <c r="BO132" s="5" t="s">
        <v>1600</v>
      </c>
    </row>
    <row r="133" spans="1:67" x14ac:dyDescent="0.25">
      <c r="A133" s="5">
        <v>132</v>
      </c>
      <c r="B133" s="5">
        <v>2</v>
      </c>
      <c r="C133" s="5">
        <v>5</v>
      </c>
      <c r="D133" s="5">
        <v>6</v>
      </c>
      <c r="E133" s="5">
        <v>2</v>
      </c>
      <c r="F133" s="5">
        <v>17.73</v>
      </c>
      <c r="G133" s="5">
        <v>12.22</v>
      </c>
      <c r="H133" s="5"/>
      <c r="I133" s="5">
        <v>29.950000000000003</v>
      </c>
      <c r="J133" s="5">
        <v>13.65</v>
      </c>
      <c r="K133" s="5">
        <v>5.22</v>
      </c>
      <c r="L133" s="5">
        <v>2.5</v>
      </c>
      <c r="M133" s="5">
        <v>8.06</v>
      </c>
      <c r="N133" s="5"/>
      <c r="O133" s="5">
        <v>3.11</v>
      </c>
      <c r="R133" s="5">
        <v>3.11</v>
      </c>
      <c r="S133" s="5">
        <v>62.49</v>
      </c>
      <c r="T133" s="5">
        <v>59.38</v>
      </c>
      <c r="U133" s="5">
        <v>60.94</v>
      </c>
      <c r="V133" s="5">
        <v>126593.60000000001</v>
      </c>
      <c r="W133" s="5">
        <v>-10000</v>
      </c>
      <c r="X133" s="5">
        <v>116593.60000000001</v>
      </c>
      <c r="Y133">
        <v>1000</v>
      </c>
      <c r="Z133">
        <v>117593.60000000001</v>
      </c>
      <c r="AA133">
        <v>215</v>
      </c>
      <c r="AB133">
        <v>117808.6</v>
      </c>
      <c r="AC133">
        <v>17.5</v>
      </c>
      <c r="AD133">
        <v>117826.1</v>
      </c>
      <c r="AE133">
        <v>589.1305000000001</v>
      </c>
      <c r="AF133">
        <v>118415.23050000001</v>
      </c>
      <c r="AH133">
        <v>118415.23050000001</v>
      </c>
      <c r="AJ133">
        <v>118415.23050000001</v>
      </c>
      <c r="AK133">
        <v>3552.4569150000002</v>
      </c>
      <c r="AL133">
        <v>121967.68741499999</v>
      </c>
      <c r="AM133" s="5">
        <v>121967.69</v>
      </c>
      <c r="AN133" s="5">
        <v>7432800</v>
      </c>
      <c r="AQ133" s="5">
        <v>0</v>
      </c>
      <c r="AR133" s="5">
        <v>121969.14998359044</v>
      </c>
      <c r="AS133" s="5">
        <v>7432800</v>
      </c>
      <c r="AT133" s="5" t="s">
        <v>8</v>
      </c>
      <c r="AW133">
        <v>121969.14998359044</v>
      </c>
      <c r="AX133" s="5">
        <v>0</v>
      </c>
      <c r="AY133" s="5">
        <v>7432800</v>
      </c>
      <c r="BA133" s="5" t="s">
        <v>19</v>
      </c>
      <c r="BB133" s="5" t="s">
        <v>19</v>
      </c>
      <c r="BC133" t="s">
        <v>1827</v>
      </c>
      <c r="BD133" t="s">
        <v>1828</v>
      </c>
      <c r="BE133" t="s">
        <v>1861</v>
      </c>
      <c r="BF133" t="s">
        <v>1865</v>
      </c>
      <c r="BG133" t="b">
        <v>1</v>
      </c>
      <c r="BH133" s="5">
        <v>7432800</v>
      </c>
      <c r="BI133">
        <v>7432800</v>
      </c>
      <c r="BJ133">
        <v>0</v>
      </c>
      <c r="BK133">
        <v>0</v>
      </c>
      <c r="BL133" s="5">
        <v>0</v>
      </c>
      <c r="BM133" s="5" t="s">
        <v>8</v>
      </c>
      <c r="BN133" s="5" t="b">
        <v>1</v>
      </c>
      <c r="BO133" s="5" t="s">
        <v>1601</v>
      </c>
    </row>
    <row r="134" spans="1:67" x14ac:dyDescent="0.25">
      <c r="A134" s="5">
        <v>133</v>
      </c>
      <c r="B134" s="5">
        <v>2</v>
      </c>
      <c r="C134" s="5">
        <v>6</v>
      </c>
      <c r="D134" s="5">
        <v>1</v>
      </c>
      <c r="E134" s="5">
        <v>2</v>
      </c>
      <c r="F134" s="5">
        <v>17.579999999999998</v>
      </c>
      <c r="G134" s="5">
        <v>14.37</v>
      </c>
      <c r="H134" s="5"/>
      <c r="I134" s="5">
        <v>31.949999999999996</v>
      </c>
      <c r="J134" s="5">
        <v>14.29</v>
      </c>
      <c r="K134" s="5">
        <v>4.5199999999999996</v>
      </c>
      <c r="L134" s="5"/>
      <c r="M134" s="5">
        <v>8.64</v>
      </c>
      <c r="N134" s="5">
        <v>4.76</v>
      </c>
      <c r="O134" s="5">
        <v>3.11</v>
      </c>
      <c r="R134" s="5">
        <v>3.11</v>
      </c>
      <c r="S134" s="5">
        <v>67.27</v>
      </c>
      <c r="T134" s="5">
        <v>64.16</v>
      </c>
      <c r="U134" s="5">
        <v>65.72</v>
      </c>
      <c r="V134" s="5">
        <v>119811.8</v>
      </c>
      <c r="W134" s="5"/>
      <c r="X134" s="5">
        <v>119811.8</v>
      </c>
      <c r="Y134">
        <v>1000</v>
      </c>
      <c r="Z134">
        <v>120811.8</v>
      </c>
      <c r="AA134">
        <v>215</v>
      </c>
      <c r="AB134">
        <v>121026.8</v>
      </c>
      <c r="AC134">
        <v>17.5</v>
      </c>
      <c r="AD134">
        <v>121044.3</v>
      </c>
      <c r="AE134">
        <v>605.22149999999999</v>
      </c>
      <c r="AF134">
        <v>121649.5215</v>
      </c>
      <c r="AH134">
        <v>121649.5215</v>
      </c>
      <c r="AJ134">
        <v>121649.5215</v>
      </c>
      <c r="AL134">
        <v>121649.5215</v>
      </c>
      <c r="AM134" s="5">
        <v>121649.52</v>
      </c>
      <c r="AN134" s="5">
        <v>7994900</v>
      </c>
      <c r="AQ134" s="5">
        <v>0</v>
      </c>
      <c r="AR134" s="5">
        <v>121650.94339622642</v>
      </c>
      <c r="AS134" s="5">
        <v>7994900</v>
      </c>
      <c r="AT134" s="5" t="s">
        <v>10</v>
      </c>
      <c r="AU134">
        <v>25000</v>
      </c>
      <c r="AV134" t="s">
        <v>1813</v>
      </c>
      <c r="AW134">
        <v>146650.94339622642</v>
      </c>
      <c r="AX134" s="5">
        <v>1643000</v>
      </c>
      <c r="AY134" s="5">
        <v>9637900</v>
      </c>
      <c r="BA134" s="5" t="s">
        <v>19</v>
      </c>
      <c r="BB134" s="5" t="s">
        <v>19</v>
      </c>
      <c r="BC134" t="s">
        <v>1827</v>
      </c>
      <c r="BD134" t="s">
        <v>1828</v>
      </c>
      <c r="BE134" t="s">
        <v>1861</v>
      </c>
      <c r="BF134" t="s">
        <v>1857</v>
      </c>
      <c r="BG134" t="b">
        <v>1</v>
      </c>
      <c r="BH134" s="5">
        <v>7994900</v>
      </c>
      <c r="BI134">
        <v>7994900</v>
      </c>
      <c r="BJ134">
        <v>0</v>
      </c>
      <c r="BK134">
        <v>0</v>
      </c>
      <c r="BL134" s="5">
        <v>0</v>
      </c>
      <c r="BM134" s="5" t="s">
        <v>10</v>
      </c>
      <c r="BN134" s="5" t="b">
        <v>1</v>
      </c>
      <c r="BO134" s="5" t="s">
        <v>1602</v>
      </c>
    </row>
    <row r="135" spans="1:67" x14ac:dyDescent="0.25">
      <c r="A135" s="5">
        <v>134</v>
      </c>
      <c r="B135" s="5">
        <v>2</v>
      </c>
      <c r="C135" s="5">
        <v>6</v>
      </c>
      <c r="D135" s="5">
        <v>2</v>
      </c>
      <c r="E135" s="5">
        <v>1</v>
      </c>
      <c r="F135" s="5">
        <v>14.77</v>
      </c>
      <c r="G135" s="5"/>
      <c r="H135" s="5"/>
      <c r="I135" s="5">
        <v>14.77</v>
      </c>
      <c r="J135" s="5">
        <v>11.88</v>
      </c>
      <c r="K135" s="5">
        <v>4.1399999999999997</v>
      </c>
      <c r="L135" s="5"/>
      <c r="M135" s="5">
        <v>4.28</v>
      </c>
      <c r="N135" s="5"/>
      <c r="O135" s="5">
        <v>3.11</v>
      </c>
      <c r="R135" s="5">
        <v>3.11</v>
      </c>
      <c r="S135" s="5">
        <v>38.18</v>
      </c>
      <c r="T135" s="5">
        <v>35.07</v>
      </c>
      <c r="U135" s="5">
        <v>36.630000000000003</v>
      </c>
      <c r="V135" s="5">
        <v>125223</v>
      </c>
      <c r="W135" s="5"/>
      <c r="X135" s="5">
        <v>125223</v>
      </c>
      <c r="Y135">
        <v>1000</v>
      </c>
      <c r="Z135">
        <v>126223</v>
      </c>
      <c r="AA135">
        <v>215</v>
      </c>
      <c r="AB135">
        <v>126438</v>
      </c>
      <c r="AC135">
        <v>17.5</v>
      </c>
      <c r="AD135">
        <v>126455.5</v>
      </c>
      <c r="AE135">
        <v>1896.8325</v>
      </c>
      <c r="AF135">
        <v>128352.3325</v>
      </c>
      <c r="AG135">
        <v>1283.5233250000001</v>
      </c>
      <c r="AH135">
        <v>129635.85582500001</v>
      </c>
      <c r="AI135">
        <v>1296.35855825</v>
      </c>
      <c r="AJ135">
        <v>130932.21438325</v>
      </c>
      <c r="AL135">
        <v>130932.21438325</v>
      </c>
      <c r="AM135" s="5">
        <v>130932.21</v>
      </c>
      <c r="AN135" s="5">
        <v>4796100</v>
      </c>
      <c r="AQ135" s="5">
        <v>0</v>
      </c>
      <c r="AR135" s="5">
        <v>130933.66093366093</v>
      </c>
      <c r="AS135" s="5">
        <v>4796100</v>
      </c>
      <c r="AT135" s="5" t="s">
        <v>10</v>
      </c>
      <c r="AU135">
        <v>25000</v>
      </c>
      <c r="AV135" t="s">
        <v>1813</v>
      </c>
      <c r="AW135">
        <v>155933.66093366093</v>
      </c>
      <c r="AX135" s="5">
        <v>915750</v>
      </c>
      <c r="AY135" s="5">
        <v>5711850</v>
      </c>
      <c r="BA135" s="5" t="s">
        <v>2</v>
      </c>
      <c r="BB135" s="5" t="s">
        <v>2</v>
      </c>
      <c r="BC135" t="s">
        <v>1821</v>
      </c>
      <c r="BD135" t="s">
        <v>1787</v>
      </c>
      <c r="BE135" t="s">
        <v>1861</v>
      </c>
      <c r="BF135" t="s">
        <v>1864</v>
      </c>
      <c r="BG135" t="b">
        <v>1</v>
      </c>
      <c r="BH135" s="5">
        <v>4796100</v>
      </c>
      <c r="BI135">
        <v>4796100</v>
      </c>
      <c r="BJ135">
        <v>0</v>
      </c>
      <c r="BK135">
        <v>0</v>
      </c>
      <c r="BL135" s="5">
        <v>0</v>
      </c>
      <c r="BM135" s="5" t="s">
        <v>10</v>
      </c>
      <c r="BN135" s="5" t="b">
        <v>1</v>
      </c>
      <c r="BO135" s="5" t="s">
        <v>1603</v>
      </c>
    </row>
    <row r="136" spans="1:67" x14ac:dyDescent="0.25">
      <c r="A136" s="5">
        <v>135</v>
      </c>
      <c r="B136" s="5">
        <v>2</v>
      </c>
      <c r="C136" s="5">
        <v>6</v>
      </c>
      <c r="D136" s="5">
        <v>3</v>
      </c>
      <c r="E136" s="5">
        <v>0</v>
      </c>
      <c r="F136" s="5">
        <v>13.94</v>
      </c>
      <c r="G136" s="5"/>
      <c r="H136" s="5"/>
      <c r="I136" s="5">
        <v>13.94</v>
      </c>
      <c r="J136" s="5">
        <v>5.98</v>
      </c>
      <c r="K136" s="5">
        <v>4.54</v>
      </c>
      <c r="L136" s="5"/>
      <c r="M136" s="5">
        <v>5.04</v>
      </c>
      <c r="N136" s="5"/>
      <c r="O136" s="5"/>
      <c r="R136" s="5">
        <v>0</v>
      </c>
      <c r="S136" s="5">
        <v>29.5</v>
      </c>
      <c r="T136" s="5">
        <v>29.5</v>
      </c>
      <c r="U136" s="5">
        <v>29.5</v>
      </c>
      <c r="V136" s="5">
        <v>145319.20000000001</v>
      </c>
      <c r="W136" s="5"/>
      <c r="X136" s="5">
        <v>145319.20000000001</v>
      </c>
      <c r="Y136">
        <v>1000</v>
      </c>
      <c r="Z136">
        <v>146319.20000000001</v>
      </c>
      <c r="AA136">
        <v>215</v>
      </c>
      <c r="AB136">
        <v>146534.20000000001</v>
      </c>
      <c r="AC136">
        <v>17.5</v>
      </c>
      <c r="AD136">
        <v>146551.70000000001</v>
      </c>
      <c r="AF136">
        <v>146551.70000000001</v>
      </c>
      <c r="AH136">
        <v>146551.70000000001</v>
      </c>
      <c r="AJ136">
        <v>146551.70000000001</v>
      </c>
      <c r="AL136">
        <v>146551.70000000001</v>
      </c>
      <c r="AM136" s="5">
        <v>146551.70000000001</v>
      </c>
      <c r="AN136" s="5">
        <v>4323300</v>
      </c>
      <c r="AQ136" s="5">
        <v>0</v>
      </c>
      <c r="AR136" s="5">
        <v>146552.54237288135</v>
      </c>
      <c r="AS136" s="5">
        <v>4323300</v>
      </c>
      <c r="AT136" s="5" t="s">
        <v>8</v>
      </c>
      <c r="AW136">
        <v>146552.54237288135</v>
      </c>
      <c r="AX136" s="5">
        <v>0</v>
      </c>
      <c r="AY136" s="5">
        <v>4323300</v>
      </c>
      <c r="BA136" s="5" t="s">
        <v>19</v>
      </c>
      <c r="BB136" s="5" t="s">
        <v>19</v>
      </c>
      <c r="BC136" t="s">
        <v>1827</v>
      </c>
      <c r="BD136" t="s">
        <v>1828</v>
      </c>
      <c r="BE136" t="s">
        <v>1861</v>
      </c>
      <c r="BF136" t="s">
        <v>1862</v>
      </c>
      <c r="BG136" t="b">
        <v>1</v>
      </c>
      <c r="BH136" s="5">
        <v>4323300</v>
      </c>
      <c r="BI136">
        <v>4323300</v>
      </c>
      <c r="BJ136">
        <v>0</v>
      </c>
      <c r="BK136">
        <v>0</v>
      </c>
      <c r="BL136" s="5">
        <v>0</v>
      </c>
      <c r="BM136" s="5" t="s">
        <v>8</v>
      </c>
      <c r="BN136" s="5" t="b">
        <v>1</v>
      </c>
      <c r="BO136" s="5" t="s">
        <v>1604</v>
      </c>
    </row>
    <row r="137" spans="1:67" x14ac:dyDescent="0.25">
      <c r="A137" s="5">
        <v>136</v>
      </c>
      <c r="B137" s="5">
        <v>2</v>
      </c>
      <c r="C137" s="5">
        <v>6</v>
      </c>
      <c r="D137" s="5">
        <v>4</v>
      </c>
      <c r="E137" s="5">
        <v>0</v>
      </c>
      <c r="F137" s="5">
        <v>13.39</v>
      </c>
      <c r="G137" s="5"/>
      <c r="H137" s="5"/>
      <c r="I137" s="5">
        <v>13.39</v>
      </c>
      <c r="J137" s="5">
        <v>5.98</v>
      </c>
      <c r="K137" s="5">
        <v>4.54</v>
      </c>
      <c r="L137" s="5"/>
      <c r="M137" s="5">
        <v>4.08</v>
      </c>
      <c r="N137" s="5"/>
      <c r="O137" s="5"/>
      <c r="R137" s="5">
        <v>0</v>
      </c>
      <c r="S137" s="5">
        <v>27.99</v>
      </c>
      <c r="T137" s="5">
        <v>27.99</v>
      </c>
      <c r="U137" s="5">
        <v>27.99</v>
      </c>
      <c r="V137" s="5">
        <v>142524.6</v>
      </c>
      <c r="W137" s="5"/>
      <c r="X137" s="5">
        <v>142524.6</v>
      </c>
      <c r="Y137">
        <v>1000</v>
      </c>
      <c r="Z137">
        <v>143524.6</v>
      </c>
      <c r="AA137">
        <v>215</v>
      </c>
      <c r="AB137">
        <v>143739.6</v>
      </c>
      <c r="AC137">
        <v>17.5</v>
      </c>
      <c r="AD137">
        <v>143757.1</v>
      </c>
      <c r="AF137">
        <v>143757.1</v>
      </c>
      <c r="AH137">
        <v>143757.1</v>
      </c>
      <c r="AJ137">
        <v>143757.1</v>
      </c>
      <c r="AL137">
        <v>143757.1</v>
      </c>
      <c r="AM137" s="5">
        <v>143757.1</v>
      </c>
      <c r="AN137" s="5">
        <v>4023800</v>
      </c>
      <c r="AQ137" s="5">
        <v>0</v>
      </c>
      <c r="AR137" s="5">
        <v>143758.48517327619</v>
      </c>
      <c r="AS137" s="5">
        <v>4023800</v>
      </c>
      <c r="AT137" s="5" t="s">
        <v>8</v>
      </c>
      <c r="AW137">
        <v>143758.48517327619</v>
      </c>
      <c r="AX137" s="5">
        <v>0</v>
      </c>
      <c r="AY137" s="5">
        <v>4023800.0000000009</v>
      </c>
      <c r="BA137" s="5" t="s">
        <v>19</v>
      </c>
      <c r="BB137" s="5" t="s">
        <v>19</v>
      </c>
      <c r="BC137" t="s">
        <v>1827</v>
      </c>
      <c r="BD137" t="s">
        <v>1828</v>
      </c>
      <c r="BE137" t="s">
        <v>1861</v>
      </c>
      <c r="BF137" t="s">
        <v>1862</v>
      </c>
      <c r="BG137" t="b">
        <v>1</v>
      </c>
      <c r="BH137" s="5">
        <v>4023800</v>
      </c>
      <c r="BI137">
        <v>4023800</v>
      </c>
      <c r="BJ137">
        <v>0</v>
      </c>
      <c r="BK137">
        <v>0</v>
      </c>
      <c r="BL137" s="5">
        <v>0</v>
      </c>
      <c r="BM137" s="5" t="s">
        <v>8</v>
      </c>
      <c r="BN137" s="5" t="b">
        <v>1</v>
      </c>
      <c r="BO137" s="5" t="s">
        <v>1605</v>
      </c>
    </row>
    <row r="138" spans="1:67" x14ac:dyDescent="0.25">
      <c r="A138" s="5">
        <v>137</v>
      </c>
      <c r="B138" s="5">
        <v>2</v>
      </c>
      <c r="C138" s="5">
        <v>6</v>
      </c>
      <c r="D138" s="5">
        <v>5</v>
      </c>
      <c r="E138" s="5">
        <v>2</v>
      </c>
      <c r="F138" s="5">
        <v>16.579999999999998</v>
      </c>
      <c r="G138" s="5">
        <v>14.14</v>
      </c>
      <c r="H138" s="5"/>
      <c r="I138" s="5">
        <v>30.72</v>
      </c>
      <c r="J138" s="5">
        <v>12.38</v>
      </c>
      <c r="K138" s="5">
        <v>4.1399999999999997</v>
      </c>
      <c r="L138" s="5"/>
      <c r="M138" s="5">
        <v>7.61</v>
      </c>
      <c r="N138" s="5">
        <v>7.03</v>
      </c>
      <c r="O138" s="5">
        <v>3.11</v>
      </c>
      <c r="R138" s="5">
        <v>3.11</v>
      </c>
      <c r="S138" s="5">
        <v>64.989999999999995</v>
      </c>
      <c r="T138" s="5">
        <v>61.88</v>
      </c>
      <c r="U138" s="5">
        <v>63.44</v>
      </c>
      <c r="V138" s="5">
        <v>122072.4</v>
      </c>
      <c r="W138" s="5">
        <v>-7000</v>
      </c>
      <c r="X138" s="5">
        <v>115072.4</v>
      </c>
      <c r="Y138">
        <v>1000</v>
      </c>
      <c r="Z138">
        <v>116072.4</v>
      </c>
      <c r="AA138">
        <v>215</v>
      </c>
      <c r="AB138">
        <v>116287.4</v>
      </c>
      <c r="AC138">
        <v>17.5</v>
      </c>
      <c r="AD138">
        <v>116304.9</v>
      </c>
      <c r="AE138">
        <v>581.52449999999999</v>
      </c>
      <c r="AF138">
        <v>116886.42449999999</v>
      </c>
      <c r="AH138">
        <v>116886.42449999999</v>
      </c>
      <c r="AJ138">
        <v>116886.42449999999</v>
      </c>
      <c r="AK138">
        <v>3506.5927349999997</v>
      </c>
      <c r="AL138">
        <v>120393.01723500001</v>
      </c>
      <c r="AM138" s="5">
        <v>120393.02</v>
      </c>
      <c r="AN138" s="5">
        <v>7637800</v>
      </c>
      <c r="AQ138" s="5">
        <v>0</v>
      </c>
      <c r="AR138" s="5">
        <v>120394.0731399748</v>
      </c>
      <c r="AS138" s="5">
        <v>7637800</v>
      </c>
      <c r="AT138" s="5" t="s">
        <v>8</v>
      </c>
      <c r="AW138">
        <v>120394.0731399748</v>
      </c>
      <c r="AX138" s="5">
        <v>0</v>
      </c>
      <c r="AY138" s="5">
        <v>7637800</v>
      </c>
      <c r="BA138" s="5" t="s">
        <v>19</v>
      </c>
      <c r="BB138" s="5" t="s">
        <v>19</v>
      </c>
      <c r="BC138" t="s">
        <v>1827</v>
      </c>
      <c r="BD138" t="s">
        <v>1828</v>
      </c>
      <c r="BE138" t="s">
        <v>1861</v>
      </c>
      <c r="BF138" t="s">
        <v>1865</v>
      </c>
      <c r="BG138" t="b">
        <v>1</v>
      </c>
      <c r="BH138" s="5">
        <v>7637800</v>
      </c>
      <c r="BI138">
        <v>7637800</v>
      </c>
      <c r="BJ138">
        <v>0</v>
      </c>
      <c r="BK138">
        <v>0</v>
      </c>
      <c r="BL138" s="5">
        <v>0</v>
      </c>
      <c r="BM138" s="5" t="s">
        <v>8</v>
      </c>
      <c r="BN138" s="5" t="b">
        <v>1</v>
      </c>
      <c r="BO138" s="5" t="s">
        <v>1606</v>
      </c>
    </row>
    <row r="139" spans="1:67" x14ac:dyDescent="0.25">
      <c r="A139" s="5">
        <v>138</v>
      </c>
      <c r="B139" s="5">
        <v>2</v>
      </c>
      <c r="C139" s="5">
        <v>6</v>
      </c>
      <c r="D139" s="5">
        <v>6</v>
      </c>
      <c r="E139" s="5">
        <v>2</v>
      </c>
      <c r="F139" s="5">
        <v>17.73</v>
      </c>
      <c r="G139" s="5">
        <v>12.22</v>
      </c>
      <c r="H139" s="5"/>
      <c r="I139" s="5">
        <v>29.950000000000003</v>
      </c>
      <c r="J139" s="5">
        <v>13.65</v>
      </c>
      <c r="K139" s="5">
        <v>5.22</v>
      </c>
      <c r="L139" s="5">
        <v>2.5</v>
      </c>
      <c r="M139" s="5">
        <v>8.06</v>
      </c>
      <c r="N139" s="5"/>
      <c r="O139" s="5">
        <v>3.11</v>
      </c>
      <c r="R139" s="5">
        <v>3.11</v>
      </c>
      <c r="S139" s="5">
        <v>62.49</v>
      </c>
      <c r="T139" s="5">
        <v>59.38</v>
      </c>
      <c r="U139" s="5">
        <v>60.94</v>
      </c>
      <c r="V139" s="5">
        <v>124333</v>
      </c>
      <c r="W139" s="5">
        <v>-10000</v>
      </c>
      <c r="X139" s="5">
        <v>114333</v>
      </c>
      <c r="Y139">
        <v>1000</v>
      </c>
      <c r="Z139">
        <v>115333</v>
      </c>
      <c r="AB139">
        <v>115333</v>
      </c>
      <c r="AD139">
        <v>115333</v>
      </c>
      <c r="AF139">
        <v>115333</v>
      </c>
      <c r="AH139">
        <v>115333</v>
      </c>
      <c r="AJ139">
        <v>115333</v>
      </c>
      <c r="AL139">
        <v>115333</v>
      </c>
      <c r="AM139" s="5">
        <v>115333</v>
      </c>
      <c r="AN139" s="5">
        <v>7028400</v>
      </c>
      <c r="AP139">
        <v>0.03</v>
      </c>
      <c r="AQ139" s="5">
        <v>210852</v>
      </c>
      <c r="AR139" s="5">
        <v>111873.12110272401</v>
      </c>
      <c r="AS139" s="5">
        <v>6817548</v>
      </c>
      <c r="AT139" s="5" t="s">
        <v>8</v>
      </c>
      <c r="AW139">
        <v>111873.12110272401</v>
      </c>
      <c r="AX139" s="5">
        <v>0</v>
      </c>
      <c r="AY139" s="5">
        <v>6817548</v>
      </c>
      <c r="AZ139" t="s">
        <v>132</v>
      </c>
      <c r="BA139" s="5" t="s">
        <v>1</v>
      </c>
      <c r="BB139" s="5" t="s">
        <v>1</v>
      </c>
      <c r="BC139" t="s">
        <v>1863</v>
      </c>
      <c r="BD139" t="s">
        <v>1787</v>
      </c>
      <c r="BE139" t="s">
        <v>1861</v>
      </c>
      <c r="BF139" t="s">
        <v>1865</v>
      </c>
      <c r="BG139" t="b">
        <v>1</v>
      </c>
      <c r="BH139" s="5">
        <v>7028400</v>
      </c>
      <c r="BI139" t="s">
        <v>1899</v>
      </c>
      <c r="BJ139">
        <v>0</v>
      </c>
      <c r="BK139">
        <v>7028400</v>
      </c>
      <c r="BL139" s="5">
        <v>0</v>
      </c>
      <c r="BM139" s="5" t="s">
        <v>8</v>
      </c>
      <c r="BN139" s="5" t="b">
        <v>1</v>
      </c>
      <c r="BO139" s="5" t="s">
        <v>1607</v>
      </c>
    </row>
    <row r="140" spans="1:67" x14ac:dyDescent="0.25">
      <c r="A140" s="5">
        <v>139</v>
      </c>
      <c r="B140" s="5">
        <v>2</v>
      </c>
      <c r="C140" s="5">
        <v>7</v>
      </c>
      <c r="D140" s="5">
        <v>1</v>
      </c>
      <c r="E140" s="5">
        <v>2</v>
      </c>
      <c r="F140" s="5">
        <v>17.579999999999998</v>
      </c>
      <c r="G140" s="5">
        <v>14.37</v>
      </c>
      <c r="H140" s="5"/>
      <c r="I140" s="5">
        <v>31.949999999999996</v>
      </c>
      <c r="J140" s="5">
        <v>14.29</v>
      </c>
      <c r="K140" s="5">
        <v>4.5199999999999996</v>
      </c>
      <c r="L140" s="5"/>
      <c r="M140" s="5">
        <v>8.64</v>
      </c>
      <c r="N140" s="5">
        <v>4.76</v>
      </c>
      <c r="O140" s="5">
        <v>3.11</v>
      </c>
      <c r="R140" s="5">
        <v>3.11</v>
      </c>
      <c r="S140" s="5">
        <v>67.27</v>
      </c>
      <c r="T140" s="5">
        <v>64.16</v>
      </c>
      <c r="U140" s="5">
        <v>65.72</v>
      </c>
      <c r="V140" s="5">
        <v>117551.2</v>
      </c>
      <c r="W140" s="5"/>
      <c r="X140" s="5">
        <v>117551.2</v>
      </c>
      <c r="Y140">
        <v>1000</v>
      </c>
      <c r="Z140">
        <v>118551.2</v>
      </c>
      <c r="AA140">
        <v>215</v>
      </c>
      <c r="AB140">
        <v>118766.2</v>
      </c>
      <c r="AC140">
        <v>17.5</v>
      </c>
      <c r="AD140">
        <v>118783.7</v>
      </c>
      <c r="AE140">
        <v>593.91849999999999</v>
      </c>
      <c r="AF140">
        <v>119377.6185</v>
      </c>
      <c r="AH140">
        <v>119377.6185</v>
      </c>
      <c r="AJ140">
        <v>119377.6185</v>
      </c>
      <c r="AL140">
        <v>119377.6185</v>
      </c>
      <c r="AM140" s="5">
        <v>119377.62</v>
      </c>
      <c r="AN140" s="5">
        <v>7845500</v>
      </c>
      <c r="AQ140" s="5">
        <v>0</v>
      </c>
      <c r="AR140" s="5">
        <v>119377.6628119294</v>
      </c>
      <c r="AS140" s="5">
        <v>7845500</v>
      </c>
      <c r="AT140" s="5" t="s">
        <v>8</v>
      </c>
      <c r="AW140">
        <v>119377.6628119294</v>
      </c>
      <c r="AX140" s="5">
        <v>0</v>
      </c>
      <c r="AY140" s="5">
        <v>7845500</v>
      </c>
      <c r="BA140" s="5" t="s">
        <v>19</v>
      </c>
      <c r="BB140" s="5" t="s">
        <v>19</v>
      </c>
      <c r="BC140" t="s">
        <v>1827</v>
      </c>
      <c r="BD140" t="s">
        <v>1828</v>
      </c>
      <c r="BE140" t="s">
        <v>1861</v>
      </c>
      <c r="BF140" t="s">
        <v>1857</v>
      </c>
      <c r="BG140" t="b">
        <v>1</v>
      </c>
      <c r="BH140" s="5">
        <v>7845500</v>
      </c>
      <c r="BI140">
        <v>7845500</v>
      </c>
      <c r="BJ140">
        <v>0</v>
      </c>
      <c r="BK140">
        <v>0</v>
      </c>
      <c r="BL140" s="5">
        <v>0</v>
      </c>
      <c r="BM140" s="5" t="s">
        <v>8</v>
      </c>
      <c r="BN140" s="5" t="b">
        <v>1</v>
      </c>
      <c r="BO140" s="5" t="s">
        <v>1608</v>
      </c>
    </row>
    <row r="141" spans="1:67" x14ac:dyDescent="0.25">
      <c r="A141" s="5">
        <v>140</v>
      </c>
      <c r="B141" s="5">
        <v>2</v>
      </c>
      <c r="C141" s="5">
        <v>7</v>
      </c>
      <c r="D141" s="5">
        <v>2</v>
      </c>
      <c r="E141" s="5">
        <v>1</v>
      </c>
      <c r="F141" s="5">
        <v>14.77</v>
      </c>
      <c r="G141" s="5"/>
      <c r="H141" s="5"/>
      <c r="I141" s="5">
        <v>14.77</v>
      </c>
      <c r="J141" s="5">
        <v>11.88</v>
      </c>
      <c r="K141" s="5">
        <v>4.1399999999999997</v>
      </c>
      <c r="L141" s="5"/>
      <c r="M141" s="5">
        <v>4.28</v>
      </c>
      <c r="N141" s="5"/>
      <c r="O141" s="5">
        <v>3.11</v>
      </c>
      <c r="R141" s="5">
        <v>3.11</v>
      </c>
      <c r="S141" s="5">
        <v>38.18</v>
      </c>
      <c r="T141" s="5">
        <v>35.07</v>
      </c>
      <c r="U141" s="5">
        <v>36.630000000000003</v>
      </c>
      <c r="V141" s="5">
        <v>125223</v>
      </c>
      <c r="W141" s="5"/>
      <c r="X141" s="5">
        <v>125223</v>
      </c>
      <c r="Y141">
        <v>1000</v>
      </c>
      <c r="Z141">
        <v>126223</v>
      </c>
      <c r="AA141">
        <v>215</v>
      </c>
      <c r="AB141">
        <v>126438</v>
      </c>
      <c r="AC141">
        <v>17.5</v>
      </c>
      <c r="AD141">
        <v>126455.5</v>
      </c>
      <c r="AE141">
        <v>1896.8325</v>
      </c>
      <c r="AF141">
        <v>128352.3325</v>
      </c>
      <c r="AG141">
        <v>1283.5233250000001</v>
      </c>
      <c r="AH141">
        <v>129635.85582500001</v>
      </c>
      <c r="AI141">
        <v>1296.35855825</v>
      </c>
      <c r="AJ141">
        <v>130932.21438325</v>
      </c>
      <c r="AL141">
        <v>130932.21438325</v>
      </c>
      <c r="AM141" s="5">
        <v>130932.21</v>
      </c>
      <c r="AN141" s="5">
        <v>4796100</v>
      </c>
      <c r="AQ141" s="5">
        <v>0</v>
      </c>
      <c r="AR141" s="5">
        <v>130933.66093366093</v>
      </c>
      <c r="AS141" s="5">
        <v>4796100</v>
      </c>
      <c r="AT141" s="5" t="s">
        <v>8</v>
      </c>
      <c r="AW141">
        <v>130933.66093366093</v>
      </c>
      <c r="AX141" s="5">
        <v>0</v>
      </c>
      <c r="AY141" s="5">
        <v>4796100</v>
      </c>
      <c r="BA141" s="5" t="s">
        <v>19</v>
      </c>
      <c r="BB141" s="5" t="s">
        <v>19</v>
      </c>
      <c r="BC141" t="s">
        <v>1827</v>
      </c>
      <c r="BD141" t="s">
        <v>1828</v>
      </c>
      <c r="BE141" t="s">
        <v>1861</v>
      </c>
      <c r="BF141" t="s">
        <v>1864</v>
      </c>
      <c r="BG141" t="b">
        <v>1</v>
      </c>
      <c r="BH141" s="5">
        <v>4796100</v>
      </c>
      <c r="BI141">
        <v>4796100</v>
      </c>
      <c r="BJ141">
        <v>0</v>
      </c>
      <c r="BK141">
        <v>0</v>
      </c>
      <c r="BL141" s="5">
        <v>0</v>
      </c>
      <c r="BM141" s="5" t="s">
        <v>8</v>
      </c>
      <c r="BN141" s="5" t="b">
        <v>1</v>
      </c>
      <c r="BO141" s="5" t="s">
        <v>1609</v>
      </c>
    </row>
    <row r="142" spans="1:67" x14ac:dyDescent="0.25">
      <c r="A142" s="5">
        <v>141</v>
      </c>
      <c r="B142" s="5">
        <v>2</v>
      </c>
      <c r="C142" s="5">
        <v>7</v>
      </c>
      <c r="D142" s="5">
        <v>3</v>
      </c>
      <c r="E142" s="5">
        <v>0</v>
      </c>
      <c r="F142" s="5">
        <v>13.94</v>
      </c>
      <c r="G142" s="5"/>
      <c r="H142" s="5"/>
      <c r="I142" s="5">
        <v>13.94</v>
      </c>
      <c r="J142" s="5">
        <v>5.98</v>
      </c>
      <c r="K142" s="5">
        <v>4.54</v>
      </c>
      <c r="L142" s="5"/>
      <c r="M142" s="5">
        <v>5.04</v>
      </c>
      <c r="N142" s="5"/>
      <c r="O142" s="5"/>
      <c r="R142" s="5">
        <v>0</v>
      </c>
      <c r="S142" s="5">
        <v>29.5</v>
      </c>
      <c r="T142" s="5">
        <v>29.5</v>
      </c>
      <c r="U142" s="5">
        <v>29.5</v>
      </c>
      <c r="V142" s="5">
        <v>142524.6</v>
      </c>
      <c r="W142" s="5"/>
      <c r="X142" s="5">
        <v>142524.6</v>
      </c>
      <c r="Y142">
        <v>1000</v>
      </c>
      <c r="Z142">
        <v>143524.6</v>
      </c>
      <c r="AA142">
        <v>215</v>
      </c>
      <c r="AB142">
        <v>143739.6</v>
      </c>
      <c r="AC142">
        <v>17.5</v>
      </c>
      <c r="AD142">
        <v>143757.1</v>
      </c>
      <c r="AF142">
        <v>143757.1</v>
      </c>
      <c r="AH142">
        <v>143757.1</v>
      </c>
      <c r="AJ142">
        <v>143757.1</v>
      </c>
      <c r="AL142">
        <v>143757.1</v>
      </c>
      <c r="AM142" s="5">
        <v>143757.1</v>
      </c>
      <c r="AN142" s="5">
        <v>4240900</v>
      </c>
      <c r="AQ142" s="5">
        <v>0</v>
      </c>
      <c r="AR142" s="5">
        <v>143759.32203389829</v>
      </c>
      <c r="AS142" s="5">
        <v>4240900</v>
      </c>
      <c r="AT142" s="5" t="s">
        <v>8</v>
      </c>
      <c r="AW142">
        <v>143759.32203389829</v>
      </c>
      <c r="AX142" s="5">
        <v>0</v>
      </c>
      <c r="AY142" s="5">
        <v>4240900</v>
      </c>
      <c r="BA142" s="5" t="s">
        <v>19</v>
      </c>
      <c r="BB142" s="5" t="s">
        <v>19</v>
      </c>
      <c r="BC142" t="s">
        <v>1827</v>
      </c>
      <c r="BD142" t="s">
        <v>1828</v>
      </c>
      <c r="BE142" t="s">
        <v>1861</v>
      </c>
      <c r="BF142" t="s">
        <v>1862</v>
      </c>
      <c r="BG142" t="b">
        <v>1</v>
      </c>
      <c r="BH142" s="5">
        <v>4240900</v>
      </c>
      <c r="BI142">
        <v>4240900</v>
      </c>
      <c r="BJ142">
        <v>0</v>
      </c>
      <c r="BK142">
        <v>0</v>
      </c>
      <c r="BL142" s="5">
        <v>0</v>
      </c>
      <c r="BM142" s="5" t="s">
        <v>8</v>
      </c>
      <c r="BN142" s="5" t="b">
        <v>1</v>
      </c>
      <c r="BO142" s="5" t="s">
        <v>1610</v>
      </c>
    </row>
    <row r="143" spans="1:67" x14ac:dyDescent="0.25">
      <c r="A143" s="5">
        <v>142</v>
      </c>
      <c r="B143" s="5">
        <v>2</v>
      </c>
      <c r="C143" s="5">
        <v>7</v>
      </c>
      <c r="D143" s="5">
        <v>4</v>
      </c>
      <c r="E143" s="5">
        <v>0</v>
      </c>
      <c r="F143" s="5">
        <v>13.39</v>
      </c>
      <c r="G143" s="5"/>
      <c r="H143" s="5"/>
      <c r="I143" s="5">
        <v>13.39</v>
      </c>
      <c r="J143" s="5">
        <v>5.98</v>
      </c>
      <c r="K143" s="5">
        <v>4.54</v>
      </c>
      <c r="L143" s="5"/>
      <c r="M143" s="5">
        <v>4.08</v>
      </c>
      <c r="N143" s="5"/>
      <c r="O143" s="5"/>
      <c r="R143" s="5">
        <v>0</v>
      </c>
      <c r="S143" s="5">
        <v>27.99</v>
      </c>
      <c r="T143" s="5">
        <v>27.99</v>
      </c>
      <c r="U143" s="5">
        <v>27.99</v>
      </c>
      <c r="V143" s="5">
        <v>142524.6</v>
      </c>
      <c r="W143" s="5"/>
      <c r="X143" s="5">
        <v>142524.6</v>
      </c>
      <c r="Y143">
        <v>1000</v>
      </c>
      <c r="Z143">
        <v>143524.6</v>
      </c>
      <c r="AA143">
        <v>215</v>
      </c>
      <c r="AB143">
        <v>143739.6</v>
      </c>
      <c r="AC143">
        <v>17.5</v>
      </c>
      <c r="AD143">
        <v>143757.1</v>
      </c>
      <c r="AF143">
        <v>143757.1</v>
      </c>
      <c r="AH143">
        <v>143757.1</v>
      </c>
      <c r="AJ143">
        <v>143757.1</v>
      </c>
      <c r="AL143">
        <v>143757.1</v>
      </c>
      <c r="AM143" s="5">
        <v>143757.1</v>
      </c>
      <c r="AN143" s="5">
        <v>4023800</v>
      </c>
      <c r="AQ143" s="5">
        <v>0</v>
      </c>
      <c r="AR143" s="5">
        <v>143758.48517327619</v>
      </c>
      <c r="AS143" s="5">
        <v>4023800</v>
      </c>
      <c r="AT143" s="5" t="s">
        <v>8</v>
      </c>
      <c r="AW143">
        <v>143758.48517327619</v>
      </c>
      <c r="AX143" s="5">
        <v>0</v>
      </c>
      <c r="AY143" s="5">
        <v>4023800.0000000009</v>
      </c>
      <c r="BA143" s="5" t="s">
        <v>19</v>
      </c>
      <c r="BB143" s="5" t="s">
        <v>19</v>
      </c>
      <c r="BC143" t="s">
        <v>1827</v>
      </c>
      <c r="BD143" t="s">
        <v>1828</v>
      </c>
      <c r="BE143" t="s">
        <v>1861</v>
      </c>
      <c r="BF143" t="s">
        <v>1862</v>
      </c>
      <c r="BG143" t="b">
        <v>1</v>
      </c>
      <c r="BH143" s="5">
        <v>4023800</v>
      </c>
      <c r="BI143">
        <v>4023800</v>
      </c>
      <c r="BJ143">
        <v>0</v>
      </c>
      <c r="BK143">
        <v>0</v>
      </c>
      <c r="BL143" s="5">
        <v>0</v>
      </c>
      <c r="BM143" s="5" t="s">
        <v>8</v>
      </c>
      <c r="BN143" s="5" t="b">
        <v>1</v>
      </c>
      <c r="BO143" s="5" t="s">
        <v>1611</v>
      </c>
    </row>
    <row r="144" spans="1:67" x14ac:dyDescent="0.25">
      <c r="A144" s="5">
        <v>143</v>
      </c>
      <c r="B144" s="5">
        <v>2</v>
      </c>
      <c r="C144" s="5">
        <v>7</v>
      </c>
      <c r="D144" s="5">
        <v>5</v>
      </c>
      <c r="E144" s="5">
        <v>2</v>
      </c>
      <c r="F144" s="5">
        <v>16.579999999999998</v>
      </c>
      <c r="G144" s="5">
        <v>14.14</v>
      </c>
      <c r="H144" s="5"/>
      <c r="I144" s="5">
        <v>30.72</v>
      </c>
      <c r="J144" s="5">
        <v>12.38</v>
      </c>
      <c r="K144" s="5">
        <v>4.1399999999999997</v>
      </c>
      <c r="L144" s="5"/>
      <c r="M144" s="5">
        <v>7.61</v>
      </c>
      <c r="N144" s="5">
        <v>7.03</v>
      </c>
      <c r="O144" s="5">
        <v>3.11</v>
      </c>
      <c r="R144" s="5">
        <v>3.11</v>
      </c>
      <c r="S144" s="5">
        <v>64.989999999999995</v>
      </c>
      <c r="T144" s="5">
        <v>61.88</v>
      </c>
      <c r="U144" s="5">
        <v>63.44</v>
      </c>
      <c r="V144" s="5">
        <v>119811.8</v>
      </c>
      <c r="W144" s="5">
        <v>-7000</v>
      </c>
      <c r="X144" s="5">
        <v>112811.8</v>
      </c>
      <c r="Y144">
        <v>1000</v>
      </c>
      <c r="Z144">
        <v>113811.8</v>
      </c>
      <c r="AA144">
        <v>215</v>
      </c>
      <c r="AB144">
        <v>114026.8</v>
      </c>
      <c r="AC144">
        <v>17.5</v>
      </c>
      <c r="AD144">
        <v>114044.3</v>
      </c>
      <c r="AE144">
        <v>570.22149999999999</v>
      </c>
      <c r="AF144">
        <v>114614.5215</v>
      </c>
      <c r="AH144">
        <v>114614.5215</v>
      </c>
      <c r="AJ144">
        <v>114614.5215</v>
      </c>
      <c r="AK144">
        <v>3438.435645</v>
      </c>
      <c r="AL144">
        <v>118052.95714499999</v>
      </c>
      <c r="AM144" s="5">
        <v>118052.96</v>
      </c>
      <c r="AN144" s="5">
        <v>7489300</v>
      </c>
      <c r="AQ144" s="5">
        <v>0</v>
      </c>
      <c r="AR144" s="5">
        <v>118053.2786885246</v>
      </c>
      <c r="AS144" s="5">
        <v>7489300</v>
      </c>
      <c r="AT144" s="5" t="s">
        <v>10</v>
      </c>
      <c r="AU144">
        <v>25000</v>
      </c>
      <c r="AV144" t="s">
        <v>1813</v>
      </c>
      <c r="AW144">
        <v>143053.27868852459</v>
      </c>
      <c r="AX144" s="5">
        <v>1586000</v>
      </c>
      <c r="AY144" s="5">
        <v>9075300</v>
      </c>
      <c r="BA144" s="5" t="s">
        <v>2</v>
      </c>
      <c r="BB144" s="5" t="s">
        <v>2</v>
      </c>
      <c r="BC144" t="s">
        <v>1821</v>
      </c>
      <c r="BD144" t="s">
        <v>1787</v>
      </c>
      <c r="BE144" t="s">
        <v>1861</v>
      </c>
      <c r="BF144" t="s">
        <v>1865</v>
      </c>
      <c r="BG144" t="b">
        <v>1</v>
      </c>
      <c r="BH144" s="5">
        <v>7489300</v>
      </c>
      <c r="BI144">
        <v>7489300</v>
      </c>
      <c r="BJ144">
        <v>0</v>
      </c>
      <c r="BK144">
        <v>0</v>
      </c>
      <c r="BL144" s="5">
        <v>0</v>
      </c>
      <c r="BM144" s="5" t="s">
        <v>10</v>
      </c>
      <c r="BN144" s="5" t="b">
        <v>1</v>
      </c>
      <c r="BO144" s="5" t="s">
        <v>1612</v>
      </c>
    </row>
    <row r="145" spans="1:67" x14ac:dyDescent="0.25">
      <c r="A145" s="5">
        <v>144</v>
      </c>
      <c r="B145" s="5">
        <v>2</v>
      </c>
      <c r="C145" s="5">
        <v>7</v>
      </c>
      <c r="D145" s="5">
        <v>6</v>
      </c>
      <c r="E145" s="5">
        <v>2</v>
      </c>
      <c r="F145" s="5">
        <v>17.73</v>
      </c>
      <c r="G145" s="5">
        <v>12.22</v>
      </c>
      <c r="H145" s="5"/>
      <c r="I145" s="5">
        <v>29.950000000000003</v>
      </c>
      <c r="J145" s="5">
        <v>13.65</v>
      </c>
      <c r="K145" s="5">
        <v>5.22</v>
      </c>
      <c r="L145" s="5">
        <v>2.5</v>
      </c>
      <c r="M145" s="5">
        <v>8.06</v>
      </c>
      <c r="N145" s="5"/>
      <c r="O145" s="5">
        <v>3.11</v>
      </c>
      <c r="R145" s="5">
        <v>3.11</v>
      </c>
      <c r="S145" s="5">
        <v>62.49</v>
      </c>
      <c r="T145" s="5">
        <v>59.38</v>
      </c>
      <c r="U145" s="5">
        <v>60.94</v>
      </c>
      <c r="V145" s="5">
        <v>126593.60000000001</v>
      </c>
      <c r="W145" s="5">
        <v>-10000</v>
      </c>
      <c r="X145" s="5">
        <v>116593.60000000001</v>
      </c>
      <c r="Y145">
        <v>1000</v>
      </c>
      <c r="Z145">
        <v>117593.60000000001</v>
      </c>
      <c r="AA145">
        <v>215</v>
      </c>
      <c r="AB145">
        <v>117808.6</v>
      </c>
      <c r="AC145">
        <v>17.5</v>
      </c>
      <c r="AD145">
        <v>117826.1</v>
      </c>
      <c r="AE145">
        <v>589.1305000000001</v>
      </c>
      <c r="AF145">
        <v>118415.23050000001</v>
      </c>
      <c r="AH145">
        <v>118415.23050000001</v>
      </c>
      <c r="AJ145">
        <v>118415.23050000001</v>
      </c>
      <c r="AK145">
        <v>3552.4569150000002</v>
      </c>
      <c r="AL145">
        <v>121967.68741499999</v>
      </c>
      <c r="AM145" s="5">
        <v>121967.69</v>
      </c>
      <c r="AN145" s="5">
        <v>7432800</v>
      </c>
      <c r="AQ145" s="5">
        <v>0</v>
      </c>
      <c r="AR145" s="5">
        <v>121969.14998359044</v>
      </c>
      <c r="AS145" s="5">
        <v>7432800</v>
      </c>
      <c r="AT145" s="5" t="s">
        <v>8</v>
      </c>
      <c r="AW145">
        <v>121969.14998359044</v>
      </c>
      <c r="AX145" s="5">
        <v>0</v>
      </c>
      <c r="AY145" s="5">
        <v>7432800</v>
      </c>
      <c r="BA145" s="5" t="s">
        <v>19</v>
      </c>
      <c r="BB145" s="5" t="s">
        <v>19</v>
      </c>
      <c r="BC145" t="s">
        <v>1827</v>
      </c>
      <c r="BD145" t="s">
        <v>1828</v>
      </c>
      <c r="BE145" t="s">
        <v>1861</v>
      </c>
      <c r="BF145" t="s">
        <v>1865</v>
      </c>
      <c r="BG145" t="b">
        <v>1</v>
      </c>
      <c r="BH145" s="5">
        <v>7432800</v>
      </c>
      <c r="BI145">
        <v>7432800</v>
      </c>
      <c r="BJ145">
        <v>0</v>
      </c>
      <c r="BK145">
        <v>0</v>
      </c>
      <c r="BL145" s="5">
        <v>0</v>
      </c>
      <c r="BM145" s="5" t="s">
        <v>8</v>
      </c>
      <c r="BN145" s="5" t="b">
        <v>1</v>
      </c>
      <c r="BO145" s="5" t="s">
        <v>1613</v>
      </c>
    </row>
    <row r="146" spans="1:67" x14ac:dyDescent="0.25">
      <c r="A146" s="5">
        <v>145</v>
      </c>
      <c r="B146" s="5">
        <v>2</v>
      </c>
      <c r="C146" s="5">
        <v>8</v>
      </c>
      <c r="D146" s="5">
        <v>1</v>
      </c>
      <c r="E146" s="5">
        <v>2</v>
      </c>
      <c r="F146" s="5">
        <v>17.579999999999998</v>
      </c>
      <c r="G146" s="5">
        <v>14.37</v>
      </c>
      <c r="H146" s="5"/>
      <c r="I146" s="5">
        <v>31.949999999999996</v>
      </c>
      <c r="J146" s="5">
        <v>14.29</v>
      </c>
      <c r="K146" s="5">
        <v>4.5199999999999996</v>
      </c>
      <c r="L146" s="5"/>
      <c r="M146" s="5">
        <v>8.64</v>
      </c>
      <c r="N146" s="5">
        <v>4.76</v>
      </c>
      <c r="O146" s="5">
        <v>3.11</v>
      </c>
      <c r="R146" s="5">
        <v>3.11</v>
      </c>
      <c r="S146" s="5">
        <v>67.27</v>
      </c>
      <c r="T146" s="5">
        <v>64.16</v>
      </c>
      <c r="U146" s="5">
        <v>65.72</v>
      </c>
      <c r="V146" s="5">
        <v>119811.8</v>
      </c>
      <c r="W146" s="5"/>
      <c r="X146" s="5">
        <v>119811.8</v>
      </c>
      <c r="Y146">
        <v>1000</v>
      </c>
      <c r="Z146">
        <v>120811.8</v>
      </c>
      <c r="AA146">
        <v>215</v>
      </c>
      <c r="AB146">
        <v>121026.8</v>
      </c>
      <c r="AC146">
        <v>17.5</v>
      </c>
      <c r="AD146">
        <v>121044.3</v>
      </c>
      <c r="AE146">
        <v>605.22149999999999</v>
      </c>
      <c r="AF146">
        <v>121649.5215</v>
      </c>
      <c r="AH146">
        <v>121649.5215</v>
      </c>
      <c r="AJ146">
        <v>121649.5215</v>
      </c>
      <c r="AL146">
        <v>121649.5215</v>
      </c>
      <c r="AM146" s="5">
        <v>121649.52</v>
      </c>
      <c r="AN146" s="5">
        <v>7994900</v>
      </c>
      <c r="AQ146" s="5">
        <v>0</v>
      </c>
      <c r="AR146" s="5">
        <v>121650.94339622642</v>
      </c>
      <c r="AS146" s="5">
        <v>7994900</v>
      </c>
      <c r="AT146" s="5" t="s">
        <v>8</v>
      </c>
      <c r="AW146">
        <v>121650.94339622642</v>
      </c>
      <c r="AX146" s="5">
        <v>0</v>
      </c>
      <c r="AY146" s="5">
        <v>7994900</v>
      </c>
      <c r="BA146" s="5" t="s">
        <v>19</v>
      </c>
      <c r="BB146" s="5" t="s">
        <v>19</v>
      </c>
      <c r="BC146" t="s">
        <v>1827</v>
      </c>
      <c r="BD146" t="s">
        <v>1828</v>
      </c>
      <c r="BE146" t="s">
        <v>1861</v>
      </c>
      <c r="BF146" t="s">
        <v>1857</v>
      </c>
      <c r="BG146" t="b">
        <v>1</v>
      </c>
      <c r="BH146" s="5">
        <v>7994900</v>
      </c>
      <c r="BI146">
        <v>7994900</v>
      </c>
      <c r="BJ146">
        <v>0</v>
      </c>
      <c r="BK146">
        <v>0</v>
      </c>
      <c r="BL146" s="5">
        <v>0</v>
      </c>
      <c r="BM146" s="5" t="s">
        <v>8</v>
      </c>
      <c r="BN146" s="5" t="b">
        <v>1</v>
      </c>
      <c r="BO146" s="5" t="s">
        <v>1614</v>
      </c>
    </row>
    <row r="147" spans="1:67" x14ac:dyDescent="0.25">
      <c r="A147" s="5">
        <v>146</v>
      </c>
      <c r="B147" s="5">
        <v>2</v>
      </c>
      <c r="C147" s="5">
        <v>8</v>
      </c>
      <c r="D147" s="5">
        <v>2</v>
      </c>
      <c r="E147" s="5">
        <v>1</v>
      </c>
      <c r="F147" s="5">
        <v>14.77</v>
      </c>
      <c r="G147" s="5"/>
      <c r="H147" s="5"/>
      <c r="I147" s="5">
        <v>14.77</v>
      </c>
      <c r="J147" s="5">
        <v>11.88</v>
      </c>
      <c r="K147" s="5">
        <v>4.1399999999999997</v>
      </c>
      <c r="L147" s="5"/>
      <c r="M147" s="5">
        <v>4.28</v>
      </c>
      <c r="N147" s="5"/>
      <c r="O147" s="5">
        <v>3.11</v>
      </c>
      <c r="R147" s="5">
        <v>3.11</v>
      </c>
      <c r="S147" s="5">
        <v>38.18</v>
      </c>
      <c r="T147" s="5">
        <v>35.07</v>
      </c>
      <c r="U147" s="5">
        <v>36.630000000000003</v>
      </c>
      <c r="V147" s="5">
        <v>122837.8</v>
      </c>
      <c r="W147" s="5"/>
      <c r="X147" s="5">
        <v>122837.8</v>
      </c>
      <c r="Y147">
        <v>1000</v>
      </c>
      <c r="Z147">
        <v>123837.8</v>
      </c>
      <c r="AA147">
        <v>215</v>
      </c>
      <c r="AB147">
        <v>124052.8</v>
      </c>
      <c r="AC147">
        <v>17.5</v>
      </c>
      <c r="AD147">
        <v>124070.3</v>
      </c>
      <c r="AE147">
        <v>1861.0545</v>
      </c>
      <c r="AF147">
        <v>125931.3545</v>
      </c>
      <c r="AG147">
        <v>1259.313545</v>
      </c>
      <c r="AH147">
        <v>127190.668045</v>
      </c>
      <c r="AI147">
        <v>1271.9066804500001</v>
      </c>
      <c r="AJ147">
        <v>128462.57472545</v>
      </c>
      <c r="AL147">
        <v>128462.57472545</v>
      </c>
      <c r="AM147" s="5">
        <v>128462.57</v>
      </c>
      <c r="AN147" s="5">
        <v>4705600</v>
      </c>
      <c r="AP147">
        <v>0.02</v>
      </c>
      <c r="AQ147" s="5">
        <v>94112</v>
      </c>
      <c r="AR147" s="5">
        <v>125893.74829374829</v>
      </c>
      <c r="AS147" s="5">
        <v>4611488</v>
      </c>
      <c r="AT147" s="5" t="s">
        <v>8</v>
      </c>
      <c r="AW147">
        <v>125893.74829374829</v>
      </c>
      <c r="AX147" s="5">
        <v>0</v>
      </c>
      <c r="AY147" s="5">
        <v>4611488</v>
      </c>
      <c r="AZ147" t="s">
        <v>81</v>
      </c>
      <c r="BA147" s="5" t="s">
        <v>1</v>
      </c>
      <c r="BB147" s="5" t="s">
        <v>1</v>
      </c>
      <c r="BC147" t="s">
        <v>1863</v>
      </c>
      <c r="BD147" t="s">
        <v>1787</v>
      </c>
      <c r="BE147" t="s">
        <v>1861</v>
      </c>
      <c r="BF147" t="s">
        <v>1864</v>
      </c>
      <c r="BG147" t="b">
        <v>1</v>
      </c>
      <c r="BH147" s="5">
        <v>4705600</v>
      </c>
      <c r="BI147" t="s">
        <v>1899</v>
      </c>
      <c r="BJ147">
        <v>0</v>
      </c>
      <c r="BK147">
        <v>4705600</v>
      </c>
      <c r="BL147" s="5">
        <v>0</v>
      </c>
      <c r="BM147" s="5" t="s">
        <v>8</v>
      </c>
      <c r="BN147" s="5" t="b">
        <v>1</v>
      </c>
      <c r="BO147" s="5" t="s">
        <v>1615</v>
      </c>
    </row>
    <row r="148" spans="1:67" x14ac:dyDescent="0.25">
      <c r="A148" s="5">
        <v>147</v>
      </c>
      <c r="B148" s="5">
        <v>2</v>
      </c>
      <c r="C148" s="5">
        <v>8</v>
      </c>
      <c r="D148" s="5">
        <v>3</v>
      </c>
      <c r="E148" s="5">
        <v>0</v>
      </c>
      <c r="F148" s="5">
        <v>13.94</v>
      </c>
      <c r="G148" s="5"/>
      <c r="H148" s="5"/>
      <c r="I148" s="5">
        <v>13.94</v>
      </c>
      <c r="J148" s="5">
        <v>5.98</v>
      </c>
      <c r="K148" s="5">
        <v>4.54</v>
      </c>
      <c r="L148" s="5"/>
      <c r="M148" s="5">
        <v>5.04</v>
      </c>
      <c r="N148" s="5"/>
      <c r="O148" s="5"/>
      <c r="R148" s="5">
        <v>0</v>
      </c>
      <c r="S148" s="5">
        <v>29.5</v>
      </c>
      <c r="T148" s="5">
        <v>29.5</v>
      </c>
      <c r="U148" s="5">
        <v>29.5</v>
      </c>
      <c r="V148" s="5">
        <v>145319.20000000001</v>
      </c>
      <c r="W148" s="5"/>
      <c r="X148" s="5">
        <v>145319.20000000001</v>
      </c>
      <c r="Y148">
        <v>1000</v>
      </c>
      <c r="Z148">
        <v>146319.20000000001</v>
      </c>
      <c r="AA148">
        <v>215</v>
      </c>
      <c r="AB148">
        <v>146534.20000000001</v>
      </c>
      <c r="AC148">
        <v>17.5</v>
      </c>
      <c r="AD148">
        <v>146551.70000000001</v>
      </c>
      <c r="AF148">
        <v>146551.70000000001</v>
      </c>
      <c r="AH148">
        <v>146551.70000000001</v>
      </c>
      <c r="AJ148">
        <v>146551.70000000001</v>
      </c>
      <c r="AL148">
        <v>146551.70000000001</v>
      </c>
      <c r="AM148" s="5">
        <v>146551.70000000001</v>
      </c>
      <c r="AN148" s="5">
        <v>4323300</v>
      </c>
      <c r="AQ148" s="5">
        <v>0</v>
      </c>
      <c r="AR148" s="5">
        <v>146552.54237288135</v>
      </c>
      <c r="AS148" s="5">
        <v>4323300</v>
      </c>
      <c r="AT148" s="5" t="s">
        <v>8</v>
      </c>
      <c r="AW148">
        <v>146552.54237288135</v>
      </c>
      <c r="AX148" s="5">
        <v>0</v>
      </c>
      <c r="AY148" s="5">
        <v>4323300</v>
      </c>
      <c r="BA148" s="5" t="s">
        <v>19</v>
      </c>
      <c r="BB148" s="5" t="s">
        <v>19</v>
      </c>
      <c r="BC148" t="s">
        <v>1827</v>
      </c>
      <c r="BD148" t="s">
        <v>1828</v>
      </c>
      <c r="BE148" t="s">
        <v>1861</v>
      </c>
      <c r="BF148" t="s">
        <v>1862</v>
      </c>
      <c r="BG148" t="b">
        <v>1</v>
      </c>
      <c r="BH148" s="5">
        <v>4323300</v>
      </c>
      <c r="BI148">
        <v>4323300</v>
      </c>
      <c r="BJ148">
        <v>0</v>
      </c>
      <c r="BK148">
        <v>0</v>
      </c>
      <c r="BL148" s="5">
        <v>0</v>
      </c>
      <c r="BM148" s="5" t="s">
        <v>8</v>
      </c>
      <c r="BN148" s="5" t="b">
        <v>1</v>
      </c>
      <c r="BO148" s="5" t="s">
        <v>1616</v>
      </c>
    </row>
    <row r="149" spans="1:67" x14ac:dyDescent="0.25">
      <c r="A149" s="5">
        <v>148</v>
      </c>
      <c r="B149" s="5">
        <v>2</v>
      </c>
      <c r="C149" s="5">
        <v>8</v>
      </c>
      <c r="D149" s="5">
        <v>4</v>
      </c>
      <c r="E149" s="5">
        <v>0</v>
      </c>
      <c r="F149" s="5">
        <v>13.39</v>
      </c>
      <c r="G149" s="5"/>
      <c r="H149" s="5"/>
      <c r="I149" s="5">
        <v>13.39</v>
      </c>
      <c r="J149" s="5">
        <v>5.98</v>
      </c>
      <c r="K149" s="5">
        <v>4.54</v>
      </c>
      <c r="L149" s="5"/>
      <c r="M149" s="5">
        <v>4.08</v>
      </c>
      <c r="N149" s="5"/>
      <c r="O149" s="5"/>
      <c r="R149" s="5">
        <v>0</v>
      </c>
      <c r="S149" s="5">
        <v>27.99</v>
      </c>
      <c r="T149" s="5">
        <v>27.99</v>
      </c>
      <c r="U149" s="5">
        <v>27.99</v>
      </c>
      <c r="V149" s="5">
        <v>142524.6</v>
      </c>
      <c r="W149" s="5"/>
      <c r="X149" s="5">
        <v>142524.6</v>
      </c>
      <c r="Y149">
        <v>1000</v>
      </c>
      <c r="Z149">
        <v>143524.6</v>
      </c>
      <c r="AA149">
        <v>215</v>
      </c>
      <c r="AB149">
        <v>143739.6</v>
      </c>
      <c r="AC149">
        <v>17.5</v>
      </c>
      <c r="AD149">
        <v>143757.1</v>
      </c>
      <c r="AF149">
        <v>143757.1</v>
      </c>
      <c r="AH149">
        <v>143757.1</v>
      </c>
      <c r="AJ149">
        <v>143757.1</v>
      </c>
      <c r="AL149">
        <v>143757.1</v>
      </c>
      <c r="AM149" s="5">
        <v>143757.1</v>
      </c>
      <c r="AN149" s="5">
        <v>4023800</v>
      </c>
      <c r="AQ149" s="5">
        <v>0</v>
      </c>
      <c r="AR149" s="5">
        <v>143758.48517327619</v>
      </c>
      <c r="AS149" s="5">
        <v>4023800</v>
      </c>
      <c r="AT149" s="5" t="s">
        <v>8</v>
      </c>
      <c r="AW149">
        <v>143758.48517327619</v>
      </c>
      <c r="AX149" s="5">
        <v>0</v>
      </c>
      <c r="AY149" s="5">
        <v>4023800.0000000009</v>
      </c>
      <c r="BA149" s="5" t="s">
        <v>19</v>
      </c>
      <c r="BB149" s="5" t="s">
        <v>19</v>
      </c>
      <c r="BC149" t="s">
        <v>1827</v>
      </c>
      <c r="BD149" t="s">
        <v>1828</v>
      </c>
      <c r="BE149" t="s">
        <v>1861</v>
      </c>
      <c r="BF149" t="s">
        <v>1862</v>
      </c>
      <c r="BG149" t="b">
        <v>1</v>
      </c>
      <c r="BH149" s="5">
        <v>4023800</v>
      </c>
      <c r="BI149">
        <v>4023800</v>
      </c>
      <c r="BJ149">
        <v>0</v>
      </c>
      <c r="BK149">
        <v>0</v>
      </c>
      <c r="BL149" s="5">
        <v>0</v>
      </c>
      <c r="BM149" s="5" t="s">
        <v>8</v>
      </c>
      <c r="BN149" s="5" t="b">
        <v>1</v>
      </c>
      <c r="BO149" s="5" t="s">
        <v>1617</v>
      </c>
    </row>
    <row r="150" spans="1:67" x14ac:dyDescent="0.25">
      <c r="A150" s="5">
        <v>149</v>
      </c>
      <c r="B150" s="5">
        <v>2</v>
      </c>
      <c r="C150" s="5">
        <v>8</v>
      </c>
      <c r="D150" s="5">
        <v>5</v>
      </c>
      <c r="E150" s="5">
        <v>2</v>
      </c>
      <c r="F150" s="5">
        <v>16.579999999999998</v>
      </c>
      <c r="G150" s="5">
        <v>14.14</v>
      </c>
      <c r="H150" s="5"/>
      <c r="I150" s="5">
        <v>30.72</v>
      </c>
      <c r="J150" s="5">
        <v>12.38</v>
      </c>
      <c r="K150" s="5">
        <v>4.1399999999999997</v>
      </c>
      <c r="L150" s="5"/>
      <c r="M150" s="5">
        <v>7.61</v>
      </c>
      <c r="N150" s="5">
        <v>7.03</v>
      </c>
      <c r="O150" s="5">
        <v>3.11</v>
      </c>
      <c r="R150" s="5">
        <v>3.11</v>
      </c>
      <c r="S150" s="5">
        <v>64.989999999999995</v>
      </c>
      <c r="T150" s="5">
        <v>61.88</v>
      </c>
      <c r="U150" s="5">
        <v>63.44</v>
      </c>
      <c r="V150" s="5">
        <v>119811.8</v>
      </c>
      <c r="W150" s="5">
        <v>-7000</v>
      </c>
      <c r="X150" s="5">
        <v>112811.8</v>
      </c>
      <c r="Y150">
        <v>1000</v>
      </c>
      <c r="Z150">
        <v>113811.8</v>
      </c>
      <c r="AA150">
        <v>215</v>
      </c>
      <c r="AB150">
        <v>114026.8</v>
      </c>
      <c r="AC150">
        <v>17.5</v>
      </c>
      <c r="AD150">
        <v>114044.3</v>
      </c>
      <c r="AE150">
        <v>570.22149999999999</v>
      </c>
      <c r="AF150">
        <v>114614.5215</v>
      </c>
      <c r="AH150">
        <v>114614.5215</v>
      </c>
      <c r="AJ150">
        <v>114614.5215</v>
      </c>
      <c r="AK150">
        <v>3438.435645</v>
      </c>
      <c r="AL150">
        <v>118052.95714499999</v>
      </c>
      <c r="AM150" s="5">
        <v>118052.96</v>
      </c>
      <c r="AN150" s="5">
        <v>7489300</v>
      </c>
      <c r="AQ150" s="5">
        <v>0</v>
      </c>
      <c r="AR150" s="5">
        <v>118053.2786885246</v>
      </c>
      <c r="AS150" s="5">
        <v>7489300</v>
      </c>
      <c r="AT150" s="5" t="s">
        <v>8</v>
      </c>
      <c r="AW150">
        <v>118053.2786885246</v>
      </c>
      <c r="AX150" s="5">
        <v>0</v>
      </c>
      <c r="AY150" s="5">
        <v>7489300</v>
      </c>
      <c r="BA150" s="5" t="s">
        <v>19</v>
      </c>
      <c r="BB150" s="5" t="s">
        <v>19</v>
      </c>
      <c r="BC150" t="s">
        <v>1827</v>
      </c>
      <c r="BD150" t="s">
        <v>1828</v>
      </c>
      <c r="BE150" t="s">
        <v>1861</v>
      </c>
      <c r="BF150" t="s">
        <v>1865</v>
      </c>
      <c r="BG150" t="b">
        <v>1</v>
      </c>
      <c r="BH150" s="5">
        <v>7489300</v>
      </c>
      <c r="BI150">
        <v>7489300</v>
      </c>
      <c r="BJ150">
        <v>0</v>
      </c>
      <c r="BK150">
        <v>0</v>
      </c>
      <c r="BL150" s="5">
        <v>0</v>
      </c>
      <c r="BM150" s="5" t="s">
        <v>8</v>
      </c>
      <c r="BN150" s="5" t="b">
        <v>1</v>
      </c>
      <c r="BO150" s="5" t="s">
        <v>1618</v>
      </c>
    </row>
    <row r="151" spans="1:67" x14ac:dyDescent="0.25">
      <c r="A151" s="5">
        <v>150</v>
      </c>
      <c r="B151" s="5">
        <v>2</v>
      </c>
      <c r="C151" s="5">
        <v>8</v>
      </c>
      <c r="D151" s="5">
        <v>6</v>
      </c>
      <c r="E151" s="5">
        <v>2</v>
      </c>
      <c r="F151" s="5">
        <v>17.73</v>
      </c>
      <c r="G151" s="5">
        <v>12.22</v>
      </c>
      <c r="H151" s="5"/>
      <c r="I151" s="5">
        <v>29.950000000000003</v>
      </c>
      <c r="J151" s="5">
        <v>13.65</v>
      </c>
      <c r="K151" s="5">
        <v>5.22</v>
      </c>
      <c r="L151" s="5">
        <v>2.5</v>
      </c>
      <c r="M151" s="5">
        <v>8.06</v>
      </c>
      <c r="N151" s="5"/>
      <c r="O151" s="5">
        <v>3.11</v>
      </c>
      <c r="R151" s="5">
        <v>3.11</v>
      </c>
      <c r="S151" s="5">
        <v>62.49</v>
      </c>
      <c r="T151" s="5">
        <v>59.38</v>
      </c>
      <c r="U151" s="5">
        <v>60.94</v>
      </c>
      <c r="V151" s="5">
        <v>126593.60000000001</v>
      </c>
      <c r="W151" s="5">
        <v>-10000</v>
      </c>
      <c r="X151" s="5">
        <v>116593.60000000001</v>
      </c>
      <c r="Y151">
        <v>1000</v>
      </c>
      <c r="Z151">
        <v>117593.60000000001</v>
      </c>
      <c r="AA151">
        <v>215</v>
      </c>
      <c r="AB151">
        <v>117808.6</v>
      </c>
      <c r="AC151">
        <v>17.5</v>
      </c>
      <c r="AD151">
        <v>117826.1</v>
      </c>
      <c r="AE151">
        <v>589.1305000000001</v>
      </c>
      <c r="AF151">
        <v>118415.23050000001</v>
      </c>
      <c r="AH151">
        <v>118415.23050000001</v>
      </c>
      <c r="AJ151">
        <v>118415.23050000001</v>
      </c>
      <c r="AK151">
        <v>3552.4569150000002</v>
      </c>
      <c r="AL151">
        <v>121967.68741499999</v>
      </c>
      <c r="AM151" s="5">
        <v>121967.69</v>
      </c>
      <c r="AN151" s="5">
        <v>7432800</v>
      </c>
      <c r="AQ151" s="5">
        <v>0</v>
      </c>
      <c r="AR151" s="5">
        <v>121969.14998359044</v>
      </c>
      <c r="AS151" s="5">
        <v>7432800</v>
      </c>
      <c r="AT151" s="5" t="s">
        <v>1807</v>
      </c>
      <c r="AU151">
        <v>10000</v>
      </c>
      <c r="AW151">
        <v>131969.14998359041</v>
      </c>
      <c r="AX151" s="5">
        <v>609399.99999999907</v>
      </c>
      <c r="AY151" s="5">
        <v>8042199.9999999981</v>
      </c>
      <c r="BA151" s="5" t="s">
        <v>2</v>
      </c>
      <c r="BB151" s="5" t="s">
        <v>2</v>
      </c>
      <c r="BC151" t="s">
        <v>1821</v>
      </c>
      <c r="BD151" t="s">
        <v>1787</v>
      </c>
      <c r="BE151" t="s">
        <v>1861</v>
      </c>
      <c r="BF151" t="s">
        <v>1865</v>
      </c>
      <c r="BG151" t="b">
        <v>1</v>
      </c>
      <c r="BH151" s="5">
        <v>7432800</v>
      </c>
      <c r="BI151">
        <v>7432800</v>
      </c>
      <c r="BJ151">
        <v>0</v>
      </c>
      <c r="BK151">
        <v>0</v>
      </c>
      <c r="BL151" s="5">
        <v>0</v>
      </c>
      <c r="BM151" s="5" t="s">
        <v>1807</v>
      </c>
      <c r="BN151" s="5" t="b">
        <v>1</v>
      </c>
      <c r="BO151" s="5" t="s">
        <v>1619</v>
      </c>
    </row>
    <row r="152" spans="1:67" x14ac:dyDescent="0.25">
      <c r="A152" s="5">
        <v>151</v>
      </c>
      <c r="B152" s="5">
        <v>2</v>
      </c>
      <c r="C152" s="5">
        <v>9</v>
      </c>
      <c r="D152" s="5">
        <v>1</v>
      </c>
      <c r="E152" s="5">
        <v>2</v>
      </c>
      <c r="F152" s="5">
        <v>17.579999999999998</v>
      </c>
      <c r="G152" s="5">
        <v>14.37</v>
      </c>
      <c r="H152" s="5"/>
      <c r="I152" s="5">
        <v>31.949999999999996</v>
      </c>
      <c r="J152" s="5">
        <v>14.29</v>
      </c>
      <c r="K152" s="5">
        <v>4.5199999999999996</v>
      </c>
      <c r="L152" s="5"/>
      <c r="M152" s="5">
        <v>8.64</v>
      </c>
      <c r="N152" s="5">
        <v>4.76</v>
      </c>
      <c r="O152" s="5">
        <v>3.11</v>
      </c>
      <c r="R152" s="5">
        <v>3.11</v>
      </c>
      <c r="S152" s="5">
        <v>67.27</v>
      </c>
      <c r="T152" s="5">
        <v>64.16</v>
      </c>
      <c r="U152" s="5">
        <v>65.72</v>
      </c>
      <c r="V152" s="5">
        <v>119811.8</v>
      </c>
      <c r="W152" s="5"/>
      <c r="X152" s="5">
        <v>119811.8</v>
      </c>
      <c r="Y152">
        <v>1000</v>
      </c>
      <c r="Z152">
        <v>120811.8</v>
      </c>
      <c r="AA152">
        <v>215</v>
      </c>
      <c r="AB152">
        <v>121026.8</v>
      </c>
      <c r="AC152">
        <v>17.5</v>
      </c>
      <c r="AD152">
        <v>121044.3</v>
      </c>
      <c r="AE152">
        <v>605.22149999999999</v>
      </c>
      <c r="AF152">
        <v>121649.5215</v>
      </c>
      <c r="AH152">
        <v>121649.5215</v>
      </c>
      <c r="AJ152">
        <v>121649.5215</v>
      </c>
      <c r="AL152">
        <v>121649.5215</v>
      </c>
      <c r="AM152" s="5">
        <v>121649.52</v>
      </c>
      <c r="AN152" s="5">
        <v>7994900</v>
      </c>
      <c r="AQ152" s="5">
        <v>0</v>
      </c>
      <c r="AR152" s="5">
        <v>121650.94339622642</v>
      </c>
      <c r="AS152" s="5">
        <v>7994900</v>
      </c>
      <c r="AT152" s="5" t="s">
        <v>8</v>
      </c>
      <c r="AW152">
        <v>121650.94339622642</v>
      </c>
      <c r="AX152" s="5">
        <v>0</v>
      </c>
      <c r="AY152" s="5">
        <v>7994900</v>
      </c>
      <c r="BA152" s="5" t="s">
        <v>19</v>
      </c>
      <c r="BB152" s="5" t="s">
        <v>19</v>
      </c>
      <c r="BC152" t="s">
        <v>1827</v>
      </c>
      <c r="BD152" t="s">
        <v>1828</v>
      </c>
      <c r="BE152" t="s">
        <v>1861</v>
      </c>
      <c r="BF152" t="s">
        <v>1857</v>
      </c>
      <c r="BG152" t="b">
        <v>1</v>
      </c>
      <c r="BH152" s="5">
        <v>7994900</v>
      </c>
      <c r="BI152">
        <v>7994900</v>
      </c>
      <c r="BJ152">
        <v>0</v>
      </c>
      <c r="BK152">
        <v>0</v>
      </c>
      <c r="BL152" s="5">
        <v>0</v>
      </c>
      <c r="BM152" s="5" t="s">
        <v>8</v>
      </c>
      <c r="BN152" s="5" t="b">
        <v>1</v>
      </c>
      <c r="BO152" s="5" t="s">
        <v>1620</v>
      </c>
    </row>
    <row r="153" spans="1:67" x14ac:dyDescent="0.25">
      <c r="A153" s="5">
        <v>152</v>
      </c>
      <c r="B153" s="5">
        <v>2</v>
      </c>
      <c r="C153" s="5">
        <v>9</v>
      </c>
      <c r="D153" s="5">
        <v>2</v>
      </c>
      <c r="E153" s="5">
        <v>1</v>
      </c>
      <c r="F153" s="5">
        <v>14.77</v>
      </c>
      <c r="G153" s="5"/>
      <c r="H153" s="5"/>
      <c r="I153" s="5">
        <v>14.77</v>
      </c>
      <c r="J153" s="5">
        <v>11.88</v>
      </c>
      <c r="K153" s="5">
        <v>4.1399999999999997</v>
      </c>
      <c r="L153" s="5"/>
      <c r="M153" s="5">
        <v>4.28</v>
      </c>
      <c r="N153" s="5"/>
      <c r="O153" s="5">
        <v>3.11</v>
      </c>
      <c r="R153" s="5">
        <v>3.11</v>
      </c>
      <c r="S153" s="5">
        <v>38.18</v>
      </c>
      <c r="T153" s="5">
        <v>35.07</v>
      </c>
      <c r="U153" s="5">
        <v>36.630000000000003</v>
      </c>
      <c r="V153" s="5">
        <v>122837.8</v>
      </c>
      <c r="W153" s="5"/>
      <c r="X153" s="5">
        <v>122837.8</v>
      </c>
      <c r="Y153">
        <v>1000</v>
      </c>
      <c r="Z153">
        <v>123837.8</v>
      </c>
      <c r="AA153">
        <v>215</v>
      </c>
      <c r="AB153">
        <v>124052.8</v>
      </c>
      <c r="AC153">
        <v>17.5</v>
      </c>
      <c r="AD153">
        <v>124070.3</v>
      </c>
      <c r="AE153">
        <v>1861.0545</v>
      </c>
      <c r="AF153">
        <v>125931.3545</v>
      </c>
      <c r="AG153">
        <v>1259.313545</v>
      </c>
      <c r="AH153">
        <v>127190.668045</v>
      </c>
      <c r="AI153">
        <v>1271.9066804500001</v>
      </c>
      <c r="AJ153">
        <v>128462.57472545</v>
      </c>
      <c r="AL153">
        <v>128462.57472545</v>
      </c>
      <c r="AM153" s="5">
        <v>128462.57</v>
      </c>
      <c r="AN153" s="5">
        <v>4705600</v>
      </c>
      <c r="AP153">
        <v>0.02</v>
      </c>
      <c r="AQ153" s="5">
        <v>94112</v>
      </c>
      <c r="AR153" s="5">
        <v>125893.74829374829</v>
      </c>
      <c r="AS153" s="5">
        <v>4611488</v>
      </c>
      <c r="AT153" s="5" t="s">
        <v>10</v>
      </c>
      <c r="AU153">
        <v>25000</v>
      </c>
      <c r="AV153" t="s">
        <v>1813</v>
      </c>
      <c r="AW153">
        <v>150893.7482937483</v>
      </c>
      <c r="AX153" s="5">
        <v>915750.00000000093</v>
      </c>
      <c r="AY153" s="5">
        <v>5527238.0000000009</v>
      </c>
      <c r="AZ153" t="s">
        <v>1803</v>
      </c>
      <c r="BA153" s="5" t="s">
        <v>1</v>
      </c>
      <c r="BB153" s="5" t="s">
        <v>1</v>
      </c>
      <c r="BC153" t="s">
        <v>1863</v>
      </c>
      <c r="BD153" t="s">
        <v>1787</v>
      </c>
      <c r="BE153" t="s">
        <v>1861</v>
      </c>
      <c r="BF153" t="s">
        <v>1864</v>
      </c>
      <c r="BG153" t="b">
        <v>1</v>
      </c>
      <c r="BH153" s="5">
        <v>4705600</v>
      </c>
      <c r="BI153" t="s">
        <v>1899</v>
      </c>
      <c r="BJ153">
        <v>0</v>
      </c>
      <c r="BK153">
        <v>4705600</v>
      </c>
      <c r="BL153" s="5">
        <v>0</v>
      </c>
      <c r="BM153" s="5" t="s">
        <v>10</v>
      </c>
      <c r="BN153" s="5" t="b">
        <v>1</v>
      </c>
      <c r="BO153" s="5" t="s">
        <v>1621</v>
      </c>
    </row>
    <row r="154" spans="1:67" x14ac:dyDescent="0.25">
      <c r="A154" s="5">
        <v>153</v>
      </c>
      <c r="B154" s="5">
        <v>2</v>
      </c>
      <c r="C154" s="5">
        <v>9</v>
      </c>
      <c r="D154" s="5">
        <v>3</v>
      </c>
      <c r="E154" s="5">
        <v>0</v>
      </c>
      <c r="F154" s="5">
        <v>13.94</v>
      </c>
      <c r="G154" s="5"/>
      <c r="H154" s="5"/>
      <c r="I154" s="5">
        <v>13.94</v>
      </c>
      <c r="J154" s="5">
        <v>5.98</v>
      </c>
      <c r="K154" s="5">
        <v>4.54</v>
      </c>
      <c r="L154" s="5"/>
      <c r="M154" s="5">
        <v>5.04</v>
      </c>
      <c r="N154" s="5"/>
      <c r="O154" s="5"/>
      <c r="R154" s="5">
        <v>0</v>
      </c>
      <c r="S154" s="5">
        <v>29.5</v>
      </c>
      <c r="T154" s="5">
        <v>29.5</v>
      </c>
      <c r="U154" s="5">
        <v>29.5</v>
      </c>
      <c r="V154" s="5">
        <v>145319.20000000001</v>
      </c>
      <c r="W154" s="5"/>
      <c r="X154" s="5">
        <v>145319.20000000001</v>
      </c>
      <c r="Y154">
        <v>1000</v>
      </c>
      <c r="Z154">
        <v>146319.20000000001</v>
      </c>
      <c r="AA154">
        <v>215</v>
      </c>
      <c r="AB154">
        <v>146534.20000000001</v>
      </c>
      <c r="AC154">
        <v>17.5</v>
      </c>
      <c r="AD154">
        <v>146551.70000000001</v>
      </c>
      <c r="AF154">
        <v>146551.70000000001</v>
      </c>
      <c r="AH154">
        <v>146551.70000000001</v>
      </c>
      <c r="AJ154">
        <v>146551.70000000001</v>
      </c>
      <c r="AL154">
        <v>146551.70000000001</v>
      </c>
      <c r="AM154" s="5">
        <v>146551.70000000001</v>
      </c>
      <c r="AN154" s="5">
        <v>4323300</v>
      </c>
      <c r="AQ154" s="5">
        <v>0</v>
      </c>
      <c r="AR154" s="5">
        <v>146552.54237288135</v>
      </c>
      <c r="AS154" s="5">
        <v>4323300</v>
      </c>
      <c r="AT154" s="5" t="s">
        <v>8</v>
      </c>
      <c r="AW154">
        <v>146552.54237288135</v>
      </c>
      <c r="AX154" s="5">
        <v>0</v>
      </c>
      <c r="AY154" s="5">
        <v>4323300</v>
      </c>
      <c r="BA154" s="5" t="s">
        <v>19</v>
      </c>
      <c r="BB154" s="5" t="s">
        <v>19</v>
      </c>
      <c r="BC154" t="s">
        <v>1827</v>
      </c>
      <c r="BD154" t="s">
        <v>1828</v>
      </c>
      <c r="BE154" t="s">
        <v>1861</v>
      </c>
      <c r="BF154" t="s">
        <v>1862</v>
      </c>
      <c r="BG154" t="b">
        <v>1</v>
      </c>
      <c r="BH154" s="5">
        <v>4323300</v>
      </c>
      <c r="BI154">
        <v>4323300</v>
      </c>
      <c r="BJ154">
        <v>0</v>
      </c>
      <c r="BK154">
        <v>0</v>
      </c>
      <c r="BL154" s="5">
        <v>0</v>
      </c>
      <c r="BM154" s="5" t="s">
        <v>8</v>
      </c>
      <c r="BN154" s="5" t="b">
        <v>1</v>
      </c>
      <c r="BO154" s="5" t="s">
        <v>1622</v>
      </c>
    </row>
    <row r="155" spans="1:67" x14ac:dyDescent="0.25">
      <c r="A155" s="5">
        <v>154</v>
      </c>
      <c r="B155" s="5">
        <v>2</v>
      </c>
      <c r="C155" s="5">
        <v>9</v>
      </c>
      <c r="D155" s="5">
        <v>4</v>
      </c>
      <c r="E155" s="5">
        <v>0</v>
      </c>
      <c r="F155" s="5">
        <v>13.39</v>
      </c>
      <c r="G155" s="5"/>
      <c r="H155" s="5"/>
      <c r="I155" s="5">
        <v>13.39</v>
      </c>
      <c r="J155" s="5">
        <v>5.98</v>
      </c>
      <c r="K155" s="5">
        <v>4.54</v>
      </c>
      <c r="L155" s="5"/>
      <c r="M155" s="5">
        <v>4.08</v>
      </c>
      <c r="N155" s="5"/>
      <c r="O155" s="5"/>
      <c r="R155" s="5">
        <v>0</v>
      </c>
      <c r="S155" s="5">
        <v>27.99</v>
      </c>
      <c r="T155" s="5">
        <v>27.99</v>
      </c>
      <c r="U155" s="5">
        <v>27.99</v>
      </c>
      <c r="V155" s="5">
        <v>142524.6</v>
      </c>
      <c r="W155" s="5"/>
      <c r="X155" s="5">
        <v>142524.6</v>
      </c>
      <c r="Y155">
        <v>1000</v>
      </c>
      <c r="Z155">
        <v>143524.6</v>
      </c>
      <c r="AA155">
        <v>215</v>
      </c>
      <c r="AB155">
        <v>143739.6</v>
      </c>
      <c r="AC155">
        <v>17.5</v>
      </c>
      <c r="AD155">
        <v>143757.1</v>
      </c>
      <c r="AF155">
        <v>143757.1</v>
      </c>
      <c r="AH155">
        <v>143757.1</v>
      </c>
      <c r="AJ155">
        <v>143757.1</v>
      </c>
      <c r="AL155">
        <v>143757.1</v>
      </c>
      <c r="AM155" s="5">
        <v>143757.1</v>
      </c>
      <c r="AN155" s="5">
        <v>4023800</v>
      </c>
      <c r="AQ155" s="5">
        <v>0</v>
      </c>
      <c r="AR155" s="5">
        <v>143758.48517327619</v>
      </c>
      <c r="AS155" s="5">
        <v>4023800</v>
      </c>
      <c r="AT155" s="5" t="s">
        <v>10</v>
      </c>
      <c r="AU155">
        <v>25000</v>
      </c>
      <c r="AV155" t="s">
        <v>1813</v>
      </c>
      <c r="AW155">
        <v>168758.48517327619</v>
      </c>
      <c r="AX155" s="5">
        <v>699750</v>
      </c>
      <c r="AY155" s="5">
        <v>4723550</v>
      </c>
      <c r="BA155" s="5" t="s">
        <v>19</v>
      </c>
      <c r="BB155" s="5" t="s">
        <v>19</v>
      </c>
      <c r="BC155" t="s">
        <v>1827</v>
      </c>
      <c r="BD155" t="s">
        <v>1828</v>
      </c>
      <c r="BE155" t="s">
        <v>1861</v>
      </c>
      <c r="BF155" t="s">
        <v>1862</v>
      </c>
      <c r="BG155" t="b">
        <v>1</v>
      </c>
      <c r="BH155" s="5">
        <v>4023800</v>
      </c>
      <c r="BI155">
        <v>4023800</v>
      </c>
      <c r="BJ155">
        <v>0</v>
      </c>
      <c r="BK155">
        <v>0</v>
      </c>
      <c r="BL155" s="5">
        <v>0</v>
      </c>
      <c r="BM155" s="5" t="s">
        <v>10</v>
      </c>
      <c r="BN155" s="5" t="b">
        <v>1</v>
      </c>
      <c r="BO155" s="5" t="s">
        <v>1623</v>
      </c>
    </row>
    <row r="156" spans="1:67" x14ac:dyDescent="0.25">
      <c r="A156" s="5">
        <v>155</v>
      </c>
      <c r="B156" s="5">
        <v>2</v>
      </c>
      <c r="C156" s="5">
        <v>9</v>
      </c>
      <c r="D156" s="5">
        <v>5</v>
      </c>
      <c r="E156" s="5">
        <v>2</v>
      </c>
      <c r="F156" s="5">
        <v>16.579999999999998</v>
      </c>
      <c r="G156" s="5">
        <v>14.14</v>
      </c>
      <c r="H156" s="5"/>
      <c r="I156" s="5">
        <v>30.72</v>
      </c>
      <c r="J156" s="5">
        <v>12.38</v>
      </c>
      <c r="K156" s="5">
        <v>4.1399999999999997</v>
      </c>
      <c r="L156" s="5"/>
      <c r="M156" s="5">
        <v>7.61</v>
      </c>
      <c r="N156" s="5">
        <v>7.03</v>
      </c>
      <c r="O156" s="5">
        <v>3.11</v>
      </c>
      <c r="R156" s="5">
        <v>3.11</v>
      </c>
      <c r="S156" s="5">
        <v>64.989999999999995</v>
      </c>
      <c r="T156" s="5">
        <v>61.88</v>
      </c>
      <c r="U156" s="5">
        <v>63.44</v>
      </c>
      <c r="V156" s="5">
        <v>119811.8</v>
      </c>
      <c r="W156" s="5">
        <v>-7000</v>
      </c>
      <c r="X156" s="5">
        <v>112811.8</v>
      </c>
      <c r="Y156">
        <v>1000</v>
      </c>
      <c r="Z156">
        <v>113811.8</v>
      </c>
      <c r="AA156">
        <v>215</v>
      </c>
      <c r="AB156">
        <v>114026.8</v>
      </c>
      <c r="AC156">
        <v>17.5</v>
      </c>
      <c r="AD156">
        <v>114044.3</v>
      </c>
      <c r="AE156">
        <v>570.22149999999999</v>
      </c>
      <c r="AF156">
        <v>114614.5215</v>
      </c>
      <c r="AH156">
        <v>114614.5215</v>
      </c>
      <c r="AJ156">
        <v>114614.5215</v>
      </c>
      <c r="AL156">
        <v>114614.5215</v>
      </c>
      <c r="AM156" s="5">
        <v>114614.52</v>
      </c>
      <c r="AN156" s="5">
        <v>7271200</v>
      </c>
      <c r="AP156">
        <v>0.02</v>
      </c>
      <c r="AQ156" s="5">
        <v>145424</v>
      </c>
      <c r="AR156" s="5">
        <v>112323.07692307692</v>
      </c>
      <c r="AS156" s="5">
        <v>7125776</v>
      </c>
      <c r="AT156" s="5" t="s">
        <v>1807</v>
      </c>
      <c r="AU156">
        <v>10000</v>
      </c>
      <c r="AW156">
        <v>122323.07692307692</v>
      </c>
      <c r="AX156" s="5">
        <v>634400</v>
      </c>
      <c r="AY156" s="5">
        <v>7760176</v>
      </c>
      <c r="AZ156" t="s">
        <v>1805</v>
      </c>
      <c r="BA156" s="5" t="s">
        <v>1</v>
      </c>
      <c r="BB156" s="5" t="s">
        <v>1</v>
      </c>
      <c r="BC156" t="s">
        <v>1863</v>
      </c>
      <c r="BD156" t="s">
        <v>1787</v>
      </c>
      <c r="BE156" t="s">
        <v>1861</v>
      </c>
      <c r="BF156" t="s">
        <v>1865</v>
      </c>
      <c r="BG156" t="b">
        <v>1</v>
      </c>
      <c r="BH156" s="5">
        <v>7271200</v>
      </c>
      <c r="BI156" t="s">
        <v>1899</v>
      </c>
      <c r="BJ156">
        <v>0</v>
      </c>
      <c r="BK156">
        <v>7271200</v>
      </c>
      <c r="BL156" s="5">
        <v>0</v>
      </c>
      <c r="BM156" s="5" t="s">
        <v>1807</v>
      </c>
      <c r="BN156" s="5" t="b">
        <v>1</v>
      </c>
      <c r="BO156" s="5" t="s">
        <v>1624</v>
      </c>
    </row>
    <row r="157" spans="1:67" x14ac:dyDescent="0.25">
      <c r="A157" s="5">
        <v>156</v>
      </c>
      <c r="B157" s="5">
        <v>2</v>
      </c>
      <c r="C157" s="5">
        <v>9</v>
      </c>
      <c r="D157" s="5">
        <v>6</v>
      </c>
      <c r="E157" s="5">
        <v>2</v>
      </c>
      <c r="F157" s="5">
        <v>17.73</v>
      </c>
      <c r="G157" s="5">
        <v>12.22</v>
      </c>
      <c r="H157" s="5"/>
      <c r="I157" s="5">
        <v>29.950000000000003</v>
      </c>
      <c r="J157" s="5">
        <v>13.65</v>
      </c>
      <c r="K157" s="5">
        <v>5.22</v>
      </c>
      <c r="L157" s="5">
        <v>2.5</v>
      </c>
      <c r="M157" s="5">
        <v>8.06</v>
      </c>
      <c r="N157" s="5"/>
      <c r="O157" s="5">
        <v>3.11</v>
      </c>
      <c r="R157" s="5">
        <v>3.11</v>
      </c>
      <c r="S157" s="5">
        <v>62.49</v>
      </c>
      <c r="T157" s="5">
        <v>59.38</v>
      </c>
      <c r="U157" s="5">
        <v>60.94</v>
      </c>
      <c r="V157" s="5">
        <v>124333</v>
      </c>
      <c r="W157" s="5">
        <v>-10000</v>
      </c>
      <c r="X157" s="5">
        <v>114333</v>
      </c>
      <c r="Y157">
        <v>1000</v>
      </c>
      <c r="Z157">
        <v>115333</v>
      </c>
      <c r="AA157">
        <v>215</v>
      </c>
      <c r="AB157">
        <v>115548</v>
      </c>
      <c r="AC157">
        <v>17.5</v>
      </c>
      <c r="AD157">
        <v>115565.5</v>
      </c>
      <c r="AE157">
        <v>577.82749999999999</v>
      </c>
      <c r="AF157">
        <v>116143.3275</v>
      </c>
      <c r="AH157">
        <v>116143.3275</v>
      </c>
      <c r="AJ157">
        <v>116143.3275</v>
      </c>
      <c r="AK157">
        <v>3484.2998250000001</v>
      </c>
      <c r="AL157">
        <v>119627.62732499999</v>
      </c>
      <c r="AM157" s="5">
        <v>119627.63</v>
      </c>
      <c r="AN157" s="5">
        <v>7290200</v>
      </c>
      <c r="AQ157" s="5">
        <v>0</v>
      </c>
      <c r="AR157" s="5">
        <v>119629.14341975714</v>
      </c>
      <c r="AS157" s="5">
        <v>7290200</v>
      </c>
      <c r="AT157" s="5" t="s">
        <v>8</v>
      </c>
      <c r="AW157">
        <v>119629.14341975714</v>
      </c>
      <c r="AX157" s="5">
        <v>0</v>
      </c>
      <c r="AY157" s="5">
        <v>7290200</v>
      </c>
      <c r="BA157" s="5" t="s">
        <v>19</v>
      </c>
      <c r="BB157" s="5" t="s">
        <v>19</v>
      </c>
      <c r="BC157" t="s">
        <v>1827</v>
      </c>
      <c r="BD157" t="s">
        <v>1828</v>
      </c>
      <c r="BE157" t="s">
        <v>1861</v>
      </c>
      <c r="BF157" t="s">
        <v>1865</v>
      </c>
      <c r="BG157" t="b">
        <v>1</v>
      </c>
      <c r="BH157" s="5">
        <v>7290200</v>
      </c>
      <c r="BI157">
        <v>7290200</v>
      </c>
      <c r="BJ157">
        <v>0</v>
      </c>
      <c r="BK157">
        <v>0</v>
      </c>
      <c r="BL157" s="5">
        <v>0</v>
      </c>
      <c r="BM157" s="5" t="s">
        <v>8</v>
      </c>
      <c r="BN157" s="5" t="b">
        <v>1</v>
      </c>
      <c r="BO157" s="5" t="s">
        <v>1625</v>
      </c>
    </row>
    <row r="158" spans="1:67" x14ac:dyDescent="0.25">
      <c r="A158" s="5">
        <v>157</v>
      </c>
      <c r="B158" s="5">
        <v>2</v>
      </c>
      <c r="C158" s="5">
        <v>10</v>
      </c>
      <c r="D158" s="5">
        <v>1</v>
      </c>
      <c r="E158" s="5">
        <v>2</v>
      </c>
      <c r="F158" s="5">
        <v>17.579999999999998</v>
      </c>
      <c r="G158" s="5">
        <v>14.37</v>
      </c>
      <c r="H158" s="5"/>
      <c r="I158" s="5">
        <v>31.949999999999996</v>
      </c>
      <c r="J158" s="5">
        <v>14.29</v>
      </c>
      <c r="K158" s="5">
        <v>4.45</v>
      </c>
      <c r="L158" s="5"/>
      <c r="M158" s="5">
        <v>8.64</v>
      </c>
      <c r="N158" s="5">
        <v>4.76</v>
      </c>
      <c r="O158" s="5">
        <v>3.11</v>
      </c>
      <c r="R158" s="5">
        <v>3.11</v>
      </c>
      <c r="S158" s="5">
        <v>67.2</v>
      </c>
      <c r="T158" s="5">
        <v>64.09</v>
      </c>
      <c r="U158" s="5">
        <v>65.650000000000006</v>
      </c>
      <c r="V158" s="5">
        <v>117551.2</v>
      </c>
      <c r="W158" s="5"/>
      <c r="X158" s="5">
        <v>117551.2</v>
      </c>
      <c r="Y158">
        <v>1000</v>
      </c>
      <c r="Z158">
        <v>118551.2</v>
      </c>
      <c r="AB158">
        <v>118551.2</v>
      </c>
      <c r="AD158">
        <v>118551.2</v>
      </c>
      <c r="AF158">
        <v>118551.2</v>
      </c>
      <c r="AH158">
        <v>118551.2</v>
      </c>
      <c r="AJ158">
        <v>118551.2</v>
      </c>
      <c r="AL158">
        <v>118551.2</v>
      </c>
      <c r="AM158" s="5">
        <v>118551.2</v>
      </c>
      <c r="AN158" s="5">
        <v>7782900</v>
      </c>
      <c r="AP158">
        <v>0.03</v>
      </c>
      <c r="AQ158" s="5">
        <v>233487</v>
      </c>
      <c r="AR158" s="5">
        <v>114994.86671744096</v>
      </c>
      <c r="AS158" s="5">
        <v>7549413</v>
      </c>
      <c r="AT158" s="5" t="s">
        <v>8</v>
      </c>
      <c r="AW158">
        <v>114994.86671744096</v>
      </c>
      <c r="AX158" s="5">
        <v>0</v>
      </c>
      <c r="AY158" s="5">
        <v>7549413</v>
      </c>
      <c r="AZ158" t="s">
        <v>132</v>
      </c>
      <c r="BA158" s="5" t="s">
        <v>1</v>
      </c>
      <c r="BB158" s="5" t="s">
        <v>1</v>
      </c>
      <c r="BC158" t="s">
        <v>1863</v>
      </c>
      <c r="BD158" t="s">
        <v>1787</v>
      </c>
      <c r="BE158" t="s">
        <v>1861</v>
      </c>
      <c r="BF158" t="s">
        <v>1857</v>
      </c>
      <c r="BG158" t="b">
        <v>1</v>
      </c>
      <c r="BH158" s="5">
        <v>7782900</v>
      </c>
      <c r="BI158" t="s">
        <v>1899</v>
      </c>
      <c r="BJ158">
        <v>0</v>
      </c>
      <c r="BK158">
        <v>7782900</v>
      </c>
      <c r="BL158" s="5">
        <v>0</v>
      </c>
      <c r="BM158" s="5" t="s">
        <v>8</v>
      </c>
      <c r="BN158" s="5" t="b">
        <v>1</v>
      </c>
      <c r="BO158" s="5" t="s">
        <v>1626</v>
      </c>
    </row>
    <row r="159" spans="1:67" x14ac:dyDescent="0.25">
      <c r="A159" s="5">
        <v>158</v>
      </c>
      <c r="B159" s="5">
        <v>2</v>
      </c>
      <c r="C159" s="5">
        <v>10</v>
      </c>
      <c r="D159" s="5">
        <v>2</v>
      </c>
      <c r="E159" s="5">
        <v>1</v>
      </c>
      <c r="F159" s="5">
        <v>14.77</v>
      </c>
      <c r="G159" s="5"/>
      <c r="H159" s="5"/>
      <c r="I159" s="5">
        <v>14.77</v>
      </c>
      <c r="J159" s="5">
        <v>11.88</v>
      </c>
      <c r="K159" s="5">
        <v>4.07</v>
      </c>
      <c r="L159" s="5"/>
      <c r="M159" s="5">
        <v>4.28</v>
      </c>
      <c r="N159" s="5"/>
      <c r="O159" s="5">
        <v>3.11</v>
      </c>
      <c r="R159" s="5">
        <v>3.11</v>
      </c>
      <c r="S159" s="5">
        <v>38.11</v>
      </c>
      <c r="T159" s="5">
        <v>35</v>
      </c>
      <c r="U159" s="5">
        <v>36.56</v>
      </c>
      <c r="V159" s="5">
        <v>122837.8</v>
      </c>
      <c r="W159" s="5"/>
      <c r="X159" s="5">
        <v>122837.8</v>
      </c>
      <c r="Y159">
        <v>1000</v>
      </c>
      <c r="Z159">
        <v>123837.8</v>
      </c>
      <c r="AB159">
        <v>123837.8</v>
      </c>
      <c r="AD159">
        <v>123837.8</v>
      </c>
      <c r="AF159">
        <v>123837.8</v>
      </c>
      <c r="AH159">
        <v>123837.8</v>
      </c>
      <c r="AJ159">
        <v>123837.8</v>
      </c>
      <c r="AL159">
        <v>123837.8</v>
      </c>
      <c r="AM159" s="5">
        <v>123837.8</v>
      </c>
      <c r="AN159" s="5">
        <v>4527600</v>
      </c>
      <c r="AP159">
        <v>0.03</v>
      </c>
      <c r="AQ159" s="5">
        <v>135828</v>
      </c>
      <c r="AR159" s="5">
        <v>120125.05470459518</v>
      </c>
      <c r="AS159" s="5">
        <v>4391772</v>
      </c>
      <c r="AT159" s="5" t="s">
        <v>8</v>
      </c>
      <c r="AW159">
        <v>120125.05470459518</v>
      </c>
      <c r="AX159" s="5">
        <v>0</v>
      </c>
      <c r="AY159" s="5">
        <v>4391772</v>
      </c>
      <c r="AZ159" t="s">
        <v>132</v>
      </c>
      <c r="BA159" s="5" t="s">
        <v>1</v>
      </c>
      <c r="BB159" s="5" t="s">
        <v>1</v>
      </c>
      <c r="BC159" t="s">
        <v>1863</v>
      </c>
      <c r="BD159" t="s">
        <v>1787</v>
      </c>
      <c r="BE159" t="s">
        <v>1861</v>
      </c>
      <c r="BF159" t="s">
        <v>1864</v>
      </c>
      <c r="BG159" t="b">
        <v>1</v>
      </c>
      <c r="BH159" s="5">
        <v>4527600</v>
      </c>
      <c r="BI159" t="s">
        <v>1899</v>
      </c>
      <c r="BJ159">
        <v>0</v>
      </c>
      <c r="BK159">
        <v>4527600</v>
      </c>
      <c r="BL159" s="5">
        <v>0</v>
      </c>
      <c r="BM159" s="5" t="s">
        <v>8</v>
      </c>
      <c r="BN159" s="5" t="b">
        <v>1</v>
      </c>
      <c r="BO159" s="5" t="s">
        <v>1627</v>
      </c>
    </row>
    <row r="160" spans="1:67" x14ac:dyDescent="0.25">
      <c r="A160" s="5">
        <v>159</v>
      </c>
      <c r="B160" s="5">
        <v>2</v>
      </c>
      <c r="C160" s="5">
        <v>10</v>
      </c>
      <c r="D160" s="5">
        <v>3</v>
      </c>
      <c r="E160" s="5">
        <v>0</v>
      </c>
      <c r="F160" s="5">
        <v>13.94</v>
      </c>
      <c r="G160" s="5"/>
      <c r="H160" s="5"/>
      <c r="I160" s="5">
        <v>13.94</v>
      </c>
      <c r="J160" s="5">
        <v>5.98</v>
      </c>
      <c r="K160" s="5">
        <v>4.47</v>
      </c>
      <c r="L160" s="5"/>
      <c r="M160" s="5">
        <v>5.04</v>
      </c>
      <c r="N160" s="5"/>
      <c r="O160" s="5"/>
      <c r="R160" s="5">
        <v>0</v>
      </c>
      <c r="S160" s="5">
        <v>29.43</v>
      </c>
      <c r="T160" s="5">
        <v>29.43</v>
      </c>
      <c r="U160" s="5">
        <v>29.43</v>
      </c>
      <c r="V160" s="5">
        <v>142524.6</v>
      </c>
      <c r="W160" s="5"/>
      <c r="X160" s="5">
        <v>142524.6</v>
      </c>
      <c r="Y160">
        <v>1000</v>
      </c>
      <c r="Z160">
        <v>143524.6</v>
      </c>
      <c r="AA160">
        <v>215</v>
      </c>
      <c r="AB160">
        <v>143739.6</v>
      </c>
      <c r="AC160">
        <v>17.5</v>
      </c>
      <c r="AD160">
        <v>143757.1</v>
      </c>
      <c r="AF160">
        <v>143757.1</v>
      </c>
      <c r="AH160">
        <v>143757.1</v>
      </c>
      <c r="AJ160">
        <v>143757.1</v>
      </c>
      <c r="AL160">
        <v>143757.1</v>
      </c>
      <c r="AM160" s="5">
        <v>143757.1</v>
      </c>
      <c r="AN160" s="5">
        <v>4230800</v>
      </c>
      <c r="AQ160" s="5">
        <v>0</v>
      </c>
      <c r="AR160" s="5">
        <v>143758.06999660211</v>
      </c>
      <c r="AS160" s="5">
        <v>4230800</v>
      </c>
      <c r="AT160" s="5" t="s">
        <v>8</v>
      </c>
      <c r="AW160">
        <v>143758.06999660211</v>
      </c>
      <c r="AX160" s="5">
        <v>0</v>
      </c>
      <c r="AY160" s="5">
        <v>4230800</v>
      </c>
      <c r="BA160" s="5" t="s">
        <v>19</v>
      </c>
      <c r="BB160" s="5" t="s">
        <v>19</v>
      </c>
      <c r="BC160" t="s">
        <v>1827</v>
      </c>
      <c r="BD160" t="s">
        <v>1828</v>
      </c>
      <c r="BE160" t="s">
        <v>1861</v>
      </c>
      <c r="BF160" t="s">
        <v>1862</v>
      </c>
      <c r="BG160" t="b">
        <v>1</v>
      </c>
      <c r="BH160" s="5">
        <v>4230800</v>
      </c>
      <c r="BI160">
        <v>4230800</v>
      </c>
      <c r="BJ160">
        <v>0</v>
      </c>
      <c r="BK160">
        <v>0</v>
      </c>
      <c r="BL160" s="5">
        <v>0</v>
      </c>
      <c r="BM160" s="5" t="s">
        <v>8</v>
      </c>
      <c r="BN160" s="5" t="b">
        <v>1</v>
      </c>
      <c r="BO160" s="5" t="s">
        <v>1628</v>
      </c>
    </row>
    <row r="161" spans="1:67" x14ac:dyDescent="0.25">
      <c r="A161" s="5">
        <v>160</v>
      </c>
      <c r="B161" s="5">
        <v>2</v>
      </c>
      <c r="C161" s="5">
        <v>10</v>
      </c>
      <c r="D161" s="5">
        <v>4</v>
      </c>
      <c r="E161" s="5">
        <v>0</v>
      </c>
      <c r="F161" s="5">
        <v>13.39</v>
      </c>
      <c r="G161" s="5"/>
      <c r="H161" s="5"/>
      <c r="I161" s="5">
        <v>13.39</v>
      </c>
      <c r="J161" s="5">
        <v>5.98</v>
      </c>
      <c r="K161" s="5">
        <v>4.47</v>
      </c>
      <c r="L161" s="5"/>
      <c r="M161" s="5">
        <v>4.08</v>
      </c>
      <c r="N161" s="5"/>
      <c r="O161" s="5"/>
      <c r="R161" s="5">
        <v>0</v>
      </c>
      <c r="S161" s="5">
        <v>27.92</v>
      </c>
      <c r="T161" s="5">
        <v>27.92</v>
      </c>
      <c r="U161" s="5">
        <v>27.92</v>
      </c>
      <c r="V161" s="5">
        <v>142524.6</v>
      </c>
      <c r="W161" s="5"/>
      <c r="X161" s="5">
        <v>142524.6</v>
      </c>
      <c r="Y161">
        <v>1000</v>
      </c>
      <c r="Z161">
        <v>143524.6</v>
      </c>
      <c r="AA161">
        <v>215</v>
      </c>
      <c r="AB161">
        <v>143739.6</v>
      </c>
      <c r="AC161">
        <v>17.5</v>
      </c>
      <c r="AD161">
        <v>143757.1</v>
      </c>
      <c r="AF161">
        <v>143757.1</v>
      </c>
      <c r="AH161">
        <v>143757.1</v>
      </c>
      <c r="AJ161">
        <v>143757.1</v>
      </c>
      <c r="AL161">
        <v>143757.1</v>
      </c>
      <c r="AM161" s="5">
        <v>143757.1</v>
      </c>
      <c r="AN161" s="5">
        <v>4013700</v>
      </c>
      <c r="AQ161" s="5">
        <v>0</v>
      </c>
      <c r="AR161" s="5">
        <v>143757.16332378224</v>
      </c>
      <c r="AS161" s="5">
        <v>4013700</v>
      </c>
      <c r="AT161" s="5" t="s">
        <v>10</v>
      </c>
      <c r="AU161">
        <v>25000</v>
      </c>
      <c r="AV161" t="s">
        <v>1813</v>
      </c>
      <c r="AW161">
        <v>168757.16332378224</v>
      </c>
      <c r="AX161" s="5">
        <v>698000</v>
      </c>
      <c r="AY161" s="5">
        <v>4711700</v>
      </c>
      <c r="BA161" s="5" t="s">
        <v>19</v>
      </c>
      <c r="BB161" s="5" t="s">
        <v>19</v>
      </c>
      <c r="BC161" t="s">
        <v>1827</v>
      </c>
      <c r="BD161" t="s">
        <v>1828</v>
      </c>
      <c r="BE161" t="s">
        <v>1861</v>
      </c>
      <c r="BF161" t="s">
        <v>1862</v>
      </c>
      <c r="BG161" t="b">
        <v>1</v>
      </c>
      <c r="BH161" s="5">
        <v>4013700</v>
      </c>
      <c r="BI161">
        <v>4013700</v>
      </c>
      <c r="BJ161">
        <v>0</v>
      </c>
      <c r="BK161">
        <v>0</v>
      </c>
      <c r="BL161" s="5">
        <v>0</v>
      </c>
      <c r="BM161" s="5" t="s">
        <v>10</v>
      </c>
      <c r="BN161" s="5" t="b">
        <v>1</v>
      </c>
      <c r="BO161" s="5" t="s">
        <v>1629</v>
      </c>
    </row>
    <row r="162" spans="1:67" x14ac:dyDescent="0.25">
      <c r="A162" s="5">
        <v>161</v>
      </c>
      <c r="B162" s="5">
        <v>2</v>
      </c>
      <c r="C162" s="5">
        <v>10</v>
      </c>
      <c r="D162" s="5">
        <v>5</v>
      </c>
      <c r="E162" s="5">
        <v>2</v>
      </c>
      <c r="F162" s="5">
        <v>16.579999999999998</v>
      </c>
      <c r="G162" s="5">
        <v>14.14</v>
      </c>
      <c r="H162" s="5"/>
      <c r="I162" s="5">
        <v>30.72</v>
      </c>
      <c r="J162" s="5">
        <v>12.38</v>
      </c>
      <c r="K162" s="5">
        <v>4.07</v>
      </c>
      <c r="L162" s="5"/>
      <c r="M162" s="5">
        <v>7.61</v>
      </c>
      <c r="N162" s="5">
        <v>7.03</v>
      </c>
      <c r="O162" s="5">
        <v>3.11</v>
      </c>
      <c r="R162" s="5">
        <v>3.11</v>
      </c>
      <c r="S162" s="5">
        <v>64.92</v>
      </c>
      <c r="T162" s="5">
        <v>61.81</v>
      </c>
      <c r="U162" s="5">
        <v>63.37</v>
      </c>
      <c r="V162" s="5">
        <v>122072.4</v>
      </c>
      <c r="W162" s="5">
        <v>-7000</v>
      </c>
      <c r="X162" s="5">
        <v>115072.4</v>
      </c>
      <c r="Y162">
        <v>1000</v>
      </c>
      <c r="Z162">
        <v>116072.4</v>
      </c>
      <c r="AA162">
        <v>215</v>
      </c>
      <c r="AB162">
        <v>116287.4</v>
      </c>
      <c r="AC162">
        <v>17.5</v>
      </c>
      <c r="AD162">
        <v>116304.9</v>
      </c>
      <c r="AE162">
        <v>581.52449999999999</v>
      </c>
      <c r="AF162">
        <v>116886.42449999999</v>
      </c>
      <c r="AH162">
        <v>116886.42449999999</v>
      </c>
      <c r="AJ162">
        <v>116886.42449999999</v>
      </c>
      <c r="AK162">
        <v>3506.5927349999997</v>
      </c>
      <c r="AL162">
        <v>120393.01723500001</v>
      </c>
      <c r="AM162" s="5">
        <v>120393.02</v>
      </c>
      <c r="AN162" s="5">
        <v>7629400</v>
      </c>
      <c r="AQ162" s="5">
        <v>0</v>
      </c>
      <c r="AR162" s="5">
        <v>120394.50844248068</v>
      </c>
      <c r="AS162" s="5">
        <v>7629400</v>
      </c>
      <c r="AT162" s="5" t="s">
        <v>8</v>
      </c>
      <c r="AW162">
        <v>120394.50844248068</v>
      </c>
      <c r="AX162" s="5">
        <v>0</v>
      </c>
      <c r="AY162" s="5">
        <v>7629400</v>
      </c>
      <c r="BA162" s="5" t="s">
        <v>19</v>
      </c>
      <c r="BB162" s="5" t="s">
        <v>19</v>
      </c>
      <c r="BC162" t="s">
        <v>1827</v>
      </c>
      <c r="BD162" t="s">
        <v>1828</v>
      </c>
      <c r="BE162" t="s">
        <v>1861</v>
      </c>
      <c r="BF162" t="s">
        <v>1865</v>
      </c>
      <c r="BG162" t="b">
        <v>1</v>
      </c>
      <c r="BH162" s="5">
        <v>7629400</v>
      </c>
      <c r="BI162">
        <v>7629400</v>
      </c>
      <c r="BJ162">
        <v>0</v>
      </c>
      <c r="BK162">
        <v>0</v>
      </c>
      <c r="BL162" s="5">
        <v>0</v>
      </c>
      <c r="BM162" s="5" t="s">
        <v>8</v>
      </c>
      <c r="BN162" s="5" t="b">
        <v>1</v>
      </c>
      <c r="BO162" s="5" t="s">
        <v>1630</v>
      </c>
    </row>
    <row r="163" spans="1:67" x14ac:dyDescent="0.25">
      <c r="A163" s="5">
        <v>162</v>
      </c>
      <c r="B163" s="5">
        <v>2</v>
      </c>
      <c r="C163" s="5">
        <v>10</v>
      </c>
      <c r="D163" s="5">
        <v>6</v>
      </c>
      <c r="E163" s="5">
        <v>2</v>
      </c>
      <c r="F163" s="5">
        <v>17.73</v>
      </c>
      <c r="G163" s="5">
        <v>12.22</v>
      </c>
      <c r="H163" s="5"/>
      <c r="I163" s="5">
        <v>29.950000000000003</v>
      </c>
      <c r="J163" s="5">
        <v>13.65</v>
      </c>
      <c r="K163" s="5">
        <v>5.15</v>
      </c>
      <c r="L163" s="5">
        <v>2.5</v>
      </c>
      <c r="M163" s="5">
        <v>8.06</v>
      </c>
      <c r="N163" s="5"/>
      <c r="O163" s="5">
        <v>3.11</v>
      </c>
      <c r="R163" s="5">
        <v>3.11</v>
      </c>
      <c r="S163" s="5">
        <v>62.42</v>
      </c>
      <c r="T163" s="5">
        <v>59.31</v>
      </c>
      <c r="U163" s="5">
        <v>60.87</v>
      </c>
      <c r="V163" s="5">
        <v>126593.60000000001</v>
      </c>
      <c r="W163" s="5">
        <v>-10000</v>
      </c>
      <c r="X163" s="5">
        <v>116593.60000000001</v>
      </c>
      <c r="Y163">
        <v>1000</v>
      </c>
      <c r="Z163">
        <v>117593.60000000001</v>
      </c>
      <c r="AA163">
        <v>215</v>
      </c>
      <c r="AB163">
        <v>117808.6</v>
      </c>
      <c r="AC163">
        <v>17.5</v>
      </c>
      <c r="AD163">
        <v>117826.1</v>
      </c>
      <c r="AE163">
        <v>589.1305000000001</v>
      </c>
      <c r="AF163">
        <v>118415.23050000001</v>
      </c>
      <c r="AH163">
        <v>118415.23050000001</v>
      </c>
      <c r="AJ163">
        <v>118415.23050000001</v>
      </c>
      <c r="AL163">
        <v>118415.23050000001</v>
      </c>
      <c r="AM163" s="5">
        <v>118415.23</v>
      </c>
      <c r="AN163" s="5">
        <v>7208000</v>
      </c>
      <c r="AP163">
        <v>0.02</v>
      </c>
      <c r="AQ163" s="5">
        <v>144160</v>
      </c>
      <c r="AR163" s="5">
        <v>116047.9710859208</v>
      </c>
      <c r="AS163" s="5">
        <v>7063840</v>
      </c>
      <c r="AT163" s="5" t="s">
        <v>1807</v>
      </c>
      <c r="AU163">
        <v>10000</v>
      </c>
      <c r="AW163">
        <v>126047.9710859208</v>
      </c>
      <c r="AX163" s="5">
        <v>608700</v>
      </c>
      <c r="AY163" s="5">
        <v>7672540</v>
      </c>
      <c r="AZ163" t="s">
        <v>62</v>
      </c>
      <c r="BA163" s="5" t="s">
        <v>1</v>
      </c>
      <c r="BB163" s="5" t="s">
        <v>1</v>
      </c>
      <c r="BC163" t="s">
        <v>1863</v>
      </c>
      <c r="BD163" t="s">
        <v>1787</v>
      </c>
      <c r="BE163" t="s">
        <v>1861</v>
      </c>
      <c r="BF163" t="s">
        <v>1865</v>
      </c>
      <c r="BG163" t="b">
        <v>1</v>
      </c>
      <c r="BH163" s="5">
        <v>7208000</v>
      </c>
      <c r="BI163" t="s">
        <v>1899</v>
      </c>
      <c r="BJ163">
        <v>0</v>
      </c>
      <c r="BK163">
        <v>7208000</v>
      </c>
      <c r="BL163" s="5">
        <v>0</v>
      </c>
      <c r="BM163" s="5" t="s">
        <v>1807</v>
      </c>
      <c r="BN163" s="5" t="b">
        <v>1</v>
      </c>
      <c r="BO163" s="5" t="s">
        <v>1631</v>
      </c>
    </row>
    <row r="164" spans="1:67" x14ac:dyDescent="0.25">
      <c r="A164" s="5">
        <v>163</v>
      </c>
      <c r="B164" s="5">
        <v>2</v>
      </c>
      <c r="C164" s="5">
        <v>11</v>
      </c>
      <c r="D164" s="5">
        <v>1</v>
      </c>
      <c r="E164" s="5">
        <v>2</v>
      </c>
      <c r="F164" s="5">
        <v>17.579999999999998</v>
      </c>
      <c r="G164" s="5">
        <v>14.37</v>
      </c>
      <c r="H164" s="5"/>
      <c r="I164" s="5">
        <v>31.949999999999996</v>
      </c>
      <c r="J164" s="5">
        <v>14.29</v>
      </c>
      <c r="K164" s="5">
        <v>4.45</v>
      </c>
      <c r="L164" s="5"/>
      <c r="M164" s="5">
        <v>8.64</v>
      </c>
      <c r="N164" s="5">
        <v>4.76</v>
      </c>
      <c r="O164" s="5">
        <v>3.11</v>
      </c>
      <c r="R164" s="5">
        <v>3.11</v>
      </c>
      <c r="S164" s="5">
        <v>67.2</v>
      </c>
      <c r="T164" s="5">
        <v>64.09</v>
      </c>
      <c r="U164" s="5">
        <v>65.650000000000006</v>
      </c>
      <c r="V164" s="5">
        <v>119811.8</v>
      </c>
      <c r="W164" s="5"/>
      <c r="X164" s="5">
        <v>119811.8</v>
      </c>
      <c r="Y164">
        <v>1000</v>
      </c>
      <c r="Z164">
        <v>120811.8</v>
      </c>
      <c r="AA164">
        <v>215</v>
      </c>
      <c r="AB164">
        <v>121026.8</v>
      </c>
      <c r="AC164">
        <v>17.5</v>
      </c>
      <c r="AD164">
        <v>121044.3</v>
      </c>
      <c r="AE164">
        <v>605.22149999999999</v>
      </c>
      <c r="AF164">
        <v>121649.5215</v>
      </c>
      <c r="AH164">
        <v>121649.5215</v>
      </c>
      <c r="AJ164">
        <v>121649.5215</v>
      </c>
      <c r="AL164">
        <v>121649.5215</v>
      </c>
      <c r="AM164" s="5">
        <v>121649.52</v>
      </c>
      <c r="AN164" s="5">
        <v>7986300</v>
      </c>
      <c r="AQ164" s="5">
        <v>0</v>
      </c>
      <c r="AR164" s="5">
        <v>121649.65727341964</v>
      </c>
      <c r="AS164" s="5">
        <v>7986300</v>
      </c>
      <c r="AT164" s="5" t="s">
        <v>8</v>
      </c>
      <c r="AW164">
        <v>121649.65727341964</v>
      </c>
      <c r="AX164" s="5">
        <v>0</v>
      </c>
      <c r="AY164" s="5">
        <v>7986300</v>
      </c>
      <c r="BA164" s="5" t="s">
        <v>19</v>
      </c>
      <c r="BB164" s="5" t="s">
        <v>19</v>
      </c>
      <c r="BC164" t="s">
        <v>1827</v>
      </c>
      <c r="BD164" t="s">
        <v>1828</v>
      </c>
      <c r="BE164" t="s">
        <v>1861</v>
      </c>
      <c r="BF164" t="s">
        <v>1857</v>
      </c>
      <c r="BG164" t="b">
        <v>1</v>
      </c>
      <c r="BH164" s="5">
        <v>7986300</v>
      </c>
      <c r="BI164">
        <v>7986300</v>
      </c>
      <c r="BJ164">
        <v>0</v>
      </c>
      <c r="BK164">
        <v>0</v>
      </c>
      <c r="BL164" s="5">
        <v>0</v>
      </c>
      <c r="BM164" s="5" t="s">
        <v>8</v>
      </c>
      <c r="BN164" s="5" t="b">
        <v>1</v>
      </c>
      <c r="BO164" s="5" t="s">
        <v>1632</v>
      </c>
    </row>
    <row r="165" spans="1:67" x14ac:dyDescent="0.25">
      <c r="A165" s="5">
        <v>164</v>
      </c>
      <c r="B165" s="5">
        <v>2</v>
      </c>
      <c r="C165" s="5">
        <v>11</v>
      </c>
      <c r="D165" s="5">
        <v>2</v>
      </c>
      <c r="E165" s="5">
        <v>1</v>
      </c>
      <c r="F165" s="5">
        <v>14.77</v>
      </c>
      <c r="G165" s="5"/>
      <c r="H165" s="5"/>
      <c r="I165" s="5">
        <v>14.77</v>
      </c>
      <c r="J165" s="5">
        <v>11.88</v>
      </c>
      <c r="K165" s="5">
        <v>4.07</v>
      </c>
      <c r="L165" s="5"/>
      <c r="M165" s="5">
        <v>4.28</v>
      </c>
      <c r="N165" s="5"/>
      <c r="O165" s="5">
        <v>3.11</v>
      </c>
      <c r="R165" s="5">
        <v>3.11</v>
      </c>
      <c r="S165" s="5">
        <v>38.11</v>
      </c>
      <c r="T165" s="5">
        <v>35</v>
      </c>
      <c r="U165" s="5">
        <v>36.56</v>
      </c>
      <c r="V165" s="5">
        <v>125223</v>
      </c>
      <c r="W165" s="5"/>
      <c r="X165" s="5">
        <v>125223</v>
      </c>
      <c r="Y165">
        <v>1000</v>
      </c>
      <c r="Z165">
        <v>126223</v>
      </c>
      <c r="AA165">
        <v>215</v>
      </c>
      <c r="AB165">
        <v>126438</v>
      </c>
      <c r="AC165">
        <v>17.5</v>
      </c>
      <c r="AD165">
        <v>126455.5</v>
      </c>
      <c r="AE165">
        <v>1896.8325</v>
      </c>
      <c r="AF165">
        <v>128352.3325</v>
      </c>
      <c r="AG165">
        <v>1283.5233250000001</v>
      </c>
      <c r="AH165">
        <v>129635.85582500001</v>
      </c>
      <c r="AI165">
        <v>1296.35855825</v>
      </c>
      <c r="AJ165">
        <v>130932.21438325</v>
      </c>
      <c r="AL165">
        <v>130932.21438325</v>
      </c>
      <c r="AM165" s="5">
        <v>130932.21</v>
      </c>
      <c r="AN165" s="5">
        <v>4786900</v>
      </c>
      <c r="AQ165" s="5">
        <v>0</v>
      </c>
      <c r="AR165" s="5">
        <v>130932.71334792122</v>
      </c>
      <c r="AS165" s="5">
        <v>4786900</v>
      </c>
      <c r="AT165" s="5" t="s">
        <v>10</v>
      </c>
      <c r="AU165">
        <v>25000</v>
      </c>
      <c r="AV165" t="s">
        <v>1813</v>
      </c>
      <c r="AW165">
        <v>155932.71334792121</v>
      </c>
      <c r="AX165" s="5">
        <v>914000</v>
      </c>
      <c r="AY165" s="5">
        <v>5700900</v>
      </c>
      <c r="BA165" s="5" t="s">
        <v>19</v>
      </c>
      <c r="BB165" s="5" t="s">
        <v>19</v>
      </c>
      <c r="BC165" t="s">
        <v>1827</v>
      </c>
      <c r="BD165" t="s">
        <v>1828</v>
      </c>
      <c r="BE165" t="s">
        <v>1861</v>
      </c>
      <c r="BF165" t="s">
        <v>1864</v>
      </c>
      <c r="BG165" t="b">
        <v>1</v>
      </c>
      <c r="BH165" s="5">
        <v>4786900</v>
      </c>
      <c r="BI165">
        <v>4786900</v>
      </c>
      <c r="BJ165">
        <v>0</v>
      </c>
      <c r="BK165">
        <v>0</v>
      </c>
      <c r="BL165" s="5">
        <v>0</v>
      </c>
      <c r="BM165" s="5" t="s">
        <v>10</v>
      </c>
      <c r="BN165" s="5" t="b">
        <v>1</v>
      </c>
      <c r="BO165" s="5" t="s">
        <v>1633</v>
      </c>
    </row>
    <row r="166" spans="1:67" x14ac:dyDescent="0.25">
      <c r="A166" s="5">
        <v>165</v>
      </c>
      <c r="B166" s="5">
        <v>2</v>
      </c>
      <c r="C166" s="5">
        <v>11</v>
      </c>
      <c r="D166" s="5">
        <v>3</v>
      </c>
      <c r="E166" s="5">
        <v>0</v>
      </c>
      <c r="F166" s="5">
        <v>13.94</v>
      </c>
      <c r="G166" s="5"/>
      <c r="H166" s="5"/>
      <c r="I166" s="5">
        <v>13.94</v>
      </c>
      <c r="J166" s="5">
        <v>5.98</v>
      </c>
      <c r="K166" s="5">
        <v>4.47</v>
      </c>
      <c r="L166" s="5"/>
      <c r="M166" s="5">
        <v>5.04</v>
      </c>
      <c r="N166" s="5"/>
      <c r="O166" s="5"/>
      <c r="R166" s="5">
        <v>0</v>
      </c>
      <c r="S166" s="5">
        <v>29.43</v>
      </c>
      <c r="T166" s="5">
        <v>29.43</v>
      </c>
      <c r="U166" s="5">
        <v>29.43</v>
      </c>
      <c r="V166" s="5">
        <v>142524.6</v>
      </c>
      <c r="W166" s="5"/>
      <c r="X166" s="5">
        <v>142524.6</v>
      </c>
      <c r="Y166">
        <v>1000</v>
      </c>
      <c r="Z166">
        <v>143524.6</v>
      </c>
      <c r="AA166">
        <v>215</v>
      </c>
      <c r="AB166">
        <v>143739.6</v>
      </c>
      <c r="AC166">
        <v>17.5</v>
      </c>
      <c r="AD166">
        <v>143757.1</v>
      </c>
      <c r="AF166">
        <v>143757.1</v>
      </c>
      <c r="AH166">
        <v>143757.1</v>
      </c>
      <c r="AJ166">
        <v>143757.1</v>
      </c>
      <c r="AL166">
        <v>143757.1</v>
      </c>
      <c r="AM166" s="5">
        <v>143757.1</v>
      </c>
      <c r="AN166" s="5">
        <v>4230800</v>
      </c>
      <c r="AQ166" s="5">
        <v>0</v>
      </c>
      <c r="AR166" s="5">
        <v>143758.06999660211</v>
      </c>
      <c r="AS166" s="5">
        <v>4230800</v>
      </c>
      <c r="AT166" s="5" t="s">
        <v>8</v>
      </c>
      <c r="AW166">
        <v>143758.06999660211</v>
      </c>
      <c r="AX166" s="5">
        <v>0</v>
      </c>
      <c r="AY166" s="5">
        <v>4230800</v>
      </c>
      <c r="BA166" s="5" t="s">
        <v>19</v>
      </c>
      <c r="BB166" s="5" t="s">
        <v>19</v>
      </c>
      <c r="BC166" t="s">
        <v>1827</v>
      </c>
      <c r="BD166" t="s">
        <v>1828</v>
      </c>
      <c r="BE166" t="s">
        <v>1861</v>
      </c>
      <c r="BF166" t="s">
        <v>1862</v>
      </c>
      <c r="BG166" t="b">
        <v>1</v>
      </c>
      <c r="BH166" s="5">
        <v>4230800</v>
      </c>
      <c r="BI166">
        <v>4230800</v>
      </c>
      <c r="BJ166">
        <v>0</v>
      </c>
      <c r="BK166">
        <v>0</v>
      </c>
      <c r="BL166" s="5">
        <v>0</v>
      </c>
      <c r="BM166" s="5" t="s">
        <v>8</v>
      </c>
      <c r="BN166" s="5" t="b">
        <v>1</v>
      </c>
      <c r="BO166" s="5" t="s">
        <v>1634</v>
      </c>
    </row>
    <row r="167" spans="1:67" x14ac:dyDescent="0.25">
      <c r="A167" s="5">
        <v>166</v>
      </c>
      <c r="B167" s="5">
        <v>2</v>
      </c>
      <c r="C167" s="5">
        <v>11</v>
      </c>
      <c r="D167" s="5">
        <v>4</v>
      </c>
      <c r="E167" s="5">
        <v>0</v>
      </c>
      <c r="F167" s="5">
        <v>13.39</v>
      </c>
      <c r="G167" s="5"/>
      <c r="H167" s="5"/>
      <c r="I167" s="5">
        <v>13.39</v>
      </c>
      <c r="J167" s="5">
        <v>5.98</v>
      </c>
      <c r="K167" s="5">
        <v>4.47</v>
      </c>
      <c r="L167" s="5"/>
      <c r="M167" s="5">
        <v>4.08</v>
      </c>
      <c r="N167" s="5"/>
      <c r="O167" s="5"/>
      <c r="R167" s="5">
        <v>0</v>
      </c>
      <c r="S167" s="5">
        <v>27.92</v>
      </c>
      <c r="T167" s="5">
        <v>27.92</v>
      </c>
      <c r="U167" s="5">
        <v>27.92</v>
      </c>
      <c r="V167" s="5">
        <v>142524.6</v>
      </c>
      <c r="W167" s="5"/>
      <c r="X167" s="5">
        <v>142524.6</v>
      </c>
      <c r="Y167">
        <v>1000</v>
      </c>
      <c r="Z167">
        <v>143524.6</v>
      </c>
      <c r="AA167">
        <v>215</v>
      </c>
      <c r="AB167">
        <v>143739.6</v>
      </c>
      <c r="AC167">
        <v>17.5</v>
      </c>
      <c r="AD167">
        <v>143757.1</v>
      </c>
      <c r="AF167">
        <v>143757.1</v>
      </c>
      <c r="AH167">
        <v>143757.1</v>
      </c>
      <c r="AJ167">
        <v>143757.1</v>
      </c>
      <c r="AL167">
        <v>143757.1</v>
      </c>
      <c r="AM167" s="5">
        <v>143757.1</v>
      </c>
      <c r="AN167" s="5">
        <v>4013700</v>
      </c>
      <c r="AQ167" s="5">
        <v>0</v>
      </c>
      <c r="AR167" s="5">
        <v>143757.16332378224</v>
      </c>
      <c r="AS167" s="5">
        <v>4013700</v>
      </c>
      <c r="AT167" s="5" t="s">
        <v>8</v>
      </c>
      <c r="AW167">
        <v>143757.16332378224</v>
      </c>
      <c r="AX167" s="5">
        <v>0</v>
      </c>
      <c r="AY167" s="5">
        <v>4013700.0000000009</v>
      </c>
      <c r="BA167" s="5" t="s">
        <v>19</v>
      </c>
      <c r="BB167" s="5" t="s">
        <v>19</v>
      </c>
      <c r="BC167" t="s">
        <v>1827</v>
      </c>
      <c r="BD167" t="s">
        <v>1828</v>
      </c>
      <c r="BE167" t="s">
        <v>1861</v>
      </c>
      <c r="BF167" t="s">
        <v>1862</v>
      </c>
      <c r="BG167" t="b">
        <v>1</v>
      </c>
      <c r="BH167" s="5">
        <v>4013700</v>
      </c>
      <c r="BI167">
        <v>4013700</v>
      </c>
      <c r="BJ167">
        <v>0</v>
      </c>
      <c r="BK167">
        <v>0</v>
      </c>
      <c r="BL167" s="5">
        <v>0</v>
      </c>
      <c r="BM167" s="5" t="s">
        <v>8</v>
      </c>
      <c r="BN167" s="5" t="b">
        <v>1</v>
      </c>
      <c r="BO167" s="5" t="s">
        <v>1635</v>
      </c>
    </row>
    <row r="168" spans="1:67" x14ac:dyDescent="0.25">
      <c r="A168" s="5">
        <v>167</v>
      </c>
      <c r="B168" s="5">
        <v>2</v>
      </c>
      <c r="C168" s="5">
        <v>11</v>
      </c>
      <c r="D168" s="5">
        <v>5</v>
      </c>
      <c r="E168" s="5">
        <v>2</v>
      </c>
      <c r="F168" s="5">
        <v>16.579999999999998</v>
      </c>
      <c r="G168" s="5">
        <v>14.14</v>
      </c>
      <c r="H168" s="5"/>
      <c r="I168" s="5">
        <v>30.72</v>
      </c>
      <c r="J168" s="5">
        <v>12.38</v>
      </c>
      <c r="K168" s="5">
        <v>4.07</v>
      </c>
      <c r="L168" s="5"/>
      <c r="M168" s="5">
        <v>7.61</v>
      </c>
      <c r="N168" s="5">
        <v>7.03</v>
      </c>
      <c r="O168" s="5">
        <v>3.11</v>
      </c>
      <c r="R168" s="5">
        <v>3.11</v>
      </c>
      <c r="S168" s="5">
        <v>64.92</v>
      </c>
      <c r="T168" s="5">
        <v>61.81</v>
      </c>
      <c r="U168" s="5">
        <v>63.37</v>
      </c>
      <c r="V168" s="5">
        <v>122072.4</v>
      </c>
      <c r="W168" s="5">
        <v>-7000</v>
      </c>
      <c r="X168" s="5">
        <v>115072.4</v>
      </c>
      <c r="Y168">
        <v>1000</v>
      </c>
      <c r="Z168">
        <v>116072.4</v>
      </c>
      <c r="AA168">
        <v>215</v>
      </c>
      <c r="AB168">
        <v>116287.4</v>
      </c>
      <c r="AC168">
        <v>17.5</v>
      </c>
      <c r="AD168">
        <v>116304.9</v>
      </c>
      <c r="AE168">
        <v>581.52449999999999</v>
      </c>
      <c r="AF168">
        <v>116886.42449999999</v>
      </c>
      <c r="AH168">
        <v>116886.42449999999</v>
      </c>
      <c r="AJ168">
        <v>116886.42449999999</v>
      </c>
      <c r="AK168">
        <v>3506.5927349999997</v>
      </c>
      <c r="AL168">
        <v>120393.01723500001</v>
      </c>
      <c r="AM168" s="5">
        <v>120393.02</v>
      </c>
      <c r="AN168" s="5">
        <v>7629400</v>
      </c>
      <c r="AQ168" s="5">
        <v>0</v>
      </c>
      <c r="AR168" s="5">
        <v>120394.50844248068</v>
      </c>
      <c r="AS168" s="5">
        <v>7629400</v>
      </c>
      <c r="AT168" s="5" t="s">
        <v>10</v>
      </c>
      <c r="AU168">
        <v>25000</v>
      </c>
      <c r="AV168" t="s">
        <v>1813</v>
      </c>
      <c r="AW168">
        <v>145394.50844248067</v>
      </c>
      <c r="AX168" s="5">
        <v>1584250</v>
      </c>
      <c r="AY168" s="5">
        <v>9213650</v>
      </c>
      <c r="BA168" s="5" t="s">
        <v>2</v>
      </c>
      <c r="BB168" s="5" t="s">
        <v>2</v>
      </c>
      <c r="BC168" t="s">
        <v>1821</v>
      </c>
      <c r="BD168" t="s">
        <v>1787</v>
      </c>
      <c r="BE168" t="s">
        <v>1861</v>
      </c>
      <c r="BF168" t="s">
        <v>1865</v>
      </c>
      <c r="BG168" t="b">
        <v>1</v>
      </c>
      <c r="BH168" s="5">
        <v>7629400</v>
      </c>
      <c r="BI168">
        <v>7629400</v>
      </c>
      <c r="BJ168">
        <v>0</v>
      </c>
      <c r="BK168">
        <v>0</v>
      </c>
      <c r="BL168" s="5">
        <v>0</v>
      </c>
      <c r="BM168" s="5" t="s">
        <v>10</v>
      </c>
      <c r="BN168" s="5" t="b">
        <v>1</v>
      </c>
      <c r="BO168" s="5" t="s">
        <v>1636</v>
      </c>
    </row>
    <row r="169" spans="1:67" x14ac:dyDescent="0.25">
      <c r="A169" s="5">
        <v>168</v>
      </c>
      <c r="B169" s="5">
        <v>2</v>
      </c>
      <c r="C169" s="5">
        <v>11</v>
      </c>
      <c r="D169" s="5">
        <v>6</v>
      </c>
      <c r="E169" s="5">
        <v>2</v>
      </c>
      <c r="F169" s="5">
        <v>17.73</v>
      </c>
      <c r="G169" s="5">
        <v>12.22</v>
      </c>
      <c r="H169" s="5"/>
      <c r="I169" s="5">
        <v>29.950000000000003</v>
      </c>
      <c r="J169" s="5">
        <v>13.65</v>
      </c>
      <c r="K169" s="5">
        <v>5.15</v>
      </c>
      <c r="L169" s="5">
        <v>2.5</v>
      </c>
      <c r="M169" s="5">
        <v>8.06</v>
      </c>
      <c r="N169" s="5"/>
      <c r="O169" s="5">
        <v>3.11</v>
      </c>
      <c r="R169" s="5">
        <v>3.11</v>
      </c>
      <c r="S169" s="5">
        <v>62.42</v>
      </c>
      <c r="T169" s="5">
        <v>59.31</v>
      </c>
      <c r="U169" s="5">
        <v>60.87</v>
      </c>
      <c r="V169" s="5">
        <v>126593.60000000001</v>
      </c>
      <c r="W169" s="5">
        <v>-10000</v>
      </c>
      <c r="X169" s="5">
        <v>116593.60000000001</v>
      </c>
      <c r="Y169">
        <v>1000</v>
      </c>
      <c r="Z169">
        <v>117593.60000000001</v>
      </c>
      <c r="AA169">
        <v>215</v>
      </c>
      <c r="AB169">
        <v>117808.6</v>
      </c>
      <c r="AC169">
        <v>17.5</v>
      </c>
      <c r="AD169">
        <v>117826.1</v>
      </c>
      <c r="AE169">
        <v>589.1305000000001</v>
      </c>
      <c r="AF169">
        <v>118415.23050000001</v>
      </c>
      <c r="AH169">
        <v>118415.23050000001</v>
      </c>
      <c r="AJ169">
        <v>118415.23050000001</v>
      </c>
      <c r="AK169">
        <v>3552.4569150000002</v>
      </c>
      <c r="AL169">
        <v>121967.68741499999</v>
      </c>
      <c r="AM169" s="5">
        <v>121967.69</v>
      </c>
      <c r="AN169" s="5">
        <v>7424200</v>
      </c>
      <c r="AQ169" s="5">
        <v>0</v>
      </c>
      <c r="AR169" s="5">
        <v>121968.12879908</v>
      </c>
      <c r="AS169" s="5">
        <v>7424200</v>
      </c>
      <c r="AT169" s="5" t="s">
        <v>8</v>
      </c>
      <c r="AW169">
        <v>121968.12879908</v>
      </c>
      <c r="AX169" s="5">
        <v>0</v>
      </c>
      <c r="AY169" s="5">
        <v>7424200</v>
      </c>
      <c r="BA169" s="5" t="s">
        <v>19</v>
      </c>
      <c r="BB169" s="5" t="s">
        <v>19</v>
      </c>
      <c r="BC169" t="s">
        <v>1827</v>
      </c>
      <c r="BD169" t="s">
        <v>1828</v>
      </c>
      <c r="BE169" t="s">
        <v>1861</v>
      </c>
      <c r="BF169" t="s">
        <v>1865</v>
      </c>
      <c r="BG169" t="b">
        <v>1</v>
      </c>
      <c r="BH169" s="5">
        <v>7424200</v>
      </c>
      <c r="BI169">
        <v>7424200</v>
      </c>
      <c r="BJ169">
        <v>0</v>
      </c>
      <c r="BK169">
        <v>0</v>
      </c>
      <c r="BL169" s="5">
        <v>0</v>
      </c>
      <c r="BM169" s="5" t="s">
        <v>8</v>
      </c>
      <c r="BN169" s="5" t="b">
        <v>1</v>
      </c>
      <c r="BO169" s="5" t="s">
        <v>1637</v>
      </c>
    </row>
    <row r="170" spans="1:67" x14ac:dyDescent="0.25">
      <c r="A170" s="5">
        <v>169</v>
      </c>
      <c r="B170" s="5">
        <v>2</v>
      </c>
      <c r="C170" s="5">
        <v>12</v>
      </c>
      <c r="D170" s="5">
        <v>1</v>
      </c>
      <c r="E170" s="5">
        <v>2</v>
      </c>
      <c r="F170" s="5">
        <v>17.579999999999998</v>
      </c>
      <c r="G170" s="5">
        <v>14.37</v>
      </c>
      <c r="H170" s="5"/>
      <c r="I170" s="5">
        <v>31.949999999999996</v>
      </c>
      <c r="J170" s="5">
        <v>14.29</v>
      </c>
      <c r="K170" s="5">
        <v>4.45</v>
      </c>
      <c r="L170" s="5"/>
      <c r="M170" s="5">
        <v>8.64</v>
      </c>
      <c r="N170" s="5">
        <v>4.76</v>
      </c>
      <c r="O170" s="5">
        <v>3.11</v>
      </c>
      <c r="R170" s="5">
        <v>3.11</v>
      </c>
      <c r="S170" s="5">
        <v>67.2</v>
      </c>
      <c r="T170" s="5">
        <v>64.09</v>
      </c>
      <c r="U170" s="5">
        <v>65.650000000000006</v>
      </c>
      <c r="V170" s="5">
        <v>119811.8</v>
      </c>
      <c r="W170" s="5"/>
      <c r="X170" s="5">
        <v>119811.8</v>
      </c>
      <c r="Y170">
        <v>1000</v>
      </c>
      <c r="Z170">
        <v>120811.8</v>
      </c>
      <c r="AA170">
        <v>215</v>
      </c>
      <c r="AB170">
        <v>121026.8</v>
      </c>
      <c r="AC170">
        <v>17.5</v>
      </c>
      <c r="AD170">
        <v>121044.3</v>
      </c>
      <c r="AE170">
        <v>605.22149999999999</v>
      </c>
      <c r="AF170">
        <v>121649.5215</v>
      </c>
      <c r="AH170">
        <v>121649.5215</v>
      </c>
      <c r="AJ170">
        <v>121649.5215</v>
      </c>
      <c r="AL170">
        <v>121649.5215</v>
      </c>
      <c r="AM170" s="5">
        <v>121649.52</v>
      </c>
      <c r="AN170" s="5">
        <v>7986300</v>
      </c>
      <c r="AQ170" s="5">
        <v>0</v>
      </c>
      <c r="AR170" s="5">
        <v>121649.65727341964</v>
      </c>
      <c r="AS170" s="5">
        <v>7986300</v>
      </c>
      <c r="AT170" s="5" t="s">
        <v>10</v>
      </c>
      <c r="AU170">
        <v>25000</v>
      </c>
      <c r="AV170" t="s">
        <v>1813</v>
      </c>
      <c r="AW170">
        <v>146649.65727341964</v>
      </c>
      <c r="AX170" s="5">
        <v>1641250</v>
      </c>
      <c r="AY170" s="5">
        <v>9627550</v>
      </c>
      <c r="BA170" s="5" t="s">
        <v>19</v>
      </c>
      <c r="BB170" s="5" t="s">
        <v>19</v>
      </c>
      <c r="BC170" t="s">
        <v>1827</v>
      </c>
      <c r="BD170" t="s">
        <v>1828</v>
      </c>
      <c r="BE170" t="s">
        <v>1861</v>
      </c>
      <c r="BF170" t="s">
        <v>1857</v>
      </c>
      <c r="BG170" t="b">
        <v>1</v>
      </c>
      <c r="BH170" s="5">
        <v>7986300</v>
      </c>
      <c r="BI170">
        <v>7986300</v>
      </c>
      <c r="BJ170">
        <v>0</v>
      </c>
      <c r="BK170">
        <v>0</v>
      </c>
      <c r="BL170" s="5">
        <v>0</v>
      </c>
      <c r="BM170" s="5" t="s">
        <v>10</v>
      </c>
      <c r="BN170" s="5" t="b">
        <v>1</v>
      </c>
      <c r="BO170" s="5" t="s">
        <v>1638</v>
      </c>
    </row>
    <row r="171" spans="1:67" x14ac:dyDescent="0.25">
      <c r="A171" s="5">
        <v>170</v>
      </c>
      <c r="B171" s="5">
        <v>2</v>
      </c>
      <c r="C171" s="5">
        <v>12</v>
      </c>
      <c r="D171" s="5">
        <v>2</v>
      </c>
      <c r="E171" s="5">
        <v>1</v>
      </c>
      <c r="F171" s="5">
        <v>14.77</v>
      </c>
      <c r="G171" s="5"/>
      <c r="H171" s="5"/>
      <c r="I171" s="5">
        <v>14.77</v>
      </c>
      <c r="J171" s="5">
        <v>11.88</v>
      </c>
      <c r="K171" s="5">
        <v>4.07</v>
      </c>
      <c r="L171" s="5"/>
      <c r="M171" s="5">
        <v>4.28</v>
      </c>
      <c r="N171" s="5"/>
      <c r="O171" s="5">
        <v>3.11</v>
      </c>
      <c r="R171" s="5">
        <v>3.11</v>
      </c>
      <c r="S171" s="5">
        <v>38.11</v>
      </c>
      <c r="T171" s="5">
        <v>35</v>
      </c>
      <c r="U171" s="5">
        <v>36.56</v>
      </c>
      <c r="V171" s="5">
        <v>125223</v>
      </c>
      <c r="W171" s="5"/>
      <c r="X171" s="5">
        <v>125223</v>
      </c>
      <c r="Y171">
        <v>1000</v>
      </c>
      <c r="Z171">
        <v>126223</v>
      </c>
      <c r="AA171">
        <v>215</v>
      </c>
      <c r="AB171">
        <v>126438</v>
      </c>
      <c r="AC171">
        <v>17.5</v>
      </c>
      <c r="AD171">
        <v>126455.5</v>
      </c>
      <c r="AE171">
        <v>1896.8325</v>
      </c>
      <c r="AF171">
        <v>128352.3325</v>
      </c>
      <c r="AG171">
        <v>1283.5233250000001</v>
      </c>
      <c r="AH171">
        <v>129635.85582500001</v>
      </c>
      <c r="AI171">
        <v>1296.35855825</v>
      </c>
      <c r="AJ171">
        <v>130932.21438325</v>
      </c>
      <c r="AL171">
        <v>130932.21438325</v>
      </c>
      <c r="AM171" s="5">
        <v>130932.21</v>
      </c>
      <c r="AN171" s="5">
        <v>4786900</v>
      </c>
      <c r="AQ171" s="5">
        <v>0</v>
      </c>
      <c r="AR171" s="5">
        <v>130932.71334792122</v>
      </c>
      <c r="AS171" s="5">
        <v>4786900</v>
      </c>
      <c r="AT171" s="5" t="s">
        <v>8</v>
      </c>
      <c r="AW171">
        <v>130932.71334792122</v>
      </c>
      <c r="AX171" s="5">
        <v>0</v>
      </c>
      <c r="AY171" s="5">
        <v>4786900</v>
      </c>
      <c r="BA171" s="5" t="s">
        <v>19</v>
      </c>
      <c r="BB171" s="5" t="s">
        <v>19</v>
      </c>
      <c r="BC171" t="s">
        <v>1827</v>
      </c>
      <c r="BD171" t="s">
        <v>1828</v>
      </c>
      <c r="BE171" t="s">
        <v>1861</v>
      </c>
      <c r="BF171" t="s">
        <v>1864</v>
      </c>
      <c r="BG171" t="b">
        <v>1</v>
      </c>
      <c r="BH171" s="5">
        <v>4786900</v>
      </c>
      <c r="BI171">
        <v>4786900</v>
      </c>
      <c r="BJ171">
        <v>0</v>
      </c>
      <c r="BK171">
        <v>0</v>
      </c>
      <c r="BL171" s="5">
        <v>0</v>
      </c>
      <c r="BM171" s="5" t="s">
        <v>8</v>
      </c>
      <c r="BN171" s="5" t="b">
        <v>1</v>
      </c>
      <c r="BO171" s="5" t="s">
        <v>1639</v>
      </c>
    </row>
    <row r="172" spans="1:67" x14ac:dyDescent="0.25">
      <c r="A172" s="5">
        <v>171</v>
      </c>
      <c r="B172" s="5">
        <v>2</v>
      </c>
      <c r="C172" s="5">
        <v>12</v>
      </c>
      <c r="D172" s="5">
        <v>3</v>
      </c>
      <c r="E172" s="5">
        <v>0</v>
      </c>
      <c r="F172" s="5">
        <v>13.94</v>
      </c>
      <c r="G172" s="5"/>
      <c r="H172" s="5"/>
      <c r="I172" s="5">
        <v>13.94</v>
      </c>
      <c r="J172" s="5">
        <v>5.98</v>
      </c>
      <c r="K172" s="5">
        <v>4.47</v>
      </c>
      <c r="L172" s="5"/>
      <c r="M172" s="5">
        <v>5.04</v>
      </c>
      <c r="N172" s="5"/>
      <c r="O172" s="5"/>
      <c r="R172" s="5">
        <v>0</v>
      </c>
      <c r="S172" s="5">
        <v>29.43</v>
      </c>
      <c r="T172" s="5">
        <v>29.43</v>
      </c>
      <c r="U172" s="5">
        <v>29.43</v>
      </c>
      <c r="V172" s="5">
        <v>145319.20000000001</v>
      </c>
      <c r="W172" s="5"/>
      <c r="X172" s="5">
        <v>145319.20000000001</v>
      </c>
      <c r="Y172">
        <v>1000</v>
      </c>
      <c r="Z172">
        <v>146319.20000000001</v>
      </c>
      <c r="AA172">
        <v>215</v>
      </c>
      <c r="AB172">
        <v>146534.20000000001</v>
      </c>
      <c r="AC172">
        <v>17.5</v>
      </c>
      <c r="AD172">
        <v>146551.70000000001</v>
      </c>
      <c r="AF172">
        <v>146551.70000000001</v>
      </c>
      <c r="AH172">
        <v>146551.70000000001</v>
      </c>
      <c r="AJ172">
        <v>146551.70000000001</v>
      </c>
      <c r="AL172">
        <v>146551.70000000001</v>
      </c>
      <c r="AM172" s="5">
        <v>146551.70000000001</v>
      </c>
      <c r="AN172" s="5">
        <v>4313100</v>
      </c>
      <c r="AQ172" s="5">
        <v>0</v>
      </c>
      <c r="AR172" s="5">
        <v>146554.5361875637</v>
      </c>
      <c r="AS172" s="5">
        <v>4313100</v>
      </c>
      <c r="AT172" s="5" t="s">
        <v>10</v>
      </c>
      <c r="AU172">
        <v>25000</v>
      </c>
      <c r="AV172" t="s">
        <v>1813</v>
      </c>
      <c r="AW172">
        <v>171554.5361875637</v>
      </c>
      <c r="AX172" s="5">
        <v>735750</v>
      </c>
      <c r="AY172" s="5">
        <v>5048850</v>
      </c>
      <c r="BA172" s="5" t="s">
        <v>19</v>
      </c>
      <c r="BB172" s="5" t="s">
        <v>19</v>
      </c>
      <c r="BC172" t="s">
        <v>1827</v>
      </c>
      <c r="BD172" t="s">
        <v>1828</v>
      </c>
      <c r="BE172" t="s">
        <v>1861</v>
      </c>
      <c r="BF172" t="s">
        <v>1862</v>
      </c>
      <c r="BG172" t="b">
        <v>1</v>
      </c>
      <c r="BH172" s="5">
        <v>4313100</v>
      </c>
      <c r="BI172">
        <v>4313100</v>
      </c>
      <c r="BJ172">
        <v>0</v>
      </c>
      <c r="BK172">
        <v>0</v>
      </c>
      <c r="BL172" s="5">
        <v>0</v>
      </c>
      <c r="BM172" s="5" t="s">
        <v>10</v>
      </c>
      <c r="BN172" s="5" t="b">
        <v>1</v>
      </c>
      <c r="BO172" s="5" t="s">
        <v>1640</v>
      </c>
    </row>
    <row r="173" spans="1:67" x14ac:dyDescent="0.25">
      <c r="A173" s="5">
        <v>172</v>
      </c>
      <c r="B173" s="5">
        <v>2</v>
      </c>
      <c r="C173" s="5">
        <v>12</v>
      </c>
      <c r="D173" s="5">
        <v>4</v>
      </c>
      <c r="E173" s="5">
        <v>0</v>
      </c>
      <c r="F173" s="5">
        <v>13.39</v>
      </c>
      <c r="G173" s="5"/>
      <c r="H173" s="5"/>
      <c r="I173" s="5">
        <v>13.39</v>
      </c>
      <c r="J173" s="5">
        <v>5.98</v>
      </c>
      <c r="K173" s="5">
        <v>4.47</v>
      </c>
      <c r="L173" s="5"/>
      <c r="M173" s="5">
        <v>4.08</v>
      </c>
      <c r="N173" s="5"/>
      <c r="O173" s="5"/>
      <c r="R173" s="5">
        <v>0</v>
      </c>
      <c r="S173" s="5">
        <v>27.92</v>
      </c>
      <c r="T173" s="5">
        <v>27.92</v>
      </c>
      <c r="U173" s="5">
        <v>27.92</v>
      </c>
      <c r="V173" s="5">
        <v>142524.6</v>
      </c>
      <c r="W173" s="5"/>
      <c r="X173" s="5">
        <v>142524.6</v>
      </c>
      <c r="Y173">
        <v>1000</v>
      </c>
      <c r="Z173">
        <v>143524.6</v>
      </c>
      <c r="AA173">
        <v>215</v>
      </c>
      <c r="AB173">
        <v>143739.6</v>
      </c>
      <c r="AC173">
        <v>17.5</v>
      </c>
      <c r="AD173">
        <v>143757.1</v>
      </c>
      <c r="AF173">
        <v>143757.1</v>
      </c>
      <c r="AH173">
        <v>143757.1</v>
      </c>
      <c r="AJ173">
        <v>143757.1</v>
      </c>
      <c r="AL173">
        <v>143757.1</v>
      </c>
      <c r="AM173" s="5">
        <v>143757.1</v>
      </c>
      <c r="AN173" s="5">
        <v>4013700</v>
      </c>
      <c r="AQ173" s="5">
        <v>0</v>
      </c>
      <c r="AR173" s="5">
        <v>143757.16332378224</v>
      </c>
      <c r="AS173" s="5">
        <v>4013700</v>
      </c>
      <c r="AT173" s="5" t="s">
        <v>8</v>
      </c>
      <c r="AW173">
        <v>143757.16332378224</v>
      </c>
      <c r="AX173" s="5">
        <v>0</v>
      </c>
      <c r="AY173" s="5">
        <v>4013700.0000000009</v>
      </c>
      <c r="BA173" s="5" t="s">
        <v>19</v>
      </c>
      <c r="BB173" s="5" t="s">
        <v>19</v>
      </c>
      <c r="BC173" t="s">
        <v>1827</v>
      </c>
      <c r="BD173" t="s">
        <v>1828</v>
      </c>
      <c r="BE173" t="s">
        <v>1861</v>
      </c>
      <c r="BF173" t="s">
        <v>1862</v>
      </c>
      <c r="BG173" t="b">
        <v>1</v>
      </c>
      <c r="BH173" s="5">
        <v>4013700</v>
      </c>
      <c r="BI173">
        <v>4013700</v>
      </c>
      <c r="BJ173">
        <v>0</v>
      </c>
      <c r="BK173">
        <v>0</v>
      </c>
      <c r="BL173" s="5">
        <v>0</v>
      </c>
      <c r="BM173" s="5" t="s">
        <v>8</v>
      </c>
      <c r="BN173" s="5" t="b">
        <v>1</v>
      </c>
      <c r="BO173" s="5" t="s">
        <v>1641</v>
      </c>
    </row>
    <row r="174" spans="1:67" x14ac:dyDescent="0.25">
      <c r="A174" s="5">
        <v>173</v>
      </c>
      <c r="B174" s="5">
        <v>2</v>
      </c>
      <c r="C174" s="5">
        <v>12</v>
      </c>
      <c r="D174" s="5">
        <v>5</v>
      </c>
      <c r="E174" s="5">
        <v>2</v>
      </c>
      <c r="F174" s="5">
        <v>16.579999999999998</v>
      </c>
      <c r="G174" s="5">
        <v>14.14</v>
      </c>
      <c r="H174" s="5"/>
      <c r="I174" s="5">
        <v>30.72</v>
      </c>
      <c r="J174" s="5">
        <v>12.38</v>
      </c>
      <c r="K174" s="5">
        <v>4.07</v>
      </c>
      <c r="L174" s="5"/>
      <c r="M174" s="5">
        <v>7.61</v>
      </c>
      <c r="N174" s="5">
        <v>7.03</v>
      </c>
      <c r="O174" s="5">
        <v>3.11</v>
      </c>
      <c r="R174" s="5">
        <v>3.11</v>
      </c>
      <c r="S174" s="5">
        <v>64.92</v>
      </c>
      <c r="T174" s="5">
        <v>61.81</v>
      </c>
      <c r="U174" s="5">
        <v>63.37</v>
      </c>
      <c r="V174" s="5">
        <v>122072.4</v>
      </c>
      <c r="W174" s="5">
        <v>-7000</v>
      </c>
      <c r="X174" s="5">
        <v>115072.4</v>
      </c>
      <c r="Y174">
        <v>1000</v>
      </c>
      <c r="Z174">
        <v>116072.4</v>
      </c>
      <c r="AA174">
        <v>215</v>
      </c>
      <c r="AB174">
        <v>116287.4</v>
      </c>
      <c r="AC174">
        <v>17.5</v>
      </c>
      <c r="AD174">
        <v>116304.9</v>
      </c>
      <c r="AE174">
        <v>581.52449999999999</v>
      </c>
      <c r="AF174">
        <v>116886.42449999999</v>
      </c>
      <c r="AH174">
        <v>116886.42449999999</v>
      </c>
      <c r="AJ174">
        <v>116886.42449999999</v>
      </c>
      <c r="AK174">
        <v>3506.5927349999997</v>
      </c>
      <c r="AL174">
        <v>120393.01723500001</v>
      </c>
      <c r="AM174" s="5">
        <v>120393.02</v>
      </c>
      <c r="AN174" s="5">
        <v>7629400</v>
      </c>
      <c r="AQ174" s="5">
        <v>0</v>
      </c>
      <c r="AR174" s="5">
        <v>120394.50844248068</v>
      </c>
      <c r="AS174" s="5">
        <v>7629400</v>
      </c>
      <c r="AT174" s="5" t="s">
        <v>8</v>
      </c>
      <c r="AW174">
        <v>120394.50844248068</v>
      </c>
      <c r="AX174" s="5">
        <v>0</v>
      </c>
      <c r="AY174" s="5">
        <v>7629400</v>
      </c>
      <c r="BA174" s="5" t="s">
        <v>19</v>
      </c>
      <c r="BB174" s="5" t="s">
        <v>19</v>
      </c>
      <c r="BC174" t="s">
        <v>1827</v>
      </c>
      <c r="BD174" t="s">
        <v>1828</v>
      </c>
      <c r="BE174" t="s">
        <v>1861</v>
      </c>
      <c r="BF174" t="s">
        <v>1865</v>
      </c>
      <c r="BG174" t="b">
        <v>1</v>
      </c>
      <c r="BH174" s="5">
        <v>7629400</v>
      </c>
      <c r="BI174">
        <v>7629400</v>
      </c>
      <c r="BJ174">
        <v>0</v>
      </c>
      <c r="BK174">
        <v>0</v>
      </c>
      <c r="BL174" s="5">
        <v>0</v>
      </c>
      <c r="BM174" s="5" t="s">
        <v>8</v>
      </c>
      <c r="BN174" s="5" t="b">
        <v>1</v>
      </c>
      <c r="BO174" s="5" t="s">
        <v>1642</v>
      </c>
    </row>
    <row r="175" spans="1:67" x14ac:dyDescent="0.25">
      <c r="A175" s="5">
        <v>174</v>
      </c>
      <c r="B175" s="5">
        <v>2</v>
      </c>
      <c r="C175" s="5">
        <v>12</v>
      </c>
      <c r="D175" s="5">
        <v>6</v>
      </c>
      <c r="E175" s="5">
        <v>2</v>
      </c>
      <c r="F175" s="5">
        <v>17.73</v>
      </c>
      <c r="G175" s="5">
        <v>12.22</v>
      </c>
      <c r="H175" s="5"/>
      <c r="I175" s="5">
        <v>29.950000000000003</v>
      </c>
      <c r="J175" s="5">
        <v>13.65</v>
      </c>
      <c r="K175" s="5">
        <v>5.15</v>
      </c>
      <c r="L175" s="5">
        <v>2.5</v>
      </c>
      <c r="M175" s="5">
        <v>8.06</v>
      </c>
      <c r="N175" s="5"/>
      <c r="O175" s="5">
        <v>3.11</v>
      </c>
      <c r="R175" s="5">
        <v>3.11</v>
      </c>
      <c r="S175" s="5">
        <v>62.42</v>
      </c>
      <c r="T175" s="5">
        <v>59.31</v>
      </c>
      <c r="U175" s="5">
        <v>60.87</v>
      </c>
      <c r="V175" s="5">
        <v>126593.60000000001</v>
      </c>
      <c r="W175" s="5">
        <v>-10000</v>
      </c>
      <c r="X175" s="5">
        <v>116593.60000000001</v>
      </c>
      <c r="Y175">
        <v>1000</v>
      </c>
      <c r="Z175">
        <v>117593.60000000001</v>
      </c>
      <c r="AA175">
        <v>215</v>
      </c>
      <c r="AB175">
        <v>117808.6</v>
      </c>
      <c r="AC175">
        <v>17.5</v>
      </c>
      <c r="AD175">
        <v>117826.1</v>
      </c>
      <c r="AE175">
        <v>589.1305000000001</v>
      </c>
      <c r="AF175">
        <v>118415.23050000001</v>
      </c>
      <c r="AH175">
        <v>118415.23050000001</v>
      </c>
      <c r="AJ175">
        <v>118415.23050000001</v>
      </c>
      <c r="AL175">
        <v>118415.23050000001</v>
      </c>
      <c r="AM175" s="5">
        <v>118415.23</v>
      </c>
      <c r="AN175" s="5">
        <v>7208000</v>
      </c>
      <c r="AP175">
        <v>0.03</v>
      </c>
      <c r="AQ175" s="5">
        <v>216240</v>
      </c>
      <c r="AR175" s="5">
        <v>114863.80811565631</v>
      </c>
      <c r="AS175" s="5">
        <v>6991760</v>
      </c>
      <c r="AT175" s="5" t="s">
        <v>8</v>
      </c>
      <c r="AW175">
        <v>114863.80811565631</v>
      </c>
      <c r="AX175" s="5">
        <v>0</v>
      </c>
      <c r="AY175" s="5">
        <v>6991760</v>
      </c>
      <c r="AZ175" t="s">
        <v>1806</v>
      </c>
      <c r="BA175" s="5" t="s">
        <v>1</v>
      </c>
      <c r="BB175" s="5" t="s">
        <v>1</v>
      </c>
      <c r="BC175" t="s">
        <v>1863</v>
      </c>
      <c r="BD175" t="s">
        <v>1787</v>
      </c>
      <c r="BE175" t="s">
        <v>1861</v>
      </c>
      <c r="BF175" t="s">
        <v>1865</v>
      </c>
      <c r="BG175" t="b">
        <v>1</v>
      </c>
      <c r="BH175" s="5">
        <v>7208000</v>
      </c>
      <c r="BI175" t="s">
        <v>1899</v>
      </c>
      <c r="BJ175">
        <v>0</v>
      </c>
      <c r="BK175">
        <v>7208000</v>
      </c>
      <c r="BL175" s="5">
        <v>0</v>
      </c>
      <c r="BM175" s="5" t="s">
        <v>8</v>
      </c>
      <c r="BN175" s="5" t="b">
        <v>1</v>
      </c>
      <c r="BO175" s="5" t="s">
        <v>1643</v>
      </c>
    </row>
    <row r="176" spans="1:67" x14ac:dyDescent="0.25">
      <c r="A176" s="5">
        <v>175</v>
      </c>
      <c r="B176" s="5">
        <v>2</v>
      </c>
      <c r="C176" s="5">
        <v>13</v>
      </c>
      <c r="D176" s="5">
        <v>1</v>
      </c>
      <c r="E176" s="5">
        <v>2</v>
      </c>
      <c r="F176" s="5">
        <v>17.579999999999998</v>
      </c>
      <c r="G176" s="5">
        <v>14.37</v>
      </c>
      <c r="H176" s="5"/>
      <c r="I176" s="5">
        <v>31.949999999999996</v>
      </c>
      <c r="J176" s="5">
        <v>14.29</v>
      </c>
      <c r="K176" s="5">
        <v>4.45</v>
      </c>
      <c r="L176" s="5"/>
      <c r="M176" s="5">
        <v>8.64</v>
      </c>
      <c r="N176" s="5">
        <v>4.76</v>
      </c>
      <c r="O176" s="5">
        <v>3.11</v>
      </c>
      <c r="R176" s="5">
        <v>3.11</v>
      </c>
      <c r="S176" s="5">
        <v>67.2</v>
      </c>
      <c r="T176" s="5">
        <v>64.09</v>
      </c>
      <c r="U176" s="5">
        <v>65.650000000000006</v>
      </c>
      <c r="V176" s="5">
        <v>119811.8</v>
      </c>
      <c r="W176" s="5"/>
      <c r="X176" s="5">
        <v>119811.8</v>
      </c>
      <c r="Y176">
        <v>1000</v>
      </c>
      <c r="Z176">
        <v>120811.8</v>
      </c>
      <c r="AA176">
        <v>215</v>
      </c>
      <c r="AB176">
        <v>121026.8</v>
      </c>
      <c r="AC176">
        <v>17.5</v>
      </c>
      <c r="AD176">
        <v>121044.3</v>
      </c>
      <c r="AE176">
        <v>605.22149999999999</v>
      </c>
      <c r="AF176">
        <v>121649.5215</v>
      </c>
      <c r="AH176">
        <v>121649.5215</v>
      </c>
      <c r="AJ176">
        <v>121649.5215</v>
      </c>
      <c r="AL176">
        <v>121649.5215</v>
      </c>
      <c r="AM176" s="5">
        <v>121649.52</v>
      </c>
      <c r="AN176" s="5">
        <v>7986300</v>
      </c>
      <c r="AQ176" s="5">
        <v>0</v>
      </c>
      <c r="AR176" s="5">
        <v>121649.65727341964</v>
      </c>
      <c r="AS176" s="5">
        <v>7986300</v>
      </c>
      <c r="AT176" s="5" t="s">
        <v>8</v>
      </c>
      <c r="AW176">
        <v>121649.65727341964</v>
      </c>
      <c r="AX176" s="5">
        <v>0</v>
      </c>
      <c r="AY176" s="5">
        <v>7986300</v>
      </c>
      <c r="BA176" s="5" t="s">
        <v>19</v>
      </c>
      <c r="BB176" s="5" t="s">
        <v>19</v>
      </c>
      <c r="BC176" t="s">
        <v>1827</v>
      </c>
      <c r="BD176" t="s">
        <v>1828</v>
      </c>
      <c r="BE176" t="s">
        <v>1861</v>
      </c>
      <c r="BF176" t="s">
        <v>1857</v>
      </c>
      <c r="BG176" t="b">
        <v>1</v>
      </c>
      <c r="BH176" s="5">
        <v>7986300</v>
      </c>
      <c r="BI176">
        <v>7986300</v>
      </c>
      <c r="BJ176">
        <v>0</v>
      </c>
      <c r="BK176">
        <v>0</v>
      </c>
      <c r="BL176" s="5">
        <v>0</v>
      </c>
      <c r="BM176" s="5" t="s">
        <v>8</v>
      </c>
      <c r="BN176" s="5" t="b">
        <v>1</v>
      </c>
      <c r="BO176" s="5" t="s">
        <v>1644</v>
      </c>
    </row>
    <row r="177" spans="1:67" x14ac:dyDescent="0.25">
      <c r="A177" s="5">
        <v>176</v>
      </c>
      <c r="B177" s="5">
        <v>2</v>
      </c>
      <c r="C177" s="5">
        <v>13</v>
      </c>
      <c r="D177" s="5">
        <v>2</v>
      </c>
      <c r="E177" s="5">
        <v>1</v>
      </c>
      <c r="F177" s="5">
        <v>14.77</v>
      </c>
      <c r="G177" s="5"/>
      <c r="H177" s="5"/>
      <c r="I177" s="5">
        <v>14.77</v>
      </c>
      <c r="J177" s="5">
        <v>11.88</v>
      </c>
      <c r="K177" s="5">
        <v>4.07</v>
      </c>
      <c r="L177" s="5"/>
      <c r="M177" s="5">
        <v>4.28</v>
      </c>
      <c r="N177" s="5"/>
      <c r="O177" s="5">
        <v>3.11</v>
      </c>
      <c r="R177" s="5">
        <v>3.11</v>
      </c>
      <c r="S177" s="5">
        <v>38.11</v>
      </c>
      <c r="T177" s="5">
        <v>35</v>
      </c>
      <c r="U177" s="5">
        <v>36.56</v>
      </c>
      <c r="V177" s="5">
        <v>125223</v>
      </c>
      <c r="W177" s="5"/>
      <c r="X177" s="5">
        <v>125223</v>
      </c>
      <c r="Y177">
        <v>1000</v>
      </c>
      <c r="Z177">
        <v>126223</v>
      </c>
      <c r="AA177">
        <v>215</v>
      </c>
      <c r="AB177">
        <v>126438</v>
      </c>
      <c r="AC177">
        <v>17.5</v>
      </c>
      <c r="AD177">
        <v>126455.5</v>
      </c>
      <c r="AE177">
        <v>1896.8325</v>
      </c>
      <c r="AF177">
        <v>128352.3325</v>
      </c>
      <c r="AG177">
        <v>1283.5233250000001</v>
      </c>
      <c r="AH177">
        <v>129635.85582500001</v>
      </c>
      <c r="AI177">
        <v>1296.35855825</v>
      </c>
      <c r="AJ177">
        <v>130932.21438325</v>
      </c>
      <c r="AL177">
        <v>130932.21438325</v>
      </c>
      <c r="AM177" s="5">
        <v>130932.21</v>
      </c>
      <c r="AN177" s="5">
        <v>4786900</v>
      </c>
      <c r="AQ177" s="5">
        <v>0</v>
      </c>
      <c r="AR177" s="5">
        <v>130932.71334792122</v>
      </c>
      <c r="AS177" s="5">
        <v>4786900</v>
      </c>
      <c r="AT177" s="5" t="s">
        <v>8</v>
      </c>
      <c r="AW177">
        <v>130932.71334792122</v>
      </c>
      <c r="AX177" s="5">
        <v>0</v>
      </c>
      <c r="AY177" s="5">
        <v>4786900</v>
      </c>
      <c r="BA177" s="5" t="s">
        <v>2</v>
      </c>
      <c r="BB177" s="5" t="s">
        <v>2</v>
      </c>
      <c r="BC177" t="s">
        <v>1821</v>
      </c>
      <c r="BD177" t="s">
        <v>1787</v>
      </c>
      <c r="BE177" t="s">
        <v>1861</v>
      </c>
      <c r="BF177" t="s">
        <v>1864</v>
      </c>
      <c r="BG177" t="b">
        <v>1</v>
      </c>
      <c r="BH177" s="5">
        <v>4786900</v>
      </c>
      <c r="BI177">
        <v>4786900</v>
      </c>
      <c r="BJ177">
        <v>0</v>
      </c>
      <c r="BK177">
        <v>0</v>
      </c>
      <c r="BL177" s="5">
        <v>0</v>
      </c>
      <c r="BM177" s="5" t="s">
        <v>8</v>
      </c>
      <c r="BN177" s="5" t="b">
        <v>1</v>
      </c>
      <c r="BO177" s="5" t="s">
        <v>1645</v>
      </c>
    </row>
    <row r="178" spans="1:67" x14ac:dyDescent="0.25">
      <c r="A178" s="5">
        <v>177</v>
      </c>
      <c r="B178" s="5">
        <v>2</v>
      </c>
      <c r="C178" s="5">
        <v>13</v>
      </c>
      <c r="D178" s="5">
        <v>3</v>
      </c>
      <c r="E178" s="5">
        <v>0</v>
      </c>
      <c r="F178" s="5">
        <v>13.94</v>
      </c>
      <c r="G178" s="5"/>
      <c r="H178" s="5"/>
      <c r="I178" s="5">
        <v>13.94</v>
      </c>
      <c r="J178" s="5">
        <v>5.98</v>
      </c>
      <c r="K178" s="5">
        <v>4.47</v>
      </c>
      <c r="L178" s="5"/>
      <c r="M178" s="5">
        <v>5.04</v>
      </c>
      <c r="N178" s="5"/>
      <c r="O178" s="5"/>
      <c r="R178" s="5">
        <v>0</v>
      </c>
      <c r="S178" s="5">
        <v>29.43</v>
      </c>
      <c r="T178" s="5">
        <v>29.43</v>
      </c>
      <c r="U178" s="5">
        <v>29.43</v>
      </c>
      <c r="V178" s="5">
        <v>145319.20000000001</v>
      </c>
      <c r="W178" s="5"/>
      <c r="X178" s="5">
        <v>145319.20000000001</v>
      </c>
      <c r="Y178">
        <v>1000</v>
      </c>
      <c r="Z178">
        <v>146319.20000000001</v>
      </c>
      <c r="AA178">
        <v>215</v>
      </c>
      <c r="AB178">
        <v>146534.20000000001</v>
      </c>
      <c r="AC178">
        <v>17.5</v>
      </c>
      <c r="AD178">
        <v>146551.70000000001</v>
      </c>
      <c r="AF178">
        <v>146551.70000000001</v>
      </c>
      <c r="AH178">
        <v>146551.70000000001</v>
      </c>
      <c r="AJ178">
        <v>146551.70000000001</v>
      </c>
      <c r="AL178">
        <v>146551.70000000001</v>
      </c>
      <c r="AM178" s="5">
        <v>146551.70000000001</v>
      </c>
      <c r="AN178" s="5">
        <v>4313100</v>
      </c>
      <c r="AQ178" s="5">
        <v>0</v>
      </c>
      <c r="AR178" s="5">
        <v>146554.5361875637</v>
      </c>
      <c r="AS178" s="5">
        <v>4313100</v>
      </c>
      <c r="AT178" s="5" t="s">
        <v>8</v>
      </c>
      <c r="AW178">
        <v>146554.5361875637</v>
      </c>
      <c r="AX178" s="5">
        <v>0</v>
      </c>
      <c r="AY178" s="5">
        <v>4313100</v>
      </c>
      <c r="BA178" s="5" t="s">
        <v>19</v>
      </c>
      <c r="BB178" s="5" t="s">
        <v>19</v>
      </c>
      <c r="BC178" t="s">
        <v>1827</v>
      </c>
      <c r="BD178" t="s">
        <v>1828</v>
      </c>
      <c r="BE178" t="s">
        <v>1861</v>
      </c>
      <c r="BF178" t="s">
        <v>1862</v>
      </c>
      <c r="BG178" t="b">
        <v>1</v>
      </c>
      <c r="BH178" s="5">
        <v>4313100</v>
      </c>
      <c r="BI178">
        <v>4313100</v>
      </c>
      <c r="BJ178">
        <v>0</v>
      </c>
      <c r="BK178">
        <v>0</v>
      </c>
      <c r="BL178" s="5">
        <v>0</v>
      </c>
      <c r="BM178" s="5" t="s">
        <v>8</v>
      </c>
      <c r="BN178" s="5" t="b">
        <v>1</v>
      </c>
      <c r="BO178" s="5" t="s">
        <v>1646</v>
      </c>
    </row>
    <row r="179" spans="1:67" x14ac:dyDescent="0.25">
      <c r="A179" s="5">
        <v>178</v>
      </c>
      <c r="B179" s="5">
        <v>2</v>
      </c>
      <c r="C179" s="5">
        <v>13</v>
      </c>
      <c r="D179" s="5">
        <v>4</v>
      </c>
      <c r="E179" s="5">
        <v>0</v>
      </c>
      <c r="F179" s="5">
        <v>13.39</v>
      </c>
      <c r="G179" s="5"/>
      <c r="H179" s="5"/>
      <c r="I179" s="5">
        <v>13.39</v>
      </c>
      <c r="J179" s="5">
        <v>5.98</v>
      </c>
      <c r="K179" s="5">
        <v>4.47</v>
      </c>
      <c r="L179" s="5"/>
      <c r="M179" s="5">
        <v>4.08</v>
      </c>
      <c r="N179" s="5"/>
      <c r="O179" s="5"/>
      <c r="R179" s="5">
        <v>0</v>
      </c>
      <c r="S179" s="5">
        <v>27.92</v>
      </c>
      <c r="T179" s="5">
        <v>27.92</v>
      </c>
      <c r="U179" s="5">
        <v>27.92</v>
      </c>
      <c r="V179" s="5">
        <v>145319.20000000001</v>
      </c>
      <c r="W179" s="5"/>
      <c r="X179" s="5">
        <v>145319.20000000001</v>
      </c>
      <c r="Y179">
        <v>1000</v>
      </c>
      <c r="Z179">
        <v>146319.20000000001</v>
      </c>
      <c r="AA179">
        <v>215</v>
      </c>
      <c r="AB179">
        <v>146534.20000000001</v>
      </c>
      <c r="AC179">
        <v>17.5</v>
      </c>
      <c r="AD179">
        <v>146551.70000000001</v>
      </c>
      <c r="AF179">
        <v>146551.70000000001</v>
      </c>
      <c r="AH179">
        <v>146551.70000000001</v>
      </c>
      <c r="AJ179">
        <v>146551.70000000001</v>
      </c>
      <c r="AL179">
        <v>146551.70000000001</v>
      </c>
      <c r="AM179" s="5">
        <v>146551.70000000001</v>
      </c>
      <c r="AN179" s="5">
        <v>4091800</v>
      </c>
      <c r="AQ179" s="5">
        <v>0</v>
      </c>
      <c r="AR179" s="5">
        <v>146554.44126074496</v>
      </c>
      <c r="AS179" s="5">
        <v>4091800</v>
      </c>
      <c r="AT179" s="5" t="s">
        <v>8</v>
      </c>
      <c r="AW179">
        <v>146554.44126074496</v>
      </c>
      <c r="AX179" s="5">
        <v>0</v>
      </c>
      <c r="AY179" s="5">
        <v>4091799.9999999991</v>
      </c>
      <c r="BA179" s="5" t="s">
        <v>19</v>
      </c>
      <c r="BB179" s="5" t="s">
        <v>19</v>
      </c>
      <c r="BC179" t="s">
        <v>1827</v>
      </c>
      <c r="BD179" t="s">
        <v>1828</v>
      </c>
      <c r="BE179" t="s">
        <v>1861</v>
      </c>
      <c r="BF179" t="s">
        <v>1862</v>
      </c>
      <c r="BG179" t="b">
        <v>1</v>
      </c>
      <c r="BH179" s="5">
        <v>4091800</v>
      </c>
      <c r="BI179">
        <v>4091800</v>
      </c>
      <c r="BJ179">
        <v>0</v>
      </c>
      <c r="BK179">
        <v>0</v>
      </c>
      <c r="BL179" s="5">
        <v>0</v>
      </c>
      <c r="BM179" s="5" t="s">
        <v>8</v>
      </c>
      <c r="BN179" s="5" t="b">
        <v>1</v>
      </c>
      <c r="BO179" s="5" t="s">
        <v>1647</v>
      </c>
    </row>
    <row r="180" spans="1:67" x14ac:dyDescent="0.25">
      <c r="A180" s="5">
        <v>179</v>
      </c>
      <c r="B180" s="5">
        <v>2</v>
      </c>
      <c r="C180" s="5">
        <v>13</v>
      </c>
      <c r="D180" s="5">
        <v>5</v>
      </c>
      <c r="E180" s="5">
        <v>2</v>
      </c>
      <c r="F180" s="5">
        <v>16.579999999999998</v>
      </c>
      <c r="G180" s="5">
        <v>14.14</v>
      </c>
      <c r="H180" s="5"/>
      <c r="I180" s="5">
        <v>30.72</v>
      </c>
      <c r="J180" s="5">
        <v>12.38</v>
      </c>
      <c r="K180" s="5">
        <v>4.07</v>
      </c>
      <c r="L180" s="5"/>
      <c r="M180" s="5">
        <v>7.61</v>
      </c>
      <c r="N180" s="5">
        <v>7.03</v>
      </c>
      <c r="O180" s="5">
        <v>3.11</v>
      </c>
      <c r="R180" s="5">
        <v>3.11</v>
      </c>
      <c r="S180" s="5">
        <v>64.92</v>
      </c>
      <c r="T180" s="5">
        <v>61.81</v>
      </c>
      <c r="U180" s="5">
        <v>63.37</v>
      </c>
      <c r="V180" s="5">
        <v>122072.4</v>
      </c>
      <c r="W180" s="5">
        <v>-7000</v>
      </c>
      <c r="X180" s="5">
        <v>115072.4</v>
      </c>
      <c r="Y180">
        <v>1000</v>
      </c>
      <c r="Z180">
        <v>116072.4</v>
      </c>
      <c r="AA180">
        <v>215</v>
      </c>
      <c r="AB180">
        <v>116287.4</v>
      </c>
      <c r="AC180">
        <v>17.5</v>
      </c>
      <c r="AD180">
        <v>116304.9</v>
      </c>
      <c r="AE180">
        <v>581.52449999999999</v>
      </c>
      <c r="AF180">
        <v>116886.42449999999</v>
      </c>
      <c r="AH180">
        <v>116886.42449999999</v>
      </c>
      <c r="AJ180">
        <v>116886.42449999999</v>
      </c>
      <c r="AK180">
        <v>3506.5927349999997</v>
      </c>
      <c r="AL180">
        <v>120393.01723500001</v>
      </c>
      <c r="AM180" s="5">
        <v>120393.02</v>
      </c>
      <c r="AN180" s="5">
        <v>7629400</v>
      </c>
      <c r="AQ180" s="5">
        <v>0</v>
      </c>
      <c r="AR180" s="5">
        <v>120394.50844248068</v>
      </c>
      <c r="AS180" s="5">
        <v>7629400</v>
      </c>
      <c r="AT180" s="5" t="s">
        <v>8</v>
      </c>
      <c r="AW180">
        <v>120394.50844248068</v>
      </c>
      <c r="AX180" s="5">
        <v>0</v>
      </c>
      <c r="AY180" s="5">
        <v>7629400</v>
      </c>
      <c r="BA180" s="5" t="s">
        <v>2</v>
      </c>
      <c r="BB180" s="5" t="s">
        <v>2</v>
      </c>
      <c r="BC180" t="s">
        <v>1821</v>
      </c>
      <c r="BD180" t="s">
        <v>1787</v>
      </c>
      <c r="BE180" t="s">
        <v>1861</v>
      </c>
      <c r="BF180" t="s">
        <v>1865</v>
      </c>
      <c r="BG180" t="b">
        <v>1</v>
      </c>
      <c r="BH180" s="5">
        <v>7629400</v>
      </c>
      <c r="BI180">
        <v>7629400</v>
      </c>
      <c r="BJ180">
        <v>0</v>
      </c>
      <c r="BK180">
        <v>0</v>
      </c>
      <c r="BL180" s="5">
        <v>0</v>
      </c>
      <c r="BM180" s="5" t="s">
        <v>8</v>
      </c>
      <c r="BN180" s="5" t="b">
        <v>1</v>
      </c>
      <c r="BO180" s="5" t="s">
        <v>1648</v>
      </c>
    </row>
    <row r="181" spans="1:67" x14ac:dyDescent="0.25">
      <c r="A181" s="5">
        <v>180</v>
      </c>
      <c r="B181" s="5">
        <v>2</v>
      </c>
      <c r="C181" s="5">
        <v>13</v>
      </c>
      <c r="D181" s="5">
        <v>6</v>
      </c>
      <c r="E181" s="5">
        <v>2</v>
      </c>
      <c r="F181" s="5">
        <v>17.73</v>
      </c>
      <c r="G181" s="5">
        <v>12.22</v>
      </c>
      <c r="H181" s="5"/>
      <c r="I181" s="5">
        <v>29.950000000000003</v>
      </c>
      <c r="J181" s="5">
        <v>13.65</v>
      </c>
      <c r="K181" s="5">
        <v>5.15</v>
      </c>
      <c r="L181" s="5">
        <v>2.5</v>
      </c>
      <c r="M181" s="5">
        <v>8.06</v>
      </c>
      <c r="N181" s="5"/>
      <c r="O181" s="5">
        <v>3.11</v>
      </c>
      <c r="R181" s="5">
        <v>3.11</v>
      </c>
      <c r="S181" s="5">
        <v>62.42</v>
      </c>
      <c r="T181" s="5">
        <v>59.31</v>
      </c>
      <c r="U181" s="5">
        <v>60.87</v>
      </c>
      <c r="V181" s="5">
        <v>126593.60000000001</v>
      </c>
      <c r="W181" s="5">
        <v>-10000</v>
      </c>
      <c r="X181" s="5">
        <v>116593.60000000001</v>
      </c>
      <c r="Y181">
        <v>1000</v>
      </c>
      <c r="Z181">
        <v>117593.60000000001</v>
      </c>
      <c r="AA181">
        <v>215</v>
      </c>
      <c r="AB181">
        <v>117808.6</v>
      </c>
      <c r="AC181">
        <v>17.5</v>
      </c>
      <c r="AD181">
        <v>117826.1</v>
      </c>
      <c r="AE181">
        <v>589.1305000000001</v>
      </c>
      <c r="AF181">
        <v>118415.23050000001</v>
      </c>
      <c r="AH181">
        <v>118415.23050000001</v>
      </c>
      <c r="AJ181">
        <v>118415.23050000001</v>
      </c>
      <c r="AK181">
        <v>3552.4569150000002</v>
      </c>
      <c r="AL181">
        <v>121967.68741499999</v>
      </c>
      <c r="AM181" s="5">
        <v>121967.69</v>
      </c>
      <c r="AN181" s="5">
        <v>7424200</v>
      </c>
      <c r="AQ181" s="5">
        <v>0</v>
      </c>
      <c r="AR181" s="5">
        <v>121968.12879908</v>
      </c>
      <c r="AS181" s="5">
        <v>7424200</v>
      </c>
      <c r="AT181" s="5" t="s">
        <v>10</v>
      </c>
      <c r="AU181">
        <v>25000</v>
      </c>
      <c r="AV181" t="s">
        <v>1813</v>
      </c>
      <c r="AW181">
        <v>146968.12879908</v>
      </c>
      <c r="AX181" s="5">
        <v>1521750</v>
      </c>
      <c r="AY181" s="5">
        <v>8945950</v>
      </c>
      <c r="BA181" s="5" t="s">
        <v>19</v>
      </c>
      <c r="BB181" s="5" t="s">
        <v>19</v>
      </c>
      <c r="BC181" t="s">
        <v>1827</v>
      </c>
      <c r="BD181" t="s">
        <v>1828</v>
      </c>
      <c r="BE181" t="s">
        <v>1861</v>
      </c>
      <c r="BF181" t="s">
        <v>1865</v>
      </c>
      <c r="BG181" t="b">
        <v>1</v>
      </c>
      <c r="BH181" s="5">
        <v>7424200</v>
      </c>
      <c r="BI181">
        <v>7424200</v>
      </c>
      <c r="BJ181">
        <v>0</v>
      </c>
      <c r="BK181">
        <v>0</v>
      </c>
      <c r="BL181" s="5">
        <v>0</v>
      </c>
      <c r="BM181" s="5" t="s">
        <v>10</v>
      </c>
      <c r="BN181" s="5" t="b">
        <v>1</v>
      </c>
      <c r="BO181" s="5" t="s">
        <v>1649</v>
      </c>
    </row>
    <row r="182" spans="1:67" x14ac:dyDescent="0.25">
      <c r="A182" s="5">
        <v>181</v>
      </c>
      <c r="B182" s="5">
        <v>3</v>
      </c>
      <c r="C182" s="5">
        <v>2</v>
      </c>
      <c r="D182" s="5">
        <v>1</v>
      </c>
      <c r="E182" s="5">
        <v>1</v>
      </c>
      <c r="F182" s="5">
        <v>14.42</v>
      </c>
      <c r="G182" s="5"/>
      <c r="H182" s="5"/>
      <c r="I182" s="5">
        <v>14.42</v>
      </c>
      <c r="J182" s="5">
        <v>16.2</v>
      </c>
      <c r="K182" s="5">
        <v>4.09</v>
      </c>
      <c r="L182" s="5"/>
      <c r="M182" s="5">
        <v>8.0299999999999994</v>
      </c>
      <c r="N182" s="5"/>
      <c r="O182" s="5">
        <v>3.01</v>
      </c>
      <c r="R182" s="5">
        <v>3.01</v>
      </c>
      <c r="S182" s="5">
        <v>45.75</v>
      </c>
      <c r="T182" s="5">
        <v>42.74</v>
      </c>
      <c r="U182" s="5">
        <v>44.25</v>
      </c>
      <c r="V182" s="5">
        <v>121645.2</v>
      </c>
      <c r="W182" s="5"/>
      <c r="X182" s="5">
        <v>121645.2</v>
      </c>
      <c r="Y182">
        <v>1000</v>
      </c>
      <c r="Z182">
        <v>122645.2</v>
      </c>
      <c r="AA182">
        <v>215</v>
      </c>
      <c r="AB182">
        <v>122860.2</v>
      </c>
      <c r="AC182">
        <v>17.5</v>
      </c>
      <c r="AD182">
        <v>122877.7</v>
      </c>
      <c r="AE182">
        <v>614.38850000000002</v>
      </c>
      <c r="AF182">
        <v>123492.0885</v>
      </c>
      <c r="AG182">
        <v>1234.920885</v>
      </c>
      <c r="AH182">
        <v>124727.009385</v>
      </c>
      <c r="AI182">
        <v>1247.27009385</v>
      </c>
      <c r="AJ182">
        <v>125974.27947885</v>
      </c>
      <c r="AK182">
        <v>2519.4855895770002</v>
      </c>
      <c r="AL182">
        <v>128493.765068427</v>
      </c>
      <c r="AM182" s="5">
        <v>128493.77</v>
      </c>
      <c r="AN182" s="5">
        <v>5685900</v>
      </c>
      <c r="AQ182" s="5">
        <v>0</v>
      </c>
      <c r="AR182" s="5">
        <v>128494.91525423728</v>
      </c>
      <c r="AS182" s="5">
        <v>5685900</v>
      </c>
      <c r="AT182" s="5" t="s">
        <v>8</v>
      </c>
      <c r="AW182">
        <v>128494.91525423728</v>
      </c>
      <c r="AX182" s="5">
        <v>0</v>
      </c>
      <c r="AY182" s="5">
        <v>5685900</v>
      </c>
      <c r="BA182" s="5" t="s">
        <v>19</v>
      </c>
      <c r="BB182" s="5" t="s">
        <v>19</v>
      </c>
      <c r="BC182" t="s">
        <v>1827</v>
      </c>
      <c r="BD182" t="s">
        <v>1828</v>
      </c>
      <c r="BE182" t="s">
        <v>1861</v>
      </c>
      <c r="BF182" t="s">
        <v>1856</v>
      </c>
      <c r="BG182" t="b">
        <v>1</v>
      </c>
      <c r="BH182" s="5">
        <v>5685900</v>
      </c>
      <c r="BI182">
        <v>5685900</v>
      </c>
      <c r="BJ182">
        <v>0</v>
      </c>
      <c r="BK182">
        <v>0</v>
      </c>
      <c r="BL182" s="5">
        <v>0</v>
      </c>
      <c r="BM182" s="5" t="s">
        <v>8</v>
      </c>
      <c r="BN182" s="5" t="b">
        <v>1</v>
      </c>
      <c r="BO182" s="5" t="s">
        <v>1650</v>
      </c>
    </row>
    <row r="183" spans="1:67" x14ac:dyDescent="0.25">
      <c r="A183" s="5">
        <v>182</v>
      </c>
      <c r="B183" s="5">
        <v>3</v>
      </c>
      <c r="C183" s="5">
        <v>2</v>
      </c>
      <c r="D183" s="5">
        <v>2</v>
      </c>
      <c r="E183" s="5">
        <v>1</v>
      </c>
      <c r="F183" s="5">
        <v>12.76</v>
      </c>
      <c r="G183" s="5"/>
      <c r="H183" s="5"/>
      <c r="I183" s="5">
        <v>12.76</v>
      </c>
      <c r="J183" s="5">
        <v>15.1</v>
      </c>
      <c r="K183" s="5">
        <v>4.22</v>
      </c>
      <c r="L183" s="5"/>
      <c r="M183" s="5">
        <v>3.09</v>
      </c>
      <c r="N183" s="5"/>
      <c r="O183" s="5">
        <v>2.93</v>
      </c>
      <c r="R183" s="5">
        <v>2.93</v>
      </c>
      <c r="S183" s="5">
        <v>38.1</v>
      </c>
      <c r="T183" s="5">
        <v>35.17</v>
      </c>
      <c r="U183" s="5">
        <v>36.64</v>
      </c>
      <c r="V183" s="5">
        <v>125223</v>
      </c>
      <c r="W183" s="5"/>
      <c r="X183" s="5">
        <v>125223</v>
      </c>
      <c r="Y183">
        <v>1000</v>
      </c>
      <c r="Z183">
        <v>126223</v>
      </c>
      <c r="AA183">
        <v>215</v>
      </c>
      <c r="AB183">
        <v>126438</v>
      </c>
      <c r="AC183">
        <v>17.5</v>
      </c>
      <c r="AD183">
        <v>126455.5</v>
      </c>
      <c r="AE183">
        <v>1896.8325</v>
      </c>
      <c r="AF183">
        <v>128352.3325</v>
      </c>
      <c r="AG183">
        <v>1283.5233250000001</v>
      </c>
      <c r="AH183">
        <v>129635.85582500001</v>
      </c>
      <c r="AI183">
        <v>1296.35855825</v>
      </c>
      <c r="AJ183">
        <v>130932.21438325</v>
      </c>
      <c r="AL183">
        <v>130932.21438325</v>
      </c>
      <c r="AM183" s="5">
        <v>130932.21</v>
      </c>
      <c r="AN183" s="5">
        <v>4797400</v>
      </c>
      <c r="AQ183" s="5">
        <v>0</v>
      </c>
      <c r="AR183" s="5">
        <v>130933.40611353712</v>
      </c>
      <c r="AS183" s="5">
        <v>4797400</v>
      </c>
      <c r="AT183" s="5" t="s">
        <v>8</v>
      </c>
      <c r="AW183">
        <v>130933.40611353712</v>
      </c>
      <c r="AX183" s="5">
        <v>0</v>
      </c>
      <c r="AY183" s="5">
        <v>4797400</v>
      </c>
      <c r="BA183" s="5" t="s">
        <v>19</v>
      </c>
      <c r="BB183" s="5" t="s">
        <v>19</v>
      </c>
      <c r="BC183" t="s">
        <v>1827</v>
      </c>
      <c r="BD183" t="s">
        <v>1828</v>
      </c>
      <c r="BE183" t="s">
        <v>1861</v>
      </c>
      <c r="BF183" t="s">
        <v>1856</v>
      </c>
      <c r="BG183" t="b">
        <v>1</v>
      </c>
      <c r="BH183" s="5">
        <v>4797400</v>
      </c>
      <c r="BI183">
        <v>4797400</v>
      </c>
      <c r="BJ183">
        <v>0</v>
      </c>
      <c r="BK183">
        <v>0</v>
      </c>
      <c r="BL183" s="5">
        <v>0</v>
      </c>
      <c r="BM183" s="5" t="s">
        <v>8</v>
      </c>
      <c r="BN183" s="5" t="b">
        <v>1</v>
      </c>
      <c r="BO183" s="5" t="s">
        <v>1651</v>
      </c>
    </row>
    <row r="184" spans="1:67" x14ac:dyDescent="0.25">
      <c r="A184" s="5">
        <v>183</v>
      </c>
      <c r="B184" s="5">
        <v>3</v>
      </c>
      <c r="C184" s="5">
        <v>2</v>
      </c>
      <c r="D184" s="5">
        <v>3</v>
      </c>
      <c r="E184" s="5">
        <v>2</v>
      </c>
      <c r="F184" s="5">
        <v>15.36</v>
      </c>
      <c r="G184" s="5">
        <v>11.95</v>
      </c>
      <c r="H184" s="5"/>
      <c r="I184" s="5">
        <v>27.31</v>
      </c>
      <c r="J184" s="5">
        <v>18.87</v>
      </c>
      <c r="K184" s="5">
        <v>4.21</v>
      </c>
      <c r="L184" s="5"/>
      <c r="M184" s="5">
        <v>6.6</v>
      </c>
      <c r="N184" s="5"/>
      <c r="O184" s="5"/>
      <c r="R184" s="5">
        <v>0</v>
      </c>
      <c r="S184" s="5">
        <v>56.99</v>
      </c>
      <c r="T184" s="5">
        <v>56.99</v>
      </c>
      <c r="U184" s="5">
        <v>56.99</v>
      </c>
      <c r="V184" s="5">
        <v>116420.9</v>
      </c>
      <c r="W184" s="5"/>
      <c r="X184" s="5">
        <v>116420.9</v>
      </c>
      <c r="Y184">
        <v>1000</v>
      </c>
      <c r="Z184">
        <v>117420.9</v>
      </c>
      <c r="AA184">
        <v>215</v>
      </c>
      <c r="AB184">
        <v>117635.9</v>
      </c>
      <c r="AC184">
        <v>17.5</v>
      </c>
      <c r="AD184">
        <v>117653.4</v>
      </c>
      <c r="AE184">
        <v>588.26699999999994</v>
      </c>
      <c r="AF184">
        <v>118241.667</v>
      </c>
      <c r="AH184">
        <v>118241.667</v>
      </c>
      <c r="AJ184">
        <v>118241.667</v>
      </c>
      <c r="AK184">
        <v>2364.8333400000001</v>
      </c>
      <c r="AL184">
        <v>120606.50034</v>
      </c>
      <c r="AM184" s="5">
        <v>120606.5</v>
      </c>
      <c r="AN184" s="5">
        <v>6873400</v>
      </c>
      <c r="AQ184" s="5">
        <v>0</v>
      </c>
      <c r="AR184" s="5">
        <v>120607.12405685207</v>
      </c>
      <c r="AS184" s="5">
        <v>6873400</v>
      </c>
      <c r="AT184" s="5" t="s">
        <v>8</v>
      </c>
      <c r="AW184">
        <v>120607.12405685207</v>
      </c>
      <c r="AX184" s="5">
        <v>0</v>
      </c>
      <c r="AY184" s="5">
        <v>6873400</v>
      </c>
      <c r="BA184" s="5" t="s">
        <v>19</v>
      </c>
      <c r="BB184" s="5" t="s">
        <v>19</v>
      </c>
      <c r="BC184" t="s">
        <v>1827</v>
      </c>
      <c r="BD184" t="s">
        <v>1828</v>
      </c>
      <c r="BE184" t="s">
        <v>1861</v>
      </c>
      <c r="BF184" t="s">
        <v>1857</v>
      </c>
      <c r="BG184" t="b">
        <v>1</v>
      </c>
      <c r="BH184" s="5">
        <v>6873400</v>
      </c>
      <c r="BI184">
        <v>6873400</v>
      </c>
      <c r="BJ184">
        <v>0</v>
      </c>
      <c r="BK184">
        <v>0</v>
      </c>
      <c r="BL184" s="5">
        <v>0</v>
      </c>
      <c r="BM184" s="5" t="s">
        <v>8</v>
      </c>
      <c r="BN184" s="5" t="b">
        <v>1</v>
      </c>
      <c r="BO184" s="5" t="s">
        <v>1652</v>
      </c>
    </row>
    <row r="185" spans="1:67" x14ac:dyDescent="0.25">
      <c r="A185" s="5">
        <v>184</v>
      </c>
      <c r="B185" s="5">
        <v>3</v>
      </c>
      <c r="C185" s="5">
        <v>2</v>
      </c>
      <c r="D185" s="5">
        <v>4</v>
      </c>
      <c r="E185" s="5">
        <v>1</v>
      </c>
      <c r="F185" s="5">
        <v>14.28</v>
      </c>
      <c r="G185" s="5"/>
      <c r="H185" s="5"/>
      <c r="I185" s="5">
        <v>14.28</v>
      </c>
      <c r="J185" s="5">
        <v>13.99</v>
      </c>
      <c r="K185" s="5">
        <v>3.9</v>
      </c>
      <c r="L185" s="5"/>
      <c r="M185" s="5">
        <v>2.6</v>
      </c>
      <c r="N185" s="5"/>
      <c r="O185" s="5">
        <v>3.23</v>
      </c>
      <c r="R185" s="5">
        <v>3.23</v>
      </c>
      <c r="S185" s="5">
        <v>38</v>
      </c>
      <c r="T185" s="5">
        <v>34.770000000000003</v>
      </c>
      <c r="U185" s="5">
        <v>36.39</v>
      </c>
      <c r="V185" s="5">
        <v>124030.39999999999</v>
      </c>
      <c r="W185" s="5"/>
      <c r="X185" s="5">
        <v>124030.39999999999</v>
      </c>
      <c r="Y185">
        <v>1000</v>
      </c>
      <c r="Z185">
        <v>125030.39999999999</v>
      </c>
      <c r="AA185">
        <v>215</v>
      </c>
      <c r="AB185">
        <v>125245.4</v>
      </c>
      <c r="AC185">
        <v>17.5</v>
      </c>
      <c r="AD185">
        <v>125262.9</v>
      </c>
      <c r="AE185">
        <v>1878.9435000000001</v>
      </c>
      <c r="AF185">
        <v>127141.8435</v>
      </c>
      <c r="AG185">
        <v>1271.4184349999998</v>
      </c>
      <c r="AH185">
        <v>128413.261935</v>
      </c>
      <c r="AI185">
        <v>1284.1326193499999</v>
      </c>
      <c r="AJ185">
        <v>129697.39455435</v>
      </c>
      <c r="AL185">
        <v>129697.39455435</v>
      </c>
      <c r="AM185" s="5">
        <v>129697.39</v>
      </c>
      <c r="AN185" s="5">
        <v>4719700</v>
      </c>
      <c r="AQ185" s="5">
        <v>0</v>
      </c>
      <c r="AR185" s="5">
        <v>129697.71915361362</v>
      </c>
      <c r="AS185" s="5">
        <v>4719700</v>
      </c>
      <c r="AT185" s="5" t="s">
        <v>8</v>
      </c>
      <c r="AW185">
        <v>129697.71915361362</v>
      </c>
      <c r="AX185" s="5">
        <v>0</v>
      </c>
      <c r="AY185" s="5">
        <v>4719700</v>
      </c>
      <c r="BA185" s="5" t="s">
        <v>19</v>
      </c>
      <c r="BB185" s="5" t="s">
        <v>19</v>
      </c>
      <c r="BC185" t="s">
        <v>1827</v>
      </c>
      <c r="BD185" t="s">
        <v>1828</v>
      </c>
      <c r="BE185" t="s">
        <v>1861</v>
      </c>
      <c r="BF185" t="s">
        <v>1864</v>
      </c>
      <c r="BG185" t="b">
        <v>1</v>
      </c>
      <c r="BH185" s="5">
        <v>4719700</v>
      </c>
      <c r="BI185">
        <v>4719700</v>
      </c>
      <c r="BJ185">
        <v>0</v>
      </c>
      <c r="BK185">
        <v>0</v>
      </c>
      <c r="BL185" s="5">
        <v>0</v>
      </c>
      <c r="BM185" s="5" t="s">
        <v>8</v>
      </c>
      <c r="BN185" s="5" t="b">
        <v>1</v>
      </c>
      <c r="BO185" s="5" t="s">
        <v>1653</v>
      </c>
    </row>
    <row r="186" spans="1:67" x14ac:dyDescent="0.25">
      <c r="A186" s="5">
        <v>185</v>
      </c>
      <c r="B186" s="5">
        <v>3</v>
      </c>
      <c r="C186" s="5">
        <v>2</v>
      </c>
      <c r="D186" s="5">
        <v>5</v>
      </c>
      <c r="E186" s="5">
        <v>3</v>
      </c>
      <c r="F186" s="5">
        <v>15.96</v>
      </c>
      <c r="G186" s="5">
        <v>11.55</v>
      </c>
      <c r="H186" s="5">
        <v>18.350000000000001</v>
      </c>
      <c r="I186" s="5">
        <v>45.86</v>
      </c>
      <c r="J186" s="5">
        <v>11.42</v>
      </c>
      <c r="K186" s="5">
        <v>3.9</v>
      </c>
      <c r="L186" s="5">
        <v>4.37</v>
      </c>
      <c r="M186" s="5">
        <v>11.06</v>
      </c>
      <c r="N186" s="5"/>
      <c r="O186" s="5">
        <v>3.1</v>
      </c>
      <c r="R186" s="5">
        <v>3.1</v>
      </c>
      <c r="S186" s="5">
        <v>79.709999999999994</v>
      </c>
      <c r="T186" s="5">
        <v>76.61</v>
      </c>
      <c r="U186" s="5">
        <v>78.16</v>
      </c>
      <c r="V186" s="5">
        <v>109434.4</v>
      </c>
      <c r="W186" s="5"/>
      <c r="X186" s="5">
        <v>109434.4</v>
      </c>
      <c r="Y186">
        <v>1000</v>
      </c>
      <c r="Z186">
        <v>110434.4</v>
      </c>
      <c r="AA186">
        <v>215</v>
      </c>
      <c r="AB186">
        <v>110649.4</v>
      </c>
      <c r="AC186">
        <v>17.5</v>
      </c>
      <c r="AD186">
        <v>110666.9</v>
      </c>
      <c r="AF186">
        <v>110666.9</v>
      </c>
      <c r="AH186">
        <v>110666.9</v>
      </c>
      <c r="AJ186">
        <v>110666.9</v>
      </c>
      <c r="AL186">
        <v>110666.9</v>
      </c>
      <c r="AM186" s="5">
        <v>110666.9</v>
      </c>
      <c r="AN186" s="5">
        <v>8649800</v>
      </c>
      <c r="AQ186" s="5">
        <v>0</v>
      </c>
      <c r="AR186" s="5">
        <v>110667.86079836234</v>
      </c>
      <c r="AS186" s="5">
        <v>8649800</v>
      </c>
      <c r="AT186" s="5" t="s">
        <v>8</v>
      </c>
      <c r="AW186">
        <v>110667.86079836234</v>
      </c>
      <c r="AX186" s="5">
        <v>0</v>
      </c>
      <c r="AY186" s="5">
        <v>8649800</v>
      </c>
      <c r="BA186" s="5" t="s">
        <v>2</v>
      </c>
      <c r="BB186" s="5" t="s">
        <v>2</v>
      </c>
      <c r="BC186" t="s">
        <v>1821</v>
      </c>
      <c r="BD186" t="s">
        <v>1787</v>
      </c>
      <c r="BE186" t="s">
        <v>1861</v>
      </c>
      <c r="BF186" t="s">
        <v>1866</v>
      </c>
      <c r="BG186" t="b">
        <v>1</v>
      </c>
      <c r="BH186" s="5">
        <v>8649800</v>
      </c>
      <c r="BI186">
        <v>8649800</v>
      </c>
      <c r="BJ186">
        <v>0</v>
      </c>
      <c r="BK186">
        <v>0</v>
      </c>
      <c r="BL186" s="5">
        <v>0</v>
      </c>
      <c r="BM186" s="5" t="s">
        <v>8</v>
      </c>
      <c r="BN186" s="5" t="b">
        <v>1</v>
      </c>
      <c r="BO186" s="5" t="s">
        <v>1654</v>
      </c>
    </row>
    <row r="187" spans="1:67" x14ac:dyDescent="0.25">
      <c r="A187" s="5">
        <v>186</v>
      </c>
      <c r="B187" s="5">
        <v>3</v>
      </c>
      <c r="C187" s="5">
        <v>2</v>
      </c>
      <c r="D187" s="5">
        <v>6</v>
      </c>
      <c r="E187" s="5">
        <v>0</v>
      </c>
      <c r="F187" s="5">
        <v>16.25</v>
      </c>
      <c r="G187" s="5"/>
      <c r="H187" s="5"/>
      <c r="I187" s="5">
        <v>16.25</v>
      </c>
      <c r="J187" s="5">
        <v>5</v>
      </c>
      <c r="K187" s="5">
        <v>4.2699999999999996</v>
      </c>
      <c r="L187" s="5"/>
      <c r="M187" s="5">
        <v>4.21</v>
      </c>
      <c r="N187" s="5"/>
      <c r="O187" s="5"/>
      <c r="R187" s="5">
        <v>0</v>
      </c>
      <c r="S187" s="5">
        <v>29.73</v>
      </c>
      <c r="T187" s="5">
        <v>29.73</v>
      </c>
      <c r="U187" s="5">
        <v>29.73</v>
      </c>
      <c r="V187" s="5">
        <v>139730</v>
      </c>
      <c r="W187" s="5"/>
      <c r="X187" s="5">
        <v>139730</v>
      </c>
      <c r="Y187">
        <v>1000</v>
      </c>
      <c r="Z187">
        <v>140730</v>
      </c>
      <c r="AA187">
        <v>215</v>
      </c>
      <c r="AB187">
        <v>140945</v>
      </c>
      <c r="AC187">
        <v>17.5</v>
      </c>
      <c r="AD187">
        <v>140962.5</v>
      </c>
      <c r="AF187">
        <v>140962.5</v>
      </c>
      <c r="AH187">
        <v>140962.5</v>
      </c>
      <c r="AJ187">
        <v>140962.5</v>
      </c>
      <c r="AL187">
        <v>140962.5</v>
      </c>
      <c r="AM187" s="5">
        <v>140962.5</v>
      </c>
      <c r="AN187" s="5">
        <v>4190900</v>
      </c>
      <c r="AQ187" s="5">
        <v>0</v>
      </c>
      <c r="AR187" s="5">
        <v>140965.35486041036</v>
      </c>
      <c r="AS187" s="5">
        <v>4190900</v>
      </c>
      <c r="AT187" s="5" t="s">
        <v>8</v>
      </c>
      <c r="AW187">
        <v>140965.35486041036</v>
      </c>
      <c r="AX187" s="5">
        <v>0</v>
      </c>
      <c r="AY187" s="5">
        <v>4190900</v>
      </c>
      <c r="BA187" s="5" t="s">
        <v>19</v>
      </c>
      <c r="BB187" s="5" t="s">
        <v>19</v>
      </c>
      <c r="BC187" t="s">
        <v>1827</v>
      </c>
      <c r="BD187" t="s">
        <v>1828</v>
      </c>
      <c r="BE187" t="s">
        <v>1861</v>
      </c>
      <c r="BF187" t="s">
        <v>1862</v>
      </c>
      <c r="BG187" t="b">
        <v>1</v>
      </c>
      <c r="BH187" s="5">
        <v>4190900</v>
      </c>
      <c r="BI187">
        <v>4190900</v>
      </c>
      <c r="BJ187">
        <v>0</v>
      </c>
      <c r="BK187">
        <v>0</v>
      </c>
      <c r="BL187" s="5">
        <v>0</v>
      </c>
      <c r="BM187" s="5" t="s">
        <v>8</v>
      </c>
      <c r="BN187" s="5" t="b">
        <v>1</v>
      </c>
      <c r="BO187" s="5" t="s">
        <v>1655</v>
      </c>
    </row>
    <row r="188" spans="1:67" x14ac:dyDescent="0.25">
      <c r="A188" s="5">
        <v>187</v>
      </c>
      <c r="B188" s="5">
        <v>3</v>
      </c>
      <c r="C188" s="5">
        <v>3</v>
      </c>
      <c r="D188" s="5">
        <v>1</v>
      </c>
      <c r="E188" s="5">
        <v>1</v>
      </c>
      <c r="F188" s="5">
        <v>14.42</v>
      </c>
      <c r="G188" s="5"/>
      <c r="H188" s="5"/>
      <c r="I188" s="5">
        <v>14.42</v>
      </c>
      <c r="J188" s="5">
        <v>16.2</v>
      </c>
      <c r="K188" s="5">
        <v>4.09</v>
      </c>
      <c r="L188" s="5"/>
      <c r="M188" s="5">
        <v>8.0299999999999994</v>
      </c>
      <c r="N188" s="5"/>
      <c r="O188" s="5">
        <v>3.01</v>
      </c>
      <c r="R188" s="5">
        <v>3.01</v>
      </c>
      <c r="S188" s="5">
        <v>45.75</v>
      </c>
      <c r="T188" s="5">
        <v>42.74</v>
      </c>
      <c r="U188" s="5">
        <v>44.25</v>
      </c>
      <c r="V188" s="5">
        <v>121645.2</v>
      </c>
      <c r="W188" s="5">
        <v>2432.904</v>
      </c>
      <c r="X188" s="5">
        <v>124078.10400000001</v>
      </c>
      <c r="Y188">
        <v>1000</v>
      </c>
      <c r="Z188">
        <v>125078.10400000001</v>
      </c>
      <c r="AA188">
        <v>215</v>
      </c>
      <c r="AB188">
        <v>125293.10400000001</v>
      </c>
      <c r="AC188">
        <v>17.5</v>
      </c>
      <c r="AD188">
        <v>125310.60400000001</v>
      </c>
      <c r="AF188">
        <v>125310.60400000001</v>
      </c>
      <c r="AH188">
        <v>125310.60400000001</v>
      </c>
      <c r="AJ188">
        <v>125310.60400000001</v>
      </c>
      <c r="AL188">
        <v>125310.60400000001</v>
      </c>
      <c r="AM188" s="5">
        <v>125310.6</v>
      </c>
      <c r="AN188" s="5">
        <v>5545000</v>
      </c>
      <c r="AP188">
        <v>0.02</v>
      </c>
      <c r="AQ188" s="5">
        <v>110900</v>
      </c>
      <c r="AR188" s="5">
        <v>122804.51977401128</v>
      </c>
      <c r="AS188" s="5">
        <v>5434100</v>
      </c>
      <c r="AT188" s="5" t="s">
        <v>8</v>
      </c>
      <c r="AW188">
        <v>122804.51977401128</v>
      </c>
      <c r="AX188" s="5">
        <v>0</v>
      </c>
      <c r="AY188" s="5">
        <v>5434100</v>
      </c>
      <c r="AZ188" t="s">
        <v>62</v>
      </c>
      <c r="BA188" s="5" t="s">
        <v>1</v>
      </c>
      <c r="BB188" s="5" t="s">
        <v>1</v>
      </c>
      <c r="BC188" t="s">
        <v>1863</v>
      </c>
      <c r="BD188" t="s">
        <v>1787</v>
      </c>
      <c r="BE188" t="s">
        <v>1861</v>
      </c>
      <c r="BF188" t="s">
        <v>1856</v>
      </c>
      <c r="BG188" t="b">
        <v>1</v>
      </c>
      <c r="BH188" s="5">
        <v>5545000</v>
      </c>
      <c r="BI188" t="s">
        <v>1899</v>
      </c>
      <c r="BJ188">
        <v>0</v>
      </c>
      <c r="BK188">
        <v>5545000</v>
      </c>
      <c r="BL188" s="5">
        <v>0</v>
      </c>
      <c r="BM188" s="5" t="s">
        <v>8</v>
      </c>
      <c r="BN188" s="5" t="b">
        <v>1</v>
      </c>
      <c r="BO188" s="5" t="s">
        <v>1656</v>
      </c>
    </row>
    <row r="189" spans="1:67" x14ac:dyDescent="0.25">
      <c r="A189" s="5">
        <v>188</v>
      </c>
      <c r="B189" s="5">
        <v>3</v>
      </c>
      <c r="C189" s="5">
        <v>3</v>
      </c>
      <c r="D189" s="5">
        <v>2</v>
      </c>
      <c r="E189" s="5">
        <v>1</v>
      </c>
      <c r="F189" s="5">
        <v>12.76</v>
      </c>
      <c r="G189" s="5"/>
      <c r="H189" s="5"/>
      <c r="I189" s="5">
        <v>12.76</v>
      </c>
      <c r="J189" s="5">
        <v>15.1</v>
      </c>
      <c r="K189" s="5">
        <v>4.22</v>
      </c>
      <c r="L189" s="5"/>
      <c r="M189" s="5">
        <v>3.09</v>
      </c>
      <c r="N189" s="5"/>
      <c r="O189" s="5">
        <v>2.93</v>
      </c>
      <c r="R189" s="5">
        <v>2.93</v>
      </c>
      <c r="S189" s="5">
        <v>38.1</v>
      </c>
      <c r="T189" s="5">
        <v>35.17</v>
      </c>
      <c r="U189" s="5">
        <v>36.64</v>
      </c>
      <c r="V189" s="5">
        <v>125223</v>
      </c>
      <c r="W189" s="5">
        <v>2504.46</v>
      </c>
      <c r="X189" s="5">
        <v>127727.46</v>
      </c>
      <c r="Y189">
        <v>1000</v>
      </c>
      <c r="Z189">
        <v>128727.46</v>
      </c>
      <c r="AA189">
        <v>215</v>
      </c>
      <c r="AB189">
        <v>128942.46</v>
      </c>
      <c r="AC189">
        <v>17.5</v>
      </c>
      <c r="AD189">
        <v>128959.96</v>
      </c>
      <c r="AE189">
        <v>1934.3994</v>
      </c>
      <c r="AF189">
        <v>130894.3594</v>
      </c>
      <c r="AG189">
        <v>1308.9435940000001</v>
      </c>
      <c r="AH189">
        <v>132203.302994</v>
      </c>
      <c r="AI189">
        <v>1322.03302994</v>
      </c>
      <c r="AJ189">
        <v>133525.33602394001</v>
      </c>
      <c r="AL189">
        <v>133525.33602394001</v>
      </c>
      <c r="AM189" s="5">
        <v>133525.34</v>
      </c>
      <c r="AN189" s="5">
        <v>4892400</v>
      </c>
      <c r="AQ189" s="5">
        <v>0</v>
      </c>
      <c r="AR189" s="5">
        <v>133526.20087336245</v>
      </c>
      <c r="AS189" s="5">
        <v>4892400</v>
      </c>
      <c r="AT189" s="5" t="s">
        <v>8</v>
      </c>
      <c r="AW189">
        <v>133526.20087336245</v>
      </c>
      <c r="AX189" s="5">
        <v>0</v>
      </c>
      <c r="AY189" s="5">
        <v>4892400</v>
      </c>
      <c r="BA189" s="5" t="s">
        <v>19</v>
      </c>
      <c r="BB189" s="5" t="s">
        <v>19</v>
      </c>
      <c r="BC189" t="s">
        <v>1827</v>
      </c>
      <c r="BD189" t="s">
        <v>1828</v>
      </c>
      <c r="BE189" t="s">
        <v>1861</v>
      </c>
      <c r="BF189" t="s">
        <v>1856</v>
      </c>
      <c r="BG189" t="b">
        <v>1</v>
      </c>
      <c r="BH189" s="5">
        <v>4892400</v>
      </c>
      <c r="BI189">
        <v>4892400</v>
      </c>
      <c r="BJ189">
        <v>0</v>
      </c>
      <c r="BK189">
        <v>0</v>
      </c>
      <c r="BL189" s="5">
        <v>0</v>
      </c>
      <c r="BM189" s="5" t="s">
        <v>8</v>
      </c>
      <c r="BN189" s="5" t="b">
        <v>1</v>
      </c>
      <c r="BO189" s="5" t="s">
        <v>1657</v>
      </c>
    </row>
    <row r="190" spans="1:67" x14ac:dyDescent="0.25">
      <c r="A190" s="5">
        <v>189</v>
      </c>
      <c r="B190" s="5">
        <v>3</v>
      </c>
      <c r="C190" s="5">
        <v>3</v>
      </c>
      <c r="D190" s="5">
        <v>3</v>
      </c>
      <c r="E190" s="5">
        <v>2</v>
      </c>
      <c r="F190" s="5">
        <v>15.36</v>
      </c>
      <c r="G190" s="5">
        <v>11.95</v>
      </c>
      <c r="H190" s="5"/>
      <c r="I190" s="5">
        <v>27.31</v>
      </c>
      <c r="J190" s="5">
        <v>14.7</v>
      </c>
      <c r="K190" s="5">
        <v>4.21</v>
      </c>
      <c r="L190" s="5"/>
      <c r="M190" s="5">
        <v>6.6</v>
      </c>
      <c r="N190" s="5"/>
      <c r="O190" s="5">
        <v>3.23</v>
      </c>
      <c r="R190" s="5">
        <v>3.23</v>
      </c>
      <c r="S190" s="5">
        <v>56.05</v>
      </c>
      <c r="T190" s="5">
        <v>52.82</v>
      </c>
      <c r="U190" s="5">
        <v>54.44</v>
      </c>
      <c r="V190" s="5">
        <v>119811.8</v>
      </c>
      <c r="W190" s="5">
        <v>2516.0478000000003</v>
      </c>
      <c r="X190" s="5">
        <v>122327.8478</v>
      </c>
      <c r="Y190">
        <v>1000</v>
      </c>
      <c r="Z190">
        <v>123327.8478</v>
      </c>
      <c r="AA190">
        <v>215</v>
      </c>
      <c r="AB190">
        <v>123542.8478</v>
      </c>
      <c r="AC190">
        <v>17.5</v>
      </c>
      <c r="AD190">
        <v>123560.3478</v>
      </c>
      <c r="AE190">
        <v>617.801739</v>
      </c>
      <c r="AF190">
        <v>124178.14953900001</v>
      </c>
      <c r="AH190">
        <v>124178.14953900001</v>
      </c>
      <c r="AJ190">
        <v>124178.14953900001</v>
      </c>
      <c r="AL190">
        <v>124178.14953900001</v>
      </c>
      <c r="AM190" s="5">
        <v>124178.15</v>
      </c>
      <c r="AN190" s="5">
        <v>6760300</v>
      </c>
      <c r="AQ190" s="5">
        <v>0</v>
      </c>
      <c r="AR190" s="5">
        <v>124178.91256429096</v>
      </c>
      <c r="AS190" s="5">
        <v>6760300</v>
      </c>
      <c r="AT190" s="5" t="s">
        <v>8</v>
      </c>
      <c r="AW190">
        <v>124178.91256429096</v>
      </c>
      <c r="AX190" s="5">
        <v>0</v>
      </c>
      <c r="AY190" s="5">
        <v>6760300</v>
      </c>
      <c r="BA190" s="5" t="s">
        <v>19</v>
      </c>
      <c r="BB190" s="5" t="s">
        <v>19</v>
      </c>
      <c r="BC190" t="s">
        <v>1827</v>
      </c>
      <c r="BD190" t="s">
        <v>1828</v>
      </c>
      <c r="BE190" t="s">
        <v>1861</v>
      </c>
      <c r="BF190" t="s">
        <v>1857</v>
      </c>
      <c r="BG190" t="b">
        <v>1</v>
      </c>
      <c r="BH190" s="5">
        <v>6760300</v>
      </c>
      <c r="BI190">
        <v>6760300</v>
      </c>
      <c r="BJ190">
        <v>0</v>
      </c>
      <c r="BK190">
        <v>0</v>
      </c>
      <c r="BL190" s="5">
        <v>0</v>
      </c>
      <c r="BM190" s="5" t="s">
        <v>8</v>
      </c>
      <c r="BN190" s="5" t="b">
        <v>1</v>
      </c>
      <c r="BO190" s="5" t="s">
        <v>1658</v>
      </c>
    </row>
    <row r="191" spans="1:67" x14ac:dyDescent="0.25">
      <c r="A191" s="5">
        <v>190</v>
      </c>
      <c r="B191" s="5">
        <v>3</v>
      </c>
      <c r="C191" s="5">
        <v>3</v>
      </c>
      <c r="D191" s="5">
        <v>4</v>
      </c>
      <c r="E191" s="5">
        <v>1</v>
      </c>
      <c r="F191" s="5">
        <v>14.28</v>
      </c>
      <c r="G191" s="5"/>
      <c r="H191" s="5"/>
      <c r="I191" s="5">
        <v>14.28</v>
      </c>
      <c r="J191" s="5">
        <v>13.99</v>
      </c>
      <c r="K191" s="5">
        <v>3.9</v>
      </c>
      <c r="L191" s="5"/>
      <c r="M191" s="5">
        <v>2.6</v>
      </c>
      <c r="N191" s="5"/>
      <c r="O191" s="5">
        <v>3.23</v>
      </c>
      <c r="R191" s="5">
        <v>3.23</v>
      </c>
      <c r="S191" s="5">
        <v>38</v>
      </c>
      <c r="T191" s="5">
        <v>34.770000000000003</v>
      </c>
      <c r="U191" s="5">
        <v>36.39</v>
      </c>
      <c r="V191" s="5">
        <v>124030.39999999999</v>
      </c>
      <c r="W191" s="5"/>
      <c r="X191" s="5">
        <v>124030.39999999999</v>
      </c>
      <c r="Y191">
        <v>1000</v>
      </c>
      <c r="Z191">
        <v>125030.39999999999</v>
      </c>
      <c r="AA191">
        <v>215</v>
      </c>
      <c r="AB191">
        <v>125245.4</v>
      </c>
      <c r="AC191">
        <v>17.5</v>
      </c>
      <c r="AD191">
        <v>125262.9</v>
      </c>
      <c r="AE191">
        <v>1878.9435000000001</v>
      </c>
      <c r="AF191">
        <v>127141.8435</v>
      </c>
      <c r="AG191">
        <v>1271.4184349999998</v>
      </c>
      <c r="AH191">
        <v>128413.261935</v>
      </c>
      <c r="AI191">
        <v>1284.1326193499999</v>
      </c>
      <c r="AJ191">
        <v>129697.39455435</v>
      </c>
      <c r="AL191">
        <v>129697.39455435</v>
      </c>
      <c r="AM191" s="5">
        <v>129697.39</v>
      </c>
      <c r="AN191" s="5">
        <v>4719700</v>
      </c>
      <c r="AQ191" s="5">
        <v>0</v>
      </c>
      <c r="AR191" s="5">
        <v>129697.71915361362</v>
      </c>
      <c r="AS191" s="5">
        <v>4719700</v>
      </c>
      <c r="AT191" s="5" t="s">
        <v>8</v>
      </c>
      <c r="AW191">
        <v>129697.71915361362</v>
      </c>
      <c r="AX191" s="5">
        <v>0</v>
      </c>
      <c r="AY191" s="5">
        <v>4719700</v>
      </c>
      <c r="BA191" s="5" t="s">
        <v>19</v>
      </c>
      <c r="BB191" s="5" t="s">
        <v>19</v>
      </c>
      <c r="BC191" t="s">
        <v>1827</v>
      </c>
      <c r="BD191" t="s">
        <v>1828</v>
      </c>
      <c r="BE191" t="s">
        <v>1861</v>
      </c>
      <c r="BF191" t="s">
        <v>1864</v>
      </c>
      <c r="BG191" t="b">
        <v>1</v>
      </c>
      <c r="BH191" s="5">
        <v>4719700</v>
      </c>
      <c r="BI191">
        <v>4719700</v>
      </c>
      <c r="BJ191">
        <v>0</v>
      </c>
      <c r="BK191">
        <v>0</v>
      </c>
      <c r="BL191" s="5">
        <v>0</v>
      </c>
      <c r="BM191" s="5" t="s">
        <v>8</v>
      </c>
      <c r="BN191" s="5" t="b">
        <v>1</v>
      </c>
      <c r="BO191" s="5" t="s">
        <v>1659</v>
      </c>
    </row>
    <row r="192" spans="1:67" x14ac:dyDescent="0.25">
      <c r="A192" s="5">
        <v>191</v>
      </c>
      <c r="B192" s="5">
        <v>3</v>
      </c>
      <c r="C192" s="5">
        <v>3</v>
      </c>
      <c r="D192" s="5">
        <v>5</v>
      </c>
      <c r="E192" s="5">
        <v>3</v>
      </c>
      <c r="F192" s="5">
        <v>18.350000000000001</v>
      </c>
      <c r="G192" s="5">
        <v>15.96</v>
      </c>
      <c r="H192" s="5">
        <v>11.55</v>
      </c>
      <c r="I192" s="5">
        <v>45.86</v>
      </c>
      <c r="J192" s="5">
        <v>11.42</v>
      </c>
      <c r="K192" s="5">
        <v>3.9</v>
      </c>
      <c r="L192" s="5">
        <v>4.37</v>
      </c>
      <c r="M192" s="5">
        <v>11.06</v>
      </c>
      <c r="N192" s="5"/>
      <c r="O192" s="5">
        <v>3.1</v>
      </c>
      <c r="R192" s="5">
        <v>3.1</v>
      </c>
      <c r="S192" s="5">
        <v>79.709999999999994</v>
      </c>
      <c r="T192" s="5">
        <v>76.61</v>
      </c>
      <c r="U192" s="5">
        <v>78.16</v>
      </c>
      <c r="V192" s="5">
        <v>109434.4</v>
      </c>
      <c r="W192" s="5"/>
      <c r="X192" s="5">
        <v>109434.4</v>
      </c>
      <c r="Y192">
        <v>1000</v>
      </c>
      <c r="Z192">
        <v>110434.4</v>
      </c>
      <c r="AA192">
        <v>215</v>
      </c>
      <c r="AB192">
        <v>110649.4</v>
      </c>
      <c r="AC192">
        <v>17.5</v>
      </c>
      <c r="AD192">
        <v>110666.9</v>
      </c>
      <c r="AF192">
        <v>110666.9</v>
      </c>
      <c r="AH192">
        <v>110666.9</v>
      </c>
      <c r="AJ192">
        <v>110666.9</v>
      </c>
      <c r="AK192">
        <v>2213.3379999999997</v>
      </c>
      <c r="AL192">
        <v>112880.238</v>
      </c>
      <c r="AM192" s="5">
        <v>112880.24</v>
      </c>
      <c r="AN192" s="5">
        <v>8822800</v>
      </c>
      <c r="AQ192" s="5">
        <v>0</v>
      </c>
      <c r="AR192" s="5">
        <v>112881.26919140226</v>
      </c>
      <c r="AS192" s="5">
        <v>8822800</v>
      </c>
      <c r="AT192" s="5" t="s">
        <v>8</v>
      </c>
      <c r="AW192">
        <v>112881.26919140226</v>
      </c>
      <c r="AX192" s="5">
        <v>0</v>
      </c>
      <c r="AY192" s="5">
        <v>8822800</v>
      </c>
      <c r="BA192" s="5" t="s">
        <v>19</v>
      </c>
      <c r="BB192" s="5" t="s">
        <v>19</v>
      </c>
      <c r="BC192" t="s">
        <v>1827</v>
      </c>
      <c r="BD192" t="s">
        <v>1828</v>
      </c>
      <c r="BE192" t="s">
        <v>1861</v>
      </c>
      <c r="BF192" t="s">
        <v>1866</v>
      </c>
      <c r="BG192" t="b">
        <v>1</v>
      </c>
      <c r="BH192" s="5">
        <v>8822800</v>
      </c>
      <c r="BI192">
        <v>8822800</v>
      </c>
      <c r="BJ192">
        <v>0</v>
      </c>
      <c r="BK192">
        <v>0</v>
      </c>
      <c r="BL192" s="5">
        <v>0</v>
      </c>
      <c r="BM192" s="5" t="s">
        <v>8</v>
      </c>
      <c r="BN192" s="5" t="b">
        <v>1</v>
      </c>
      <c r="BO192" s="5" t="s">
        <v>1660</v>
      </c>
    </row>
    <row r="193" spans="1:67" x14ac:dyDescent="0.25">
      <c r="A193" s="5">
        <v>192</v>
      </c>
      <c r="B193" s="5">
        <v>3</v>
      </c>
      <c r="C193" s="5">
        <v>3</v>
      </c>
      <c r="D193" s="5">
        <v>6</v>
      </c>
      <c r="E193" s="5">
        <v>0</v>
      </c>
      <c r="F193" s="5">
        <v>16.25</v>
      </c>
      <c r="G193" s="5"/>
      <c r="H193" s="5"/>
      <c r="I193" s="5">
        <v>16.25</v>
      </c>
      <c r="J193" s="5">
        <v>5</v>
      </c>
      <c r="K193" s="5">
        <v>4.2699999999999996</v>
      </c>
      <c r="L193" s="5"/>
      <c r="M193" s="5">
        <v>4.21</v>
      </c>
      <c r="N193" s="5"/>
      <c r="O193" s="5"/>
      <c r="R193" s="5">
        <v>0</v>
      </c>
      <c r="S193" s="5">
        <v>29.73</v>
      </c>
      <c r="T193" s="5">
        <v>29.73</v>
      </c>
      <c r="U193" s="5">
        <v>29.73</v>
      </c>
      <c r="V193" s="5">
        <v>138332.70000000001</v>
      </c>
      <c r="W193" s="5"/>
      <c r="X193" s="5">
        <v>138332.70000000001</v>
      </c>
      <c r="Y193">
        <v>1000</v>
      </c>
      <c r="Z193">
        <v>139332.70000000001</v>
      </c>
      <c r="AA193">
        <v>215</v>
      </c>
      <c r="AB193">
        <v>139547.70000000001</v>
      </c>
      <c r="AC193">
        <v>17.5</v>
      </c>
      <c r="AD193">
        <v>139565.20000000001</v>
      </c>
      <c r="AF193">
        <v>139565.20000000001</v>
      </c>
      <c r="AH193">
        <v>139565.20000000001</v>
      </c>
      <c r="AJ193">
        <v>139565.20000000001</v>
      </c>
      <c r="AL193">
        <v>139565.20000000001</v>
      </c>
      <c r="AM193" s="5">
        <v>139565.20000000001</v>
      </c>
      <c r="AN193" s="5">
        <v>4149300</v>
      </c>
      <c r="AQ193" s="5">
        <v>0</v>
      </c>
      <c r="AR193" s="5">
        <v>139566.09485368314</v>
      </c>
      <c r="AS193" s="5">
        <v>4149300</v>
      </c>
      <c r="AT193" s="5" t="s">
        <v>8</v>
      </c>
      <c r="AW193">
        <v>139566.09485368314</v>
      </c>
      <c r="AX193" s="5">
        <v>0</v>
      </c>
      <c r="AY193" s="5">
        <v>4149300</v>
      </c>
      <c r="BA193" s="5" t="s">
        <v>19</v>
      </c>
      <c r="BB193" s="5" t="s">
        <v>19</v>
      </c>
      <c r="BC193" t="s">
        <v>1827</v>
      </c>
      <c r="BD193" t="s">
        <v>1828</v>
      </c>
      <c r="BE193" t="s">
        <v>1861</v>
      </c>
      <c r="BF193" t="s">
        <v>1862</v>
      </c>
      <c r="BG193" t="b">
        <v>1</v>
      </c>
      <c r="BH193" s="5">
        <v>4149300</v>
      </c>
      <c r="BI193">
        <v>4149300</v>
      </c>
      <c r="BJ193">
        <v>0</v>
      </c>
      <c r="BK193">
        <v>0</v>
      </c>
      <c r="BL193" s="5">
        <v>0</v>
      </c>
      <c r="BM193" s="5" t="s">
        <v>8</v>
      </c>
      <c r="BN193" s="5" t="b">
        <v>1</v>
      </c>
      <c r="BO193" s="5" t="s">
        <v>1661</v>
      </c>
    </row>
    <row r="194" spans="1:67" x14ac:dyDescent="0.25">
      <c r="A194" s="5">
        <v>193</v>
      </c>
      <c r="B194" s="5">
        <v>3</v>
      </c>
      <c r="C194" s="5">
        <v>4</v>
      </c>
      <c r="D194" s="5">
        <v>1</v>
      </c>
      <c r="E194" s="5">
        <v>1</v>
      </c>
      <c r="F194" s="5">
        <v>14.42</v>
      </c>
      <c r="G194" s="5"/>
      <c r="H194" s="5"/>
      <c r="I194" s="5">
        <v>14.42</v>
      </c>
      <c r="J194" s="5">
        <v>16.2</v>
      </c>
      <c r="K194" s="5">
        <v>4.09</v>
      </c>
      <c r="L194" s="5"/>
      <c r="M194" s="5">
        <v>8.0299999999999994</v>
      </c>
      <c r="N194" s="5"/>
      <c r="O194" s="5">
        <v>3.01</v>
      </c>
      <c r="R194" s="5">
        <v>3.01</v>
      </c>
      <c r="S194" s="5">
        <v>45.75</v>
      </c>
      <c r="T194" s="5">
        <v>42.74</v>
      </c>
      <c r="U194" s="5">
        <v>44.25</v>
      </c>
      <c r="V194" s="5">
        <v>121645.2</v>
      </c>
      <c r="W194" s="5">
        <v>2432.904</v>
      </c>
      <c r="X194" s="5">
        <v>124078.10400000001</v>
      </c>
      <c r="Y194">
        <v>1000</v>
      </c>
      <c r="Z194">
        <v>125078.10400000001</v>
      </c>
      <c r="AA194">
        <v>215</v>
      </c>
      <c r="AB194">
        <v>125293.10400000001</v>
      </c>
      <c r="AC194">
        <v>17.5</v>
      </c>
      <c r="AD194">
        <v>125310.60400000001</v>
      </c>
      <c r="AE194">
        <v>626.55301999999995</v>
      </c>
      <c r="AF194">
        <v>125937.15702</v>
      </c>
      <c r="AG194">
        <v>1259.3715702</v>
      </c>
      <c r="AH194">
        <v>127196.5285902</v>
      </c>
      <c r="AJ194">
        <v>127196.5285902</v>
      </c>
      <c r="AL194">
        <v>127196.5285902</v>
      </c>
      <c r="AM194" s="5">
        <v>127196.53</v>
      </c>
      <c r="AN194" s="5">
        <v>5628500</v>
      </c>
      <c r="AP194">
        <v>0.02</v>
      </c>
      <c r="AQ194" s="5">
        <v>112570</v>
      </c>
      <c r="AR194" s="5">
        <v>124653.78531073446</v>
      </c>
      <c r="AS194" s="5">
        <v>5515930</v>
      </c>
      <c r="AT194" s="5" t="s">
        <v>1807</v>
      </c>
      <c r="AU194">
        <v>10000</v>
      </c>
      <c r="AW194">
        <v>134653.78531073447</v>
      </c>
      <c r="AX194" s="5">
        <v>442500</v>
      </c>
      <c r="AY194" s="5">
        <v>5958430</v>
      </c>
      <c r="AZ194" t="s">
        <v>62</v>
      </c>
      <c r="BA194" s="5" t="s">
        <v>1</v>
      </c>
      <c r="BB194" s="5" t="s">
        <v>1</v>
      </c>
      <c r="BC194" t="s">
        <v>1863</v>
      </c>
      <c r="BD194" t="s">
        <v>1787</v>
      </c>
      <c r="BE194" t="s">
        <v>1861</v>
      </c>
      <c r="BF194" t="s">
        <v>1856</v>
      </c>
      <c r="BG194" t="b">
        <v>1</v>
      </c>
      <c r="BH194" s="5">
        <v>5628500</v>
      </c>
      <c r="BI194" t="s">
        <v>1899</v>
      </c>
      <c r="BJ194">
        <v>0</v>
      </c>
      <c r="BK194">
        <v>5628500</v>
      </c>
      <c r="BL194" s="5">
        <v>0</v>
      </c>
      <c r="BM194" s="5" t="s">
        <v>1807</v>
      </c>
      <c r="BN194" s="5" t="b">
        <v>1</v>
      </c>
      <c r="BO194" s="5" t="s">
        <v>1662</v>
      </c>
    </row>
    <row r="195" spans="1:67" x14ac:dyDescent="0.25">
      <c r="A195" s="5">
        <v>194</v>
      </c>
      <c r="B195" s="5">
        <v>3</v>
      </c>
      <c r="C195" s="5">
        <v>4</v>
      </c>
      <c r="D195" s="5">
        <v>2</v>
      </c>
      <c r="E195" s="5">
        <v>1</v>
      </c>
      <c r="F195" s="5">
        <v>12.76</v>
      </c>
      <c r="G195" s="5"/>
      <c r="H195" s="5"/>
      <c r="I195" s="5">
        <v>12.76</v>
      </c>
      <c r="J195" s="5">
        <v>15.1</v>
      </c>
      <c r="K195" s="5">
        <v>4.22</v>
      </c>
      <c r="L195" s="5"/>
      <c r="M195" s="5">
        <v>3.09</v>
      </c>
      <c r="N195" s="5"/>
      <c r="O195" s="5">
        <v>2.93</v>
      </c>
      <c r="R195" s="5">
        <v>2.93</v>
      </c>
      <c r="S195" s="5">
        <v>38.1</v>
      </c>
      <c r="T195" s="5">
        <v>35.17</v>
      </c>
      <c r="U195" s="5">
        <v>36.64</v>
      </c>
      <c r="V195" s="5">
        <v>125223</v>
      </c>
      <c r="W195" s="5">
        <v>2504.46</v>
      </c>
      <c r="X195" s="5">
        <v>127727.46</v>
      </c>
      <c r="Y195">
        <v>1000</v>
      </c>
      <c r="Z195">
        <v>128727.46</v>
      </c>
      <c r="AB195">
        <v>128727.46</v>
      </c>
      <c r="AD195">
        <v>128727.46</v>
      </c>
      <c r="AF195">
        <v>128727.46</v>
      </c>
      <c r="AH195">
        <v>128727.46</v>
      </c>
      <c r="AJ195">
        <v>128727.46</v>
      </c>
      <c r="AL195">
        <v>128727.46</v>
      </c>
      <c r="AM195" s="5">
        <v>128727.46</v>
      </c>
      <c r="AN195" s="5">
        <v>4716600</v>
      </c>
      <c r="AP195">
        <v>0.02</v>
      </c>
      <c r="AQ195" s="5">
        <v>94332</v>
      </c>
      <c r="AR195" s="5">
        <v>126153.60262008732</v>
      </c>
      <c r="AS195" s="5">
        <v>4622268</v>
      </c>
      <c r="AT195" s="5" t="s">
        <v>8</v>
      </c>
      <c r="AW195">
        <v>126153.60262008732</v>
      </c>
      <c r="AX195" s="5">
        <v>0</v>
      </c>
      <c r="AY195" s="5">
        <v>4622268</v>
      </c>
      <c r="AZ195" t="s">
        <v>1760</v>
      </c>
      <c r="BA195" s="5" t="s">
        <v>1</v>
      </c>
      <c r="BB195" s="5" t="s">
        <v>1</v>
      </c>
      <c r="BC195" t="s">
        <v>1863</v>
      </c>
      <c r="BD195" t="s">
        <v>1787</v>
      </c>
      <c r="BE195" t="s">
        <v>1861</v>
      </c>
      <c r="BF195" t="s">
        <v>1856</v>
      </c>
      <c r="BG195" t="b">
        <v>1</v>
      </c>
      <c r="BH195" s="5">
        <v>4716600</v>
      </c>
      <c r="BI195" t="s">
        <v>1899</v>
      </c>
      <c r="BJ195">
        <v>0</v>
      </c>
      <c r="BK195">
        <v>4716600</v>
      </c>
      <c r="BL195" s="5">
        <v>0</v>
      </c>
      <c r="BM195" s="5" t="s">
        <v>8</v>
      </c>
      <c r="BN195" s="5" t="b">
        <v>1</v>
      </c>
      <c r="BO195" s="5" t="s">
        <v>1663</v>
      </c>
    </row>
    <row r="196" spans="1:67" x14ac:dyDescent="0.25">
      <c r="A196" s="5">
        <v>195</v>
      </c>
      <c r="B196" s="5">
        <v>3</v>
      </c>
      <c r="C196" s="5">
        <v>4</v>
      </c>
      <c r="D196" s="5">
        <v>3</v>
      </c>
      <c r="E196" s="5">
        <v>2</v>
      </c>
      <c r="F196" s="5">
        <v>15.36</v>
      </c>
      <c r="G196" s="5">
        <v>11.95</v>
      </c>
      <c r="H196" s="5"/>
      <c r="I196" s="5">
        <v>27.31</v>
      </c>
      <c r="J196" s="5">
        <v>14.7</v>
      </c>
      <c r="K196" s="5">
        <v>4.21</v>
      </c>
      <c r="L196" s="5"/>
      <c r="M196" s="5">
        <v>6.6</v>
      </c>
      <c r="N196" s="5"/>
      <c r="O196" s="5">
        <v>3.23</v>
      </c>
      <c r="R196" s="5">
        <v>3.23</v>
      </c>
      <c r="S196" s="5">
        <v>56.05</v>
      </c>
      <c r="T196" s="5">
        <v>52.82</v>
      </c>
      <c r="U196" s="5">
        <v>54.44</v>
      </c>
      <c r="V196" s="5">
        <v>119811.8</v>
      </c>
      <c r="W196" s="5">
        <v>2516.0478000000003</v>
      </c>
      <c r="X196" s="5">
        <v>122327.8478</v>
      </c>
      <c r="Y196">
        <v>1000</v>
      </c>
      <c r="Z196">
        <v>123327.8478</v>
      </c>
      <c r="AA196">
        <v>215</v>
      </c>
      <c r="AB196">
        <v>123542.8478</v>
      </c>
      <c r="AC196">
        <v>17.5</v>
      </c>
      <c r="AD196">
        <v>123560.3478</v>
      </c>
      <c r="AE196">
        <v>617.801739</v>
      </c>
      <c r="AF196">
        <v>124178.14953900001</v>
      </c>
      <c r="AH196">
        <v>124178.14953900001</v>
      </c>
      <c r="AJ196">
        <v>124178.14953900001</v>
      </c>
      <c r="AL196">
        <v>124178.14953900001</v>
      </c>
      <c r="AM196" s="5">
        <v>124178.15</v>
      </c>
      <c r="AN196" s="5">
        <v>6760300</v>
      </c>
      <c r="AQ196" s="5">
        <v>0</v>
      </c>
      <c r="AR196" s="5">
        <v>124178.91256429096</v>
      </c>
      <c r="AS196" s="5">
        <v>6760300</v>
      </c>
      <c r="AT196" s="5" t="s">
        <v>8</v>
      </c>
      <c r="AW196">
        <v>124178.91256429096</v>
      </c>
      <c r="AX196" s="5">
        <v>0</v>
      </c>
      <c r="AY196" s="5">
        <v>6760300</v>
      </c>
      <c r="BA196" s="5" t="s">
        <v>19</v>
      </c>
      <c r="BB196" s="5" t="s">
        <v>19</v>
      </c>
      <c r="BC196" t="s">
        <v>1827</v>
      </c>
      <c r="BD196" t="s">
        <v>1828</v>
      </c>
      <c r="BE196" t="s">
        <v>1861</v>
      </c>
      <c r="BF196" t="s">
        <v>1857</v>
      </c>
      <c r="BG196" t="b">
        <v>1</v>
      </c>
      <c r="BH196" s="5">
        <v>6760300</v>
      </c>
      <c r="BI196">
        <v>6760300</v>
      </c>
      <c r="BJ196">
        <v>0</v>
      </c>
      <c r="BK196">
        <v>0</v>
      </c>
      <c r="BL196" s="5">
        <v>0</v>
      </c>
      <c r="BM196" s="5" t="s">
        <v>8</v>
      </c>
      <c r="BN196" s="5" t="b">
        <v>1</v>
      </c>
      <c r="BO196" s="5" t="s">
        <v>1664</v>
      </c>
    </row>
    <row r="197" spans="1:67" x14ac:dyDescent="0.25">
      <c r="A197" s="5">
        <v>196</v>
      </c>
      <c r="B197" s="5">
        <v>3</v>
      </c>
      <c r="C197" s="5">
        <v>4</v>
      </c>
      <c r="D197" s="5">
        <v>4</v>
      </c>
      <c r="E197" s="5">
        <v>1</v>
      </c>
      <c r="F197" s="5">
        <v>14.28</v>
      </c>
      <c r="G197" s="5"/>
      <c r="H197" s="5"/>
      <c r="I197" s="5">
        <v>14.28</v>
      </c>
      <c r="J197" s="5">
        <v>13.99</v>
      </c>
      <c r="K197" s="5">
        <v>3.9</v>
      </c>
      <c r="L197" s="5"/>
      <c r="M197" s="5">
        <v>2.6</v>
      </c>
      <c r="N197" s="5"/>
      <c r="O197" s="5">
        <v>3.23</v>
      </c>
      <c r="R197" s="5">
        <v>3.23</v>
      </c>
      <c r="S197" s="5">
        <v>38</v>
      </c>
      <c r="T197" s="5">
        <v>34.770000000000003</v>
      </c>
      <c r="U197" s="5">
        <v>36.39</v>
      </c>
      <c r="V197" s="5">
        <v>124030.39999999999</v>
      </c>
      <c r="W197" s="5"/>
      <c r="X197" s="5">
        <v>124030.39999999999</v>
      </c>
      <c r="Y197">
        <v>1000</v>
      </c>
      <c r="Z197">
        <v>125030.39999999999</v>
      </c>
      <c r="AA197">
        <v>215</v>
      </c>
      <c r="AB197">
        <v>125245.4</v>
      </c>
      <c r="AC197">
        <v>17.5</v>
      </c>
      <c r="AD197">
        <v>125262.9</v>
      </c>
      <c r="AE197">
        <v>1878.9435000000001</v>
      </c>
      <c r="AF197">
        <v>127141.8435</v>
      </c>
      <c r="AG197">
        <v>1271.4184349999998</v>
      </c>
      <c r="AH197">
        <v>128413.261935</v>
      </c>
      <c r="AI197">
        <v>1284.1326193499999</v>
      </c>
      <c r="AJ197">
        <v>129697.39455435</v>
      </c>
      <c r="AL197">
        <v>129697.39455435</v>
      </c>
      <c r="AM197" s="5">
        <v>129697.39</v>
      </c>
      <c r="AN197" s="5">
        <v>4719700</v>
      </c>
      <c r="AQ197" s="5">
        <v>0</v>
      </c>
      <c r="AR197" s="5">
        <v>129697.71915361362</v>
      </c>
      <c r="AS197" s="5">
        <v>4719700</v>
      </c>
      <c r="AT197" s="5" t="s">
        <v>10</v>
      </c>
      <c r="AU197">
        <v>25000</v>
      </c>
      <c r="AV197" t="s">
        <v>1813</v>
      </c>
      <c r="AW197">
        <v>154697.71915361361</v>
      </c>
      <c r="AX197" s="5">
        <v>909749.99999999907</v>
      </c>
      <c r="AY197" s="5">
        <v>5629449.9999999991</v>
      </c>
      <c r="BA197" s="5" t="s">
        <v>19</v>
      </c>
      <c r="BB197" s="5" t="s">
        <v>19</v>
      </c>
      <c r="BC197" t="s">
        <v>1827</v>
      </c>
      <c r="BD197" t="s">
        <v>1828</v>
      </c>
      <c r="BE197" t="s">
        <v>1861</v>
      </c>
      <c r="BF197" t="s">
        <v>1864</v>
      </c>
      <c r="BG197" t="b">
        <v>1</v>
      </c>
      <c r="BH197" s="5">
        <v>4719700</v>
      </c>
      <c r="BI197">
        <v>4719700</v>
      </c>
      <c r="BJ197">
        <v>0</v>
      </c>
      <c r="BK197">
        <v>0</v>
      </c>
      <c r="BL197" s="5">
        <v>0</v>
      </c>
      <c r="BM197" s="5" t="s">
        <v>10</v>
      </c>
      <c r="BN197" s="5" t="b">
        <v>1</v>
      </c>
      <c r="BO197" s="5" t="s">
        <v>1665</v>
      </c>
    </row>
    <row r="198" spans="1:67" x14ac:dyDescent="0.25">
      <c r="A198" s="5">
        <v>197</v>
      </c>
      <c r="B198" s="5">
        <v>3</v>
      </c>
      <c r="C198" s="5">
        <v>4</v>
      </c>
      <c r="D198" s="5">
        <v>5</v>
      </c>
      <c r="E198" s="5">
        <v>3</v>
      </c>
      <c r="F198" s="5">
        <v>18.350000000000001</v>
      </c>
      <c r="G198" s="5">
        <v>15.96</v>
      </c>
      <c r="H198" s="5">
        <v>11.55</v>
      </c>
      <c r="I198" s="5">
        <v>45.86</v>
      </c>
      <c r="J198" s="5">
        <v>11.42</v>
      </c>
      <c r="K198" s="5">
        <v>3.9</v>
      </c>
      <c r="L198" s="5">
        <v>4.37</v>
      </c>
      <c r="M198" s="5">
        <v>11.06</v>
      </c>
      <c r="N198" s="5"/>
      <c r="O198" s="5">
        <v>3.1</v>
      </c>
      <c r="R198" s="5">
        <v>3.1</v>
      </c>
      <c r="S198" s="5">
        <v>79.709999999999994</v>
      </c>
      <c r="T198" s="5">
        <v>76.61</v>
      </c>
      <c r="U198" s="5">
        <v>78.16</v>
      </c>
      <c r="V198" s="5">
        <v>109434.4</v>
      </c>
      <c r="W198" s="5"/>
      <c r="X198" s="5">
        <v>109434.4</v>
      </c>
      <c r="Y198">
        <v>1000</v>
      </c>
      <c r="Z198">
        <v>110434.4</v>
      </c>
      <c r="AA198">
        <v>215</v>
      </c>
      <c r="AB198">
        <v>110649.4</v>
      </c>
      <c r="AC198">
        <v>17.5</v>
      </c>
      <c r="AD198">
        <v>110666.9</v>
      </c>
      <c r="AF198">
        <v>110666.9</v>
      </c>
      <c r="AH198">
        <v>110666.9</v>
      </c>
      <c r="AJ198">
        <v>110666.9</v>
      </c>
      <c r="AK198">
        <v>2213.3379999999997</v>
      </c>
      <c r="AL198">
        <v>112880.238</v>
      </c>
      <c r="AM198" s="5">
        <v>112880.24</v>
      </c>
      <c r="AN198" s="5">
        <v>8822800</v>
      </c>
      <c r="AQ198" s="5">
        <v>0</v>
      </c>
      <c r="AR198" s="5">
        <v>112881.26919140226</v>
      </c>
      <c r="AS198" s="5">
        <v>8822800</v>
      </c>
      <c r="AT198" s="5" t="s">
        <v>8</v>
      </c>
      <c r="AW198">
        <v>112881.26919140226</v>
      </c>
      <c r="AX198" s="5">
        <v>0</v>
      </c>
      <c r="AY198" s="5">
        <v>8822800</v>
      </c>
      <c r="BA198" s="5" t="s">
        <v>19</v>
      </c>
      <c r="BB198" s="5" t="s">
        <v>19</v>
      </c>
      <c r="BC198" t="s">
        <v>1827</v>
      </c>
      <c r="BD198" t="s">
        <v>1828</v>
      </c>
      <c r="BE198" t="s">
        <v>1861</v>
      </c>
      <c r="BF198" t="s">
        <v>1866</v>
      </c>
      <c r="BG198" t="b">
        <v>1</v>
      </c>
      <c r="BH198" s="5">
        <v>8822800</v>
      </c>
      <c r="BI198">
        <v>8822800</v>
      </c>
      <c r="BJ198">
        <v>0</v>
      </c>
      <c r="BK198">
        <v>0</v>
      </c>
      <c r="BL198" s="5">
        <v>0</v>
      </c>
      <c r="BM198" s="5" t="s">
        <v>8</v>
      </c>
      <c r="BN198" s="5" t="b">
        <v>1</v>
      </c>
      <c r="BO198" s="5" t="s">
        <v>1666</v>
      </c>
    </row>
    <row r="199" spans="1:67" x14ac:dyDescent="0.25">
      <c r="A199" s="5">
        <v>198</v>
      </c>
      <c r="B199" s="5">
        <v>3</v>
      </c>
      <c r="C199" s="5">
        <v>4</v>
      </c>
      <c r="D199" s="5">
        <v>6</v>
      </c>
      <c r="E199" s="5">
        <v>0</v>
      </c>
      <c r="F199" s="5">
        <v>16.25</v>
      </c>
      <c r="G199" s="5"/>
      <c r="H199" s="5"/>
      <c r="I199" s="5">
        <v>16.25</v>
      </c>
      <c r="J199" s="5">
        <v>5</v>
      </c>
      <c r="K199" s="5">
        <v>4.2699999999999996</v>
      </c>
      <c r="L199" s="5"/>
      <c r="M199" s="5">
        <v>4.21</v>
      </c>
      <c r="N199" s="5"/>
      <c r="O199" s="5"/>
      <c r="R199" s="5">
        <v>0</v>
      </c>
      <c r="S199" s="5">
        <v>29.73</v>
      </c>
      <c r="T199" s="5">
        <v>29.73</v>
      </c>
      <c r="U199" s="5">
        <v>29.73</v>
      </c>
      <c r="V199" s="5">
        <v>139730</v>
      </c>
      <c r="W199" s="5"/>
      <c r="X199" s="5">
        <v>139730</v>
      </c>
      <c r="Y199">
        <v>1000</v>
      </c>
      <c r="Z199">
        <v>140730</v>
      </c>
      <c r="AA199">
        <v>215</v>
      </c>
      <c r="AB199">
        <v>140945</v>
      </c>
      <c r="AC199">
        <v>17.5</v>
      </c>
      <c r="AD199">
        <v>140962.5</v>
      </c>
      <c r="AF199">
        <v>140962.5</v>
      </c>
      <c r="AH199">
        <v>140962.5</v>
      </c>
      <c r="AJ199">
        <v>140962.5</v>
      </c>
      <c r="AL199">
        <v>140962.5</v>
      </c>
      <c r="AM199" s="5">
        <v>140962.5</v>
      </c>
      <c r="AN199" s="5">
        <v>4190900</v>
      </c>
      <c r="AQ199" s="5">
        <v>0</v>
      </c>
      <c r="AR199" s="5">
        <v>140965.35486041036</v>
      </c>
      <c r="AS199" s="5">
        <v>4190900</v>
      </c>
      <c r="AT199" s="5" t="s">
        <v>8</v>
      </c>
      <c r="AW199">
        <v>140965.35486041036</v>
      </c>
      <c r="AX199" s="5">
        <v>0</v>
      </c>
      <c r="AY199" s="5">
        <v>4190900</v>
      </c>
      <c r="BA199" s="5" t="s">
        <v>19</v>
      </c>
      <c r="BB199" s="5" t="s">
        <v>19</v>
      </c>
      <c r="BC199" t="s">
        <v>1827</v>
      </c>
      <c r="BD199" t="s">
        <v>1828</v>
      </c>
      <c r="BE199" t="s">
        <v>1861</v>
      </c>
      <c r="BF199" t="s">
        <v>1862</v>
      </c>
      <c r="BG199" t="b">
        <v>1</v>
      </c>
      <c r="BH199" s="5">
        <v>4190900</v>
      </c>
      <c r="BI199">
        <v>4190900</v>
      </c>
      <c r="BJ199">
        <v>0</v>
      </c>
      <c r="BK199">
        <v>0</v>
      </c>
      <c r="BL199" s="5">
        <v>0</v>
      </c>
      <c r="BM199" s="5" t="s">
        <v>8</v>
      </c>
      <c r="BN199" s="5" t="b">
        <v>1</v>
      </c>
      <c r="BO199" s="5" t="s">
        <v>1667</v>
      </c>
    </row>
    <row r="200" spans="1:67" x14ac:dyDescent="0.25">
      <c r="A200" s="5">
        <v>199</v>
      </c>
      <c r="B200" s="5">
        <v>3</v>
      </c>
      <c r="C200" s="5">
        <v>5</v>
      </c>
      <c r="D200" s="5">
        <v>1</v>
      </c>
      <c r="E200" s="5">
        <v>1</v>
      </c>
      <c r="F200" s="5">
        <v>14.42</v>
      </c>
      <c r="G200" s="5"/>
      <c r="H200" s="5"/>
      <c r="I200" s="5">
        <v>14.42</v>
      </c>
      <c r="J200" s="5">
        <v>16.2</v>
      </c>
      <c r="K200" s="5">
        <v>4.09</v>
      </c>
      <c r="L200" s="5"/>
      <c r="M200" s="5">
        <v>8.0299999999999994</v>
      </c>
      <c r="N200" s="5"/>
      <c r="O200" s="5">
        <v>3.01</v>
      </c>
      <c r="R200" s="5">
        <v>3.01</v>
      </c>
      <c r="S200" s="5">
        <v>45.75</v>
      </c>
      <c r="T200" s="5">
        <v>42.74</v>
      </c>
      <c r="U200" s="5">
        <v>44.25</v>
      </c>
      <c r="V200" s="5">
        <v>122837.8</v>
      </c>
      <c r="W200" s="5">
        <v>2456.7560000000003</v>
      </c>
      <c r="X200" s="5">
        <v>125294.556</v>
      </c>
      <c r="Y200">
        <v>1000</v>
      </c>
      <c r="Z200">
        <v>126294.556</v>
      </c>
      <c r="AA200">
        <v>215</v>
      </c>
      <c r="AB200">
        <v>126509.556</v>
      </c>
      <c r="AD200">
        <v>126509.556</v>
      </c>
      <c r="AF200">
        <v>126509.556</v>
      </c>
      <c r="AH200">
        <v>126509.556</v>
      </c>
      <c r="AJ200">
        <v>126509.556</v>
      </c>
      <c r="AL200">
        <v>126509.556</v>
      </c>
      <c r="AM200" s="5">
        <v>126509.56</v>
      </c>
      <c r="AN200" s="5">
        <v>5598100</v>
      </c>
      <c r="AP200">
        <v>0.02</v>
      </c>
      <c r="AQ200" s="5">
        <v>111962</v>
      </c>
      <c r="AR200" s="5">
        <v>123980.51977401128</v>
      </c>
      <c r="AS200" s="5">
        <v>5486138</v>
      </c>
      <c r="AT200" s="5" t="s">
        <v>1807</v>
      </c>
      <c r="AU200">
        <v>10000</v>
      </c>
      <c r="AW200">
        <v>133980.51977401128</v>
      </c>
      <c r="AX200" s="5">
        <v>442499.99999999907</v>
      </c>
      <c r="AY200" s="5">
        <v>5928637.9999999991</v>
      </c>
      <c r="AZ200" t="s">
        <v>1772</v>
      </c>
      <c r="BA200" s="5" t="s">
        <v>1</v>
      </c>
      <c r="BB200" s="5" t="s">
        <v>1</v>
      </c>
      <c r="BC200" t="s">
        <v>1863</v>
      </c>
      <c r="BD200" t="s">
        <v>1787</v>
      </c>
      <c r="BE200" t="s">
        <v>1861</v>
      </c>
      <c r="BF200" t="s">
        <v>1856</v>
      </c>
      <c r="BG200" t="b">
        <v>1</v>
      </c>
      <c r="BH200" s="5">
        <v>5598100</v>
      </c>
      <c r="BI200" t="s">
        <v>1899</v>
      </c>
      <c r="BJ200">
        <v>5598100</v>
      </c>
      <c r="BK200">
        <v>5598100</v>
      </c>
      <c r="BL200" s="5">
        <v>0</v>
      </c>
      <c r="BM200" s="5" t="s">
        <v>1807</v>
      </c>
      <c r="BN200" s="5" t="b">
        <v>1</v>
      </c>
      <c r="BO200" s="5" t="s">
        <v>1668</v>
      </c>
    </row>
    <row r="201" spans="1:67" x14ac:dyDescent="0.25">
      <c r="A201" s="5">
        <v>200</v>
      </c>
      <c r="B201" s="5">
        <v>3</v>
      </c>
      <c r="C201" s="5">
        <v>5</v>
      </c>
      <c r="D201" s="5">
        <v>2</v>
      </c>
      <c r="E201" s="5">
        <v>1</v>
      </c>
      <c r="F201" s="5">
        <v>12.76</v>
      </c>
      <c r="G201" s="5"/>
      <c r="H201" s="5"/>
      <c r="I201" s="5">
        <v>12.76</v>
      </c>
      <c r="J201" s="5">
        <v>15.1</v>
      </c>
      <c r="K201" s="5">
        <v>4.22</v>
      </c>
      <c r="L201" s="5"/>
      <c r="M201" s="5">
        <v>3.09</v>
      </c>
      <c r="N201" s="5"/>
      <c r="O201" s="5">
        <v>2.93</v>
      </c>
      <c r="R201" s="5">
        <v>2.93</v>
      </c>
      <c r="S201" s="5">
        <v>38.1</v>
      </c>
      <c r="T201" s="5">
        <v>35.17</v>
      </c>
      <c r="U201" s="5">
        <v>36.64</v>
      </c>
      <c r="V201" s="5">
        <v>126415.6</v>
      </c>
      <c r="W201" s="5">
        <v>2528.3120000000004</v>
      </c>
      <c r="X201" s="5">
        <v>128943.912</v>
      </c>
      <c r="Y201">
        <v>1000</v>
      </c>
      <c r="Z201">
        <v>129943.912</v>
      </c>
      <c r="AA201">
        <v>215</v>
      </c>
      <c r="AB201">
        <v>130158.912</v>
      </c>
      <c r="AC201">
        <v>17.5</v>
      </c>
      <c r="AD201">
        <v>130176.412</v>
      </c>
      <c r="AE201">
        <v>1952.64618</v>
      </c>
      <c r="AF201">
        <v>132129.05818000002</v>
      </c>
      <c r="AG201">
        <v>1321.2905818000002</v>
      </c>
      <c r="AH201">
        <v>133450.34876180004</v>
      </c>
      <c r="AI201">
        <v>1334.5034876180005</v>
      </c>
      <c r="AJ201">
        <v>134784.85224941804</v>
      </c>
      <c r="AL201">
        <v>134784.85224941804</v>
      </c>
      <c r="AM201" s="5">
        <v>134784.85</v>
      </c>
      <c r="AN201" s="5">
        <v>4938600</v>
      </c>
      <c r="AQ201" s="5">
        <v>0</v>
      </c>
      <c r="AR201" s="5">
        <v>134787.11790393014</v>
      </c>
      <c r="AS201" s="5">
        <v>4938600</v>
      </c>
      <c r="AT201" s="5" t="s">
        <v>8</v>
      </c>
      <c r="AW201">
        <v>134787.11790393014</v>
      </c>
      <c r="AX201" s="5">
        <v>0</v>
      </c>
      <c r="AY201" s="5">
        <v>4938600</v>
      </c>
      <c r="BA201" s="5" t="s">
        <v>19</v>
      </c>
      <c r="BB201" s="5" t="s">
        <v>19</v>
      </c>
      <c r="BC201" t="s">
        <v>1827</v>
      </c>
      <c r="BD201" t="s">
        <v>1828</v>
      </c>
      <c r="BE201" t="s">
        <v>1861</v>
      </c>
      <c r="BF201" t="s">
        <v>1856</v>
      </c>
      <c r="BG201" t="b">
        <v>1</v>
      </c>
      <c r="BH201" s="5">
        <v>4938600</v>
      </c>
      <c r="BI201">
        <v>4938600</v>
      </c>
      <c r="BJ201">
        <v>0</v>
      </c>
      <c r="BK201">
        <v>0</v>
      </c>
      <c r="BL201" s="5">
        <v>0</v>
      </c>
      <c r="BM201" s="5" t="s">
        <v>8</v>
      </c>
      <c r="BN201" s="5" t="b">
        <v>1</v>
      </c>
      <c r="BO201" s="5" t="s">
        <v>1669</v>
      </c>
    </row>
    <row r="202" spans="1:67" x14ac:dyDescent="0.25">
      <c r="A202" s="5">
        <v>201</v>
      </c>
      <c r="B202" s="5">
        <v>3</v>
      </c>
      <c r="C202" s="5">
        <v>5</v>
      </c>
      <c r="D202" s="5">
        <v>3</v>
      </c>
      <c r="E202" s="5">
        <v>2</v>
      </c>
      <c r="F202" s="5">
        <v>15.36</v>
      </c>
      <c r="G202" s="5">
        <v>11.95</v>
      </c>
      <c r="H202" s="5"/>
      <c r="I202" s="5">
        <v>27.31</v>
      </c>
      <c r="J202" s="5">
        <v>14.7</v>
      </c>
      <c r="K202" s="5">
        <v>4.21</v>
      </c>
      <c r="L202" s="5"/>
      <c r="M202" s="5">
        <v>6.6</v>
      </c>
      <c r="N202" s="5"/>
      <c r="O202" s="5">
        <v>3.23</v>
      </c>
      <c r="R202" s="5">
        <v>3.23</v>
      </c>
      <c r="S202" s="5">
        <v>56.05</v>
      </c>
      <c r="T202" s="5">
        <v>52.82</v>
      </c>
      <c r="U202" s="5">
        <v>54.44</v>
      </c>
      <c r="V202" s="5">
        <v>119811.8</v>
      </c>
      <c r="W202" s="5">
        <v>2516.0478000000003</v>
      </c>
      <c r="X202" s="5">
        <v>122327.8478</v>
      </c>
      <c r="Y202">
        <v>1000</v>
      </c>
      <c r="Z202">
        <v>123327.8478</v>
      </c>
      <c r="AA202">
        <v>215</v>
      </c>
      <c r="AB202">
        <v>123542.8478</v>
      </c>
      <c r="AC202">
        <v>17.5</v>
      </c>
      <c r="AD202">
        <v>123560.3478</v>
      </c>
      <c r="AE202">
        <v>617.801739</v>
      </c>
      <c r="AF202">
        <v>124178.14953900001</v>
      </c>
      <c r="AH202">
        <v>124178.14953900001</v>
      </c>
      <c r="AJ202">
        <v>124178.14953900001</v>
      </c>
      <c r="AL202">
        <v>124178.14953900001</v>
      </c>
      <c r="AM202" s="5">
        <v>124178.15</v>
      </c>
      <c r="AN202" s="5">
        <v>6760300</v>
      </c>
      <c r="AQ202" s="5">
        <v>0</v>
      </c>
      <c r="AR202" s="5">
        <v>124178.91256429096</v>
      </c>
      <c r="AS202" s="5">
        <v>6760300</v>
      </c>
      <c r="AT202" s="5" t="s">
        <v>8</v>
      </c>
      <c r="AW202">
        <v>124178.91256429096</v>
      </c>
      <c r="AX202" s="5">
        <v>0</v>
      </c>
      <c r="AY202" s="5">
        <v>6760300</v>
      </c>
      <c r="BA202" s="5" t="s">
        <v>19</v>
      </c>
      <c r="BB202" s="5" t="s">
        <v>19</v>
      </c>
      <c r="BC202" t="s">
        <v>1827</v>
      </c>
      <c r="BD202" t="s">
        <v>1828</v>
      </c>
      <c r="BE202" t="s">
        <v>1861</v>
      </c>
      <c r="BF202" t="s">
        <v>1857</v>
      </c>
      <c r="BG202" t="b">
        <v>1</v>
      </c>
      <c r="BH202" s="5">
        <v>6760300</v>
      </c>
      <c r="BI202">
        <v>6760300</v>
      </c>
      <c r="BJ202">
        <v>0</v>
      </c>
      <c r="BK202">
        <v>0</v>
      </c>
      <c r="BL202" s="5">
        <v>0</v>
      </c>
      <c r="BM202" s="5" t="s">
        <v>8</v>
      </c>
      <c r="BN202" s="5" t="b">
        <v>1</v>
      </c>
      <c r="BO202" s="5" t="s">
        <v>1670</v>
      </c>
    </row>
    <row r="203" spans="1:67" x14ac:dyDescent="0.25">
      <c r="A203" s="5">
        <v>202</v>
      </c>
      <c r="B203" s="5">
        <v>3</v>
      </c>
      <c r="C203" s="5">
        <v>5</v>
      </c>
      <c r="D203" s="5">
        <v>4</v>
      </c>
      <c r="E203" s="5">
        <v>1</v>
      </c>
      <c r="F203" s="5">
        <v>14.28</v>
      </c>
      <c r="G203" s="5"/>
      <c r="H203" s="5"/>
      <c r="I203" s="5">
        <v>14.28</v>
      </c>
      <c r="J203" s="5">
        <v>13.99</v>
      </c>
      <c r="K203" s="5">
        <v>3.9</v>
      </c>
      <c r="L203" s="5"/>
      <c r="M203" s="5">
        <v>2.6</v>
      </c>
      <c r="N203" s="5"/>
      <c r="O203" s="5">
        <v>3.23</v>
      </c>
      <c r="R203" s="5">
        <v>3.23</v>
      </c>
      <c r="S203" s="5">
        <v>38</v>
      </c>
      <c r="T203" s="5">
        <v>34.770000000000003</v>
      </c>
      <c r="U203" s="5">
        <v>36.39</v>
      </c>
      <c r="V203" s="5">
        <v>125223</v>
      </c>
      <c r="W203" s="5"/>
      <c r="X203" s="5">
        <v>125223</v>
      </c>
      <c r="Y203">
        <v>1000</v>
      </c>
      <c r="Z203">
        <v>126223</v>
      </c>
      <c r="AA203">
        <v>215</v>
      </c>
      <c r="AB203">
        <v>126438</v>
      </c>
      <c r="AC203">
        <v>17.5</v>
      </c>
      <c r="AD203">
        <v>126455.5</v>
      </c>
      <c r="AE203">
        <v>1896.8325</v>
      </c>
      <c r="AF203">
        <v>128352.3325</v>
      </c>
      <c r="AG203">
        <v>1283.5233250000001</v>
      </c>
      <c r="AH203">
        <v>129635.85582500001</v>
      </c>
      <c r="AI203">
        <v>1296.35855825</v>
      </c>
      <c r="AJ203">
        <v>130932.21438325</v>
      </c>
      <c r="AL203">
        <v>130932.21438325</v>
      </c>
      <c r="AM203" s="5">
        <v>130932.21</v>
      </c>
      <c r="AN203" s="5">
        <v>4764700</v>
      </c>
      <c r="AQ203" s="5">
        <v>0</v>
      </c>
      <c r="AR203" s="5">
        <v>130934.32261610332</v>
      </c>
      <c r="AS203" s="5">
        <v>4764700</v>
      </c>
      <c r="AT203" s="5" t="s">
        <v>8</v>
      </c>
      <c r="AW203">
        <v>130934.32261610332</v>
      </c>
      <c r="AX203" s="5">
        <v>0</v>
      </c>
      <c r="AY203" s="5">
        <v>4764700</v>
      </c>
      <c r="BA203" s="5" t="s">
        <v>19</v>
      </c>
      <c r="BB203" s="5" t="s">
        <v>19</v>
      </c>
      <c r="BC203" t="s">
        <v>1827</v>
      </c>
      <c r="BD203" t="s">
        <v>1828</v>
      </c>
      <c r="BE203" t="s">
        <v>1861</v>
      </c>
      <c r="BF203" t="s">
        <v>1864</v>
      </c>
      <c r="BG203" t="b">
        <v>1</v>
      </c>
      <c r="BH203" s="5">
        <v>4764700</v>
      </c>
      <c r="BI203">
        <v>4764700</v>
      </c>
      <c r="BJ203">
        <v>0</v>
      </c>
      <c r="BK203">
        <v>0</v>
      </c>
      <c r="BL203" s="5">
        <v>0</v>
      </c>
      <c r="BM203" s="5" t="s">
        <v>8</v>
      </c>
      <c r="BN203" s="5" t="b">
        <v>1</v>
      </c>
      <c r="BO203" s="5" t="s">
        <v>1671</v>
      </c>
    </row>
    <row r="204" spans="1:67" x14ac:dyDescent="0.25">
      <c r="A204" s="5">
        <v>203</v>
      </c>
      <c r="B204" s="5">
        <v>3</v>
      </c>
      <c r="C204" s="5">
        <v>5</v>
      </c>
      <c r="D204" s="5">
        <v>5</v>
      </c>
      <c r="E204" s="5">
        <v>3</v>
      </c>
      <c r="F204" s="5">
        <v>18.350000000000001</v>
      </c>
      <c r="G204" s="5">
        <v>15.96</v>
      </c>
      <c r="H204" s="5">
        <v>11.55</v>
      </c>
      <c r="I204" s="5">
        <v>45.86</v>
      </c>
      <c r="J204" s="5">
        <v>11.42</v>
      </c>
      <c r="K204" s="5">
        <v>3.9</v>
      </c>
      <c r="L204" s="5">
        <v>4.37</v>
      </c>
      <c r="M204" s="5">
        <v>11.06</v>
      </c>
      <c r="N204" s="5"/>
      <c r="O204" s="5">
        <v>3.1</v>
      </c>
      <c r="R204" s="5">
        <v>3.1</v>
      </c>
      <c r="S204" s="5">
        <v>79.709999999999994</v>
      </c>
      <c r="T204" s="5">
        <v>76.61</v>
      </c>
      <c r="U204" s="5">
        <v>78.16</v>
      </c>
      <c r="V204" s="5">
        <v>108402</v>
      </c>
      <c r="W204" s="5"/>
      <c r="X204" s="5">
        <v>108402</v>
      </c>
      <c r="Y204">
        <v>1000</v>
      </c>
      <c r="Z204">
        <v>109402</v>
      </c>
      <c r="AA204">
        <v>215</v>
      </c>
      <c r="AB204">
        <v>109617</v>
      </c>
      <c r="AC204">
        <v>17.5</v>
      </c>
      <c r="AD204">
        <v>109634.5</v>
      </c>
      <c r="AF204">
        <v>109634.5</v>
      </c>
      <c r="AH204">
        <v>109634.5</v>
      </c>
      <c r="AJ204">
        <v>109634.5</v>
      </c>
      <c r="AK204">
        <v>2192.69</v>
      </c>
      <c r="AL204">
        <v>111827.19</v>
      </c>
      <c r="AM204" s="5">
        <v>111827.19</v>
      </c>
      <c r="AN204" s="5">
        <v>8740500</v>
      </c>
      <c r="AQ204" s="5">
        <v>0</v>
      </c>
      <c r="AR204" s="5">
        <v>111828.30092118731</v>
      </c>
      <c r="AS204" s="5">
        <v>8740500</v>
      </c>
      <c r="AT204" s="5" t="s">
        <v>8</v>
      </c>
      <c r="AW204">
        <v>111828.30092118731</v>
      </c>
      <c r="AX204" s="5">
        <v>0</v>
      </c>
      <c r="AY204" s="5">
        <v>8740500</v>
      </c>
      <c r="BA204" s="5" t="s">
        <v>19</v>
      </c>
      <c r="BB204" s="5" t="s">
        <v>19</v>
      </c>
      <c r="BC204" t="s">
        <v>1827</v>
      </c>
      <c r="BD204" t="s">
        <v>1828</v>
      </c>
      <c r="BE204" t="s">
        <v>1861</v>
      </c>
      <c r="BF204" t="s">
        <v>1866</v>
      </c>
      <c r="BG204" t="b">
        <v>1</v>
      </c>
      <c r="BH204" s="5">
        <v>8740500</v>
      </c>
      <c r="BI204">
        <v>8740500</v>
      </c>
      <c r="BJ204">
        <v>0</v>
      </c>
      <c r="BK204">
        <v>0</v>
      </c>
      <c r="BL204" s="5">
        <v>0</v>
      </c>
      <c r="BM204" s="5" t="s">
        <v>8</v>
      </c>
      <c r="BN204" s="5" t="b">
        <v>1</v>
      </c>
      <c r="BO204" s="5" t="s">
        <v>1672</v>
      </c>
    </row>
    <row r="205" spans="1:67" x14ac:dyDescent="0.25">
      <c r="A205" s="5">
        <v>204</v>
      </c>
      <c r="B205" s="5">
        <v>3</v>
      </c>
      <c r="C205" s="5">
        <v>5</v>
      </c>
      <c r="D205" s="5">
        <v>6</v>
      </c>
      <c r="E205" s="5">
        <v>0</v>
      </c>
      <c r="F205" s="5">
        <v>16.25</v>
      </c>
      <c r="G205" s="5"/>
      <c r="H205" s="5"/>
      <c r="I205" s="5">
        <v>16.25</v>
      </c>
      <c r="J205" s="5">
        <v>5</v>
      </c>
      <c r="K205" s="5">
        <v>4.2699999999999996</v>
      </c>
      <c r="L205" s="5"/>
      <c r="M205" s="5">
        <v>4.21</v>
      </c>
      <c r="N205" s="5"/>
      <c r="O205" s="5"/>
      <c r="R205" s="5">
        <v>0</v>
      </c>
      <c r="S205" s="5">
        <v>29.73</v>
      </c>
      <c r="T205" s="5">
        <v>29.73</v>
      </c>
      <c r="U205" s="5">
        <v>29.73</v>
      </c>
      <c r="V205" s="5">
        <v>138332.70000000001</v>
      </c>
      <c r="W205" s="5"/>
      <c r="X205" s="5">
        <v>138332.70000000001</v>
      </c>
      <c r="Y205">
        <v>1000</v>
      </c>
      <c r="Z205">
        <v>139332.70000000001</v>
      </c>
      <c r="AA205">
        <v>215</v>
      </c>
      <c r="AB205">
        <v>139547.70000000001</v>
      </c>
      <c r="AC205">
        <v>17.5</v>
      </c>
      <c r="AD205">
        <v>139565.20000000001</v>
      </c>
      <c r="AF205">
        <v>139565.20000000001</v>
      </c>
      <c r="AH205">
        <v>139565.20000000001</v>
      </c>
      <c r="AJ205">
        <v>139565.20000000001</v>
      </c>
      <c r="AL205">
        <v>139565.20000000001</v>
      </c>
      <c r="AM205" s="5">
        <v>139565.20000000001</v>
      </c>
      <c r="AN205" s="5">
        <v>4149300</v>
      </c>
      <c r="AQ205" s="5">
        <v>0</v>
      </c>
      <c r="AR205" s="5">
        <v>139566.09485368314</v>
      </c>
      <c r="AS205" s="5">
        <v>4149300</v>
      </c>
      <c r="AT205" s="5" t="s">
        <v>8</v>
      </c>
      <c r="AW205">
        <v>139566.09485368314</v>
      </c>
      <c r="AX205" s="5">
        <v>0</v>
      </c>
      <c r="AY205" s="5">
        <v>4149300</v>
      </c>
      <c r="BA205" s="5" t="s">
        <v>19</v>
      </c>
      <c r="BB205" s="5" t="s">
        <v>19</v>
      </c>
      <c r="BC205" t="s">
        <v>1827</v>
      </c>
      <c r="BD205" t="s">
        <v>1828</v>
      </c>
      <c r="BE205" t="s">
        <v>1861</v>
      </c>
      <c r="BF205" t="s">
        <v>1862</v>
      </c>
      <c r="BG205" t="b">
        <v>1</v>
      </c>
      <c r="BH205" s="5">
        <v>4149300</v>
      </c>
      <c r="BI205">
        <v>4149300</v>
      </c>
      <c r="BJ205">
        <v>0</v>
      </c>
      <c r="BK205">
        <v>0</v>
      </c>
      <c r="BL205" s="5">
        <v>0</v>
      </c>
      <c r="BM205" s="5" t="s">
        <v>8</v>
      </c>
      <c r="BN205" s="5" t="b">
        <v>1</v>
      </c>
      <c r="BO205" s="5" t="s">
        <v>1673</v>
      </c>
    </row>
    <row r="206" spans="1:67" x14ac:dyDescent="0.25">
      <c r="A206" s="5">
        <v>205</v>
      </c>
      <c r="B206" s="5">
        <v>3</v>
      </c>
      <c r="C206" s="5">
        <v>6</v>
      </c>
      <c r="D206" s="5">
        <v>1</v>
      </c>
      <c r="E206" s="5">
        <v>1</v>
      </c>
      <c r="F206" s="5">
        <v>14.42</v>
      </c>
      <c r="G206" s="5"/>
      <c r="H206" s="5"/>
      <c r="I206" s="5">
        <v>14.42</v>
      </c>
      <c r="J206" s="5">
        <v>16.2</v>
      </c>
      <c r="K206" s="5">
        <v>4.09</v>
      </c>
      <c r="L206" s="5"/>
      <c r="M206" s="5">
        <v>8.0299999999999994</v>
      </c>
      <c r="N206" s="5"/>
      <c r="O206" s="5">
        <v>3.01</v>
      </c>
      <c r="R206" s="5">
        <v>3.01</v>
      </c>
      <c r="S206" s="5">
        <v>45.75</v>
      </c>
      <c r="T206" s="5">
        <v>42.74</v>
      </c>
      <c r="U206" s="5">
        <v>44.25</v>
      </c>
      <c r="V206" s="5">
        <v>122837.8</v>
      </c>
      <c r="W206" s="5">
        <v>2456.7560000000003</v>
      </c>
      <c r="X206" s="5">
        <v>125294.556</v>
      </c>
      <c r="Y206">
        <v>1000</v>
      </c>
      <c r="Z206">
        <v>126294.556</v>
      </c>
      <c r="AA206">
        <v>215</v>
      </c>
      <c r="AB206">
        <v>126509.556</v>
      </c>
      <c r="AC206">
        <v>17.5</v>
      </c>
      <c r="AD206">
        <v>126527.056</v>
      </c>
      <c r="AE206">
        <v>632.63527999999997</v>
      </c>
      <c r="AF206">
        <v>127159.69128</v>
      </c>
      <c r="AG206">
        <v>1271.5969127999999</v>
      </c>
      <c r="AH206">
        <v>128431.2881928</v>
      </c>
      <c r="AI206">
        <v>1284.312881928</v>
      </c>
      <c r="AJ206">
        <v>129715.60107472799</v>
      </c>
      <c r="AL206">
        <v>129715.60107472799</v>
      </c>
      <c r="AM206" s="5">
        <v>129715.6</v>
      </c>
      <c r="AN206" s="5">
        <v>5740000</v>
      </c>
      <c r="AP206">
        <v>0.02</v>
      </c>
      <c r="AQ206" s="5">
        <v>114800</v>
      </c>
      <c r="AR206" s="5">
        <v>127123.16384180792</v>
      </c>
      <c r="AS206" s="5">
        <v>5625200</v>
      </c>
      <c r="AT206" s="5" t="s">
        <v>8</v>
      </c>
      <c r="AW206">
        <v>127123.16384180792</v>
      </c>
      <c r="AX206" s="5">
        <v>0</v>
      </c>
      <c r="AY206" s="5">
        <v>5625200</v>
      </c>
      <c r="AZ206" t="s">
        <v>1808</v>
      </c>
      <c r="BA206" s="5" t="s">
        <v>1</v>
      </c>
      <c r="BB206" s="5" t="s">
        <v>1</v>
      </c>
      <c r="BC206" t="s">
        <v>1863</v>
      </c>
      <c r="BD206" t="s">
        <v>1787</v>
      </c>
      <c r="BE206" t="s">
        <v>1861</v>
      </c>
      <c r="BF206" t="s">
        <v>1856</v>
      </c>
      <c r="BG206" t="b">
        <v>1</v>
      </c>
      <c r="BH206" s="5">
        <v>5740000</v>
      </c>
      <c r="BI206" t="s">
        <v>1899</v>
      </c>
      <c r="BJ206">
        <v>0</v>
      </c>
      <c r="BK206">
        <v>5740000</v>
      </c>
      <c r="BL206" s="5">
        <v>0</v>
      </c>
      <c r="BM206" s="5" t="s">
        <v>8</v>
      </c>
      <c r="BN206" s="5" t="b">
        <v>1</v>
      </c>
      <c r="BO206" s="5" t="s">
        <v>1674</v>
      </c>
    </row>
    <row r="207" spans="1:67" x14ac:dyDescent="0.25">
      <c r="A207" s="5">
        <v>206</v>
      </c>
      <c r="B207" s="5">
        <v>3</v>
      </c>
      <c r="C207" s="5">
        <v>6</v>
      </c>
      <c r="D207" s="5">
        <v>2</v>
      </c>
      <c r="E207" s="5">
        <v>1</v>
      </c>
      <c r="F207" s="5">
        <v>12.76</v>
      </c>
      <c r="G207" s="5"/>
      <c r="H207" s="5"/>
      <c r="I207" s="5">
        <v>12.76</v>
      </c>
      <c r="J207" s="5">
        <v>15.1</v>
      </c>
      <c r="K207" s="5">
        <v>4.22</v>
      </c>
      <c r="L207" s="5"/>
      <c r="M207" s="5">
        <v>3.09</v>
      </c>
      <c r="N207" s="5"/>
      <c r="O207" s="5">
        <v>2.93</v>
      </c>
      <c r="R207" s="5">
        <v>2.93</v>
      </c>
      <c r="S207" s="5">
        <v>38.1</v>
      </c>
      <c r="T207" s="5">
        <v>35.17</v>
      </c>
      <c r="U207" s="5">
        <v>36.64</v>
      </c>
      <c r="V207" s="5">
        <v>126415.6</v>
      </c>
      <c r="W207" s="5">
        <v>2528.3120000000004</v>
      </c>
      <c r="X207" s="5">
        <v>128943.912</v>
      </c>
      <c r="Y207">
        <v>1000</v>
      </c>
      <c r="Z207">
        <v>129943.912</v>
      </c>
      <c r="AB207">
        <v>129943.912</v>
      </c>
      <c r="AD207">
        <v>129943.912</v>
      </c>
      <c r="AF207">
        <v>129943.912</v>
      </c>
      <c r="AH207">
        <v>129943.912</v>
      </c>
      <c r="AJ207">
        <v>129943.912</v>
      </c>
      <c r="AL207">
        <v>129943.912</v>
      </c>
      <c r="AM207" s="5">
        <v>129943.91</v>
      </c>
      <c r="AN207" s="5">
        <v>4761200</v>
      </c>
      <c r="AP207">
        <v>0.02</v>
      </c>
      <c r="AQ207" s="5">
        <v>95224</v>
      </c>
      <c r="AR207" s="5">
        <v>127346.50655021834</v>
      </c>
      <c r="AS207" s="5">
        <v>4665976</v>
      </c>
      <c r="AT207" s="5" t="s">
        <v>8</v>
      </c>
      <c r="AW207">
        <v>127346.50655021834</v>
      </c>
      <c r="AX207" s="5">
        <v>0</v>
      </c>
      <c r="AY207" s="5">
        <v>4665976</v>
      </c>
      <c r="AZ207" t="s">
        <v>1760</v>
      </c>
      <c r="BA207" s="5" t="s">
        <v>1</v>
      </c>
      <c r="BB207" s="5" t="s">
        <v>1</v>
      </c>
      <c r="BC207" t="s">
        <v>1863</v>
      </c>
      <c r="BD207" t="s">
        <v>1787</v>
      </c>
      <c r="BE207" t="s">
        <v>1861</v>
      </c>
      <c r="BF207" t="s">
        <v>1856</v>
      </c>
      <c r="BG207" t="b">
        <v>1</v>
      </c>
      <c r="BH207" s="5">
        <v>4761200</v>
      </c>
      <c r="BI207" t="s">
        <v>1899</v>
      </c>
      <c r="BJ207">
        <v>0</v>
      </c>
      <c r="BK207">
        <v>4761200</v>
      </c>
      <c r="BL207" s="5">
        <v>0</v>
      </c>
      <c r="BM207" s="5" t="s">
        <v>8</v>
      </c>
      <c r="BN207" s="5" t="b">
        <v>1</v>
      </c>
      <c r="BO207" s="5" t="s">
        <v>1675</v>
      </c>
    </row>
    <row r="208" spans="1:67" x14ac:dyDescent="0.25">
      <c r="A208" s="5">
        <v>207</v>
      </c>
      <c r="B208" s="5">
        <v>3</v>
      </c>
      <c r="C208" s="5">
        <v>6</v>
      </c>
      <c r="D208" s="5">
        <v>3</v>
      </c>
      <c r="E208" s="5">
        <v>2</v>
      </c>
      <c r="F208" s="5">
        <v>15.36</v>
      </c>
      <c r="G208" s="5">
        <v>11.95</v>
      </c>
      <c r="H208" s="5"/>
      <c r="I208" s="5">
        <v>27.31</v>
      </c>
      <c r="J208" s="5">
        <v>14.7</v>
      </c>
      <c r="K208" s="5">
        <v>4.21</v>
      </c>
      <c r="L208" s="5"/>
      <c r="M208" s="5">
        <v>6.6</v>
      </c>
      <c r="N208" s="5"/>
      <c r="O208" s="5">
        <v>3.23</v>
      </c>
      <c r="R208" s="5">
        <v>3.23</v>
      </c>
      <c r="S208" s="5">
        <v>56.05</v>
      </c>
      <c r="T208" s="5">
        <v>52.82</v>
      </c>
      <c r="U208" s="5">
        <v>54.44</v>
      </c>
      <c r="V208" s="5">
        <v>119811.8</v>
      </c>
      <c r="W208" s="5">
        <v>2516.0478000000003</v>
      </c>
      <c r="X208" s="5">
        <v>122327.8478</v>
      </c>
      <c r="Y208">
        <v>1000</v>
      </c>
      <c r="Z208">
        <v>123327.8478</v>
      </c>
      <c r="AA208">
        <v>215</v>
      </c>
      <c r="AB208">
        <v>123542.8478</v>
      </c>
      <c r="AC208">
        <v>17.5</v>
      </c>
      <c r="AD208">
        <v>123560.3478</v>
      </c>
      <c r="AE208">
        <v>617.801739</v>
      </c>
      <c r="AF208">
        <v>124178.14953900001</v>
      </c>
      <c r="AH208">
        <v>124178.14953900001</v>
      </c>
      <c r="AJ208">
        <v>124178.14953900001</v>
      </c>
      <c r="AL208">
        <v>124178.14953900001</v>
      </c>
      <c r="AM208" s="5">
        <v>124178.15</v>
      </c>
      <c r="AN208" s="5">
        <v>6760300</v>
      </c>
      <c r="AP208">
        <v>0.02</v>
      </c>
      <c r="AQ208" s="5">
        <v>135206</v>
      </c>
      <c r="AR208" s="5">
        <v>121695.33431300517</v>
      </c>
      <c r="AS208" s="5">
        <v>6625094</v>
      </c>
      <c r="AT208" s="5" t="s">
        <v>1807</v>
      </c>
      <c r="AU208">
        <v>10000</v>
      </c>
      <c r="AW208">
        <v>131695.33431300515</v>
      </c>
      <c r="AX208" s="5">
        <v>544400</v>
      </c>
      <c r="AY208" s="5">
        <v>7169494</v>
      </c>
      <c r="BA208" s="5" t="s">
        <v>1</v>
      </c>
      <c r="BB208" s="5" t="s">
        <v>1</v>
      </c>
      <c r="BC208" t="s">
        <v>1863</v>
      </c>
      <c r="BD208" t="s">
        <v>1787</v>
      </c>
      <c r="BE208" t="s">
        <v>1861</v>
      </c>
      <c r="BF208" t="s">
        <v>1857</v>
      </c>
      <c r="BG208" t="b">
        <v>1</v>
      </c>
      <c r="BH208" s="5">
        <v>6760300</v>
      </c>
      <c r="BI208" t="s">
        <v>1899</v>
      </c>
      <c r="BJ208">
        <v>0</v>
      </c>
      <c r="BK208">
        <v>6760300</v>
      </c>
      <c r="BL208" s="5">
        <v>0</v>
      </c>
      <c r="BM208" s="5" t="s">
        <v>1807</v>
      </c>
      <c r="BN208" s="5" t="b">
        <v>1</v>
      </c>
      <c r="BO208" s="5" t="s">
        <v>1676</v>
      </c>
    </row>
    <row r="209" spans="1:67" x14ac:dyDescent="0.25">
      <c r="A209" s="5">
        <v>208</v>
      </c>
      <c r="B209" s="5">
        <v>3</v>
      </c>
      <c r="C209" s="5">
        <v>6</v>
      </c>
      <c r="D209" s="5">
        <v>4</v>
      </c>
      <c r="E209" s="5">
        <v>1</v>
      </c>
      <c r="F209" s="5">
        <v>14.28</v>
      </c>
      <c r="G209" s="5"/>
      <c r="H209" s="5"/>
      <c r="I209" s="5">
        <v>14.28</v>
      </c>
      <c r="J209" s="5">
        <v>13.99</v>
      </c>
      <c r="K209" s="5">
        <v>3.9</v>
      </c>
      <c r="L209" s="5"/>
      <c r="M209" s="5">
        <v>2.6</v>
      </c>
      <c r="N209" s="5"/>
      <c r="O209" s="5">
        <v>3.23</v>
      </c>
      <c r="R209" s="5">
        <v>3.23</v>
      </c>
      <c r="S209" s="5">
        <v>38</v>
      </c>
      <c r="T209" s="5">
        <v>34.770000000000003</v>
      </c>
      <c r="U209" s="5">
        <v>36.39</v>
      </c>
      <c r="V209" s="5">
        <v>125223</v>
      </c>
      <c r="W209" s="5"/>
      <c r="X209" s="5">
        <v>125223</v>
      </c>
      <c r="Y209">
        <v>1000</v>
      </c>
      <c r="Z209">
        <v>126223</v>
      </c>
      <c r="AA209">
        <v>215</v>
      </c>
      <c r="AB209">
        <v>126438</v>
      </c>
      <c r="AC209">
        <v>17.5</v>
      </c>
      <c r="AD209">
        <v>126455.5</v>
      </c>
      <c r="AE209">
        <v>1896.8325</v>
      </c>
      <c r="AF209">
        <v>128352.3325</v>
      </c>
      <c r="AG209">
        <v>1283.5233250000001</v>
      </c>
      <c r="AH209">
        <v>129635.85582500001</v>
      </c>
      <c r="AI209">
        <v>1296.35855825</v>
      </c>
      <c r="AJ209">
        <v>130932.21438325</v>
      </c>
      <c r="AL209">
        <v>130932.21438325</v>
      </c>
      <c r="AM209" s="5">
        <v>130932.21</v>
      </c>
      <c r="AN209" s="5">
        <v>4764700</v>
      </c>
      <c r="AQ209" s="5">
        <v>0</v>
      </c>
      <c r="AR209" s="5">
        <v>130934.32261610332</v>
      </c>
      <c r="AS209" s="5">
        <v>4764700</v>
      </c>
      <c r="AT209" s="5" t="s">
        <v>10</v>
      </c>
      <c r="AU209">
        <v>25000</v>
      </c>
      <c r="AV209" t="s">
        <v>1813</v>
      </c>
      <c r="AW209">
        <v>155934.32261610334</v>
      </c>
      <c r="AX209" s="5">
        <v>909750.00000000093</v>
      </c>
      <c r="AY209" s="5">
        <v>5674450.0000000009</v>
      </c>
      <c r="BA209" s="5" t="s">
        <v>19</v>
      </c>
      <c r="BB209" s="5" t="s">
        <v>19</v>
      </c>
      <c r="BC209" t="s">
        <v>1827</v>
      </c>
      <c r="BD209" t="s">
        <v>1828</v>
      </c>
      <c r="BE209" t="s">
        <v>1861</v>
      </c>
      <c r="BF209" t="s">
        <v>1864</v>
      </c>
      <c r="BG209" t="b">
        <v>1</v>
      </c>
      <c r="BH209" s="5">
        <v>4764700</v>
      </c>
      <c r="BI209">
        <v>4764700</v>
      </c>
      <c r="BJ209">
        <v>0</v>
      </c>
      <c r="BK209">
        <v>0</v>
      </c>
      <c r="BL209" s="5">
        <v>0</v>
      </c>
      <c r="BM209" s="5" t="s">
        <v>10</v>
      </c>
      <c r="BN209" s="5" t="b">
        <v>1</v>
      </c>
      <c r="BO209" s="5" t="s">
        <v>1677</v>
      </c>
    </row>
    <row r="210" spans="1:67" x14ac:dyDescent="0.25">
      <c r="A210" s="5">
        <v>209</v>
      </c>
      <c r="B210" s="5">
        <v>3</v>
      </c>
      <c r="C210" s="5">
        <v>6</v>
      </c>
      <c r="D210" s="5">
        <v>5</v>
      </c>
      <c r="E210" s="5">
        <v>3</v>
      </c>
      <c r="F210" s="5">
        <v>18.350000000000001</v>
      </c>
      <c r="G210" s="5">
        <v>15.96</v>
      </c>
      <c r="H210" s="5">
        <v>11.55</v>
      </c>
      <c r="I210" s="5">
        <v>45.86</v>
      </c>
      <c r="J210" s="5">
        <v>11.42</v>
      </c>
      <c r="K210" s="5">
        <v>3.9</v>
      </c>
      <c r="L210" s="5">
        <v>4.37</v>
      </c>
      <c r="M210" s="5">
        <v>11.06</v>
      </c>
      <c r="N210" s="5"/>
      <c r="O210" s="5">
        <v>3.1</v>
      </c>
      <c r="R210" s="5">
        <v>3.1</v>
      </c>
      <c r="S210" s="5">
        <v>79.709999999999994</v>
      </c>
      <c r="T210" s="5">
        <v>76.61</v>
      </c>
      <c r="U210" s="5">
        <v>78.16</v>
      </c>
      <c r="V210" s="5">
        <v>108402</v>
      </c>
      <c r="W210" s="5"/>
      <c r="X210" s="5">
        <v>108402</v>
      </c>
      <c r="Y210">
        <v>1000</v>
      </c>
      <c r="Z210">
        <v>109402</v>
      </c>
      <c r="AA210">
        <v>215</v>
      </c>
      <c r="AB210">
        <v>109617</v>
      </c>
      <c r="AC210">
        <v>17.5</v>
      </c>
      <c r="AD210">
        <v>109634.5</v>
      </c>
      <c r="AF210">
        <v>109634.5</v>
      </c>
      <c r="AH210">
        <v>109634.5</v>
      </c>
      <c r="AJ210">
        <v>109634.5</v>
      </c>
      <c r="AK210">
        <v>2192.69</v>
      </c>
      <c r="AL210">
        <v>111827.19</v>
      </c>
      <c r="AM210" s="5">
        <v>111827.19</v>
      </c>
      <c r="AN210" s="5">
        <v>8740500</v>
      </c>
      <c r="AQ210" s="5">
        <v>0</v>
      </c>
      <c r="AR210" s="5">
        <v>111828.30092118731</v>
      </c>
      <c r="AS210" s="5">
        <v>8740500</v>
      </c>
      <c r="AT210" s="5" t="s">
        <v>8</v>
      </c>
      <c r="AW210">
        <v>111828.30092118731</v>
      </c>
      <c r="AX210" s="5">
        <v>0</v>
      </c>
      <c r="AY210" s="5">
        <v>8740500</v>
      </c>
      <c r="BA210" s="5" t="s">
        <v>2</v>
      </c>
      <c r="BB210" s="5" t="s">
        <v>2</v>
      </c>
      <c r="BC210" t="s">
        <v>1821</v>
      </c>
      <c r="BD210" t="s">
        <v>1787</v>
      </c>
      <c r="BE210" t="s">
        <v>1861</v>
      </c>
      <c r="BF210" t="s">
        <v>1866</v>
      </c>
      <c r="BG210" t="b">
        <v>1</v>
      </c>
      <c r="BH210" s="5">
        <v>8740500</v>
      </c>
      <c r="BI210">
        <v>8740500</v>
      </c>
      <c r="BJ210">
        <v>0</v>
      </c>
      <c r="BK210">
        <v>0</v>
      </c>
      <c r="BL210" s="5">
        <v>0</v>
      </c>
      <c r="BM210" s="5" t="s">
        <v>8</v>
      </c>
      <c r="BN210" s="5" t="b">
        <v>1</v>
      </c>
      <c r="BO210" s="5" t="s">
        <v>1678</v>
      </c>
    </row>
    <row r="211" spans="1:67" x14ac:dyDescent="0.25">
      <c r="A211" s="5">
        <v>210</v>
      </c>
      <c r="B211" s="5">
        <v>3</v>
      </c>
      <c r="C211" s="5">
        <v>6</v>
      </c>
      <c r="D211" s="5">
        <v>6</v>
      </c>
      <c r="E211" s="5">
        <v>0</v>
      </c>
      <c r="F211" s="5">
        <v>16.25</v>
      </c>
      <c r="G211" s="5"/>
      <c r="H211" s="5"/>
      <c r="I211" s="5">
        <v>16.25</v>
      </c>
      <c r="J211" s="5">
        <v>5</v>
      </c>
      <c r="K211" s="5">
        <v>4.2699999999999996</v>
      </c>
      <c r="L211" s="5"/>
      <c r="M211" s="5">
        <v>4.21</v>
      </c>
      <c r="N211" s="5"/>
      <c r="O211" s="5"/>
      <c r="R211" s="5">
        <v>0</v>
      </c>
      <c r="S211" s="5">
        <v>29.73</v>
      </c>
      <c r="T211" s="5">
        <v>29.73</v>
      </c>
      <c r="U211" s="5">
        <v>29.73</v>
      </c>
      <c r="V211" s="5">
        <v>138332.70000000001</v>
      </c>
      <c r="W211" s="5"/>
      <c r="X211" s="5">
        <v>138332.70000000001</v>
      </c>
      <c r="Y211">
        <v>1000</v>
      </c>
      <c r="Z211">
        <v>139332.70000000001</v>
      </c>
      <c r="AA211">
        <v>215</v>
      </c>
      <c r="AB211">
        <v>139547.70000000001</v>
      </c>
      <c r="AC211">
        <v>17.5</v>
      </c>
      <c r="AD211">
        <v>139565.20000000001</v>
      </c>
      <c r="AF211">
        <v>139565.20000000001</v>
      </c>
      <c r="AH211">
        <v>139565.20000000001</v>
      </c>
      <c r="AJ211">
        <v>139565.20000000001</v>
      </c>
      <c r="AL211">
        <v>139565.20000000001</v>
      </c>
      <c r="AM211" s="5">
        <v>139565.20000000001</v>
      </c>
      <c r="AN211" s="5">
        <v>4149300</v>
      </c>
      <c r="AQ211" s="5">
        <v>0</v>
      </c>
      <c r="AR211" s="5">
        <v>139566.09485368314</v>
      </c>
      <c r="AS211" s="5">
        <v>4149300</v>
      </c>
      <c r="AT211" s="5" t="s">
        <v>8</v>
      </c>
      <c r="AW211">
        <v>139566.09485368314</v>
      </c>
      <c r="AX211" s="5">
        <v>0</v>
      </c>
      <c r="AY211" s="5">
        <v>4149300</v>
      </c>
      <c r="BA211" s="5" t="s">
        <v>19</v>
      </c>
      <c r="BB211" s="5" t="s">
        <v>19</v>
      </c>
      <c r="BC211" t="s">
        <v>1827</v>
      </c>
      <c r="BD211" t="s">
        <v>1828</v>
      </c>
      <c r="BE211" t="s">
        <v>1861</v>
      </c>
      <c r="BF211" t="s">
        <v>1862</v>
      </c>
      <c r="BG211" t="b">
        <v>1</v>
      </c>
      <c r="BH211" s="5">
        <v>4149300</v>
      </c>
      <c r="BI211">
        <v>4149300</v>
      </c>
      <c r="BJ211">
        <v>0</v>
      </c>
      <c r="BK211">
        <v>0</v>
      </c>
      <c r="BL211" s="5">
        <v>0</v>
      </c>
      <c r="BM211" s="5" t="s">
        <v>8</v>
      </c>
      <c r="BN211" s="5" t="b">
        <v>1</v>
      </c>
      <c r="BO211" s="5" t="s">
        <v>1679</v>
      </c>
    </row>
    <row r="212" spans="1:67" x14ac:dyDescent="0.25">
      <c r="A212" s="5">
        <v>211</v>
      </c>
      <c r="B212" s="5">
        <v>3</v>
      </c>
      <c r="C212" s="5">
        <v>7</v>
      </c>
      <c r="D212" s="5">
        <v>1</v>
      </c>
      <c r="E212" s="5">
        <v>1</v>
      </c>
      <c r="F212" s="5">
        <v>14.42</v>
      </c>
      <c r="G212" s="5"/>
      <c r="H212" s="5"/>
      <c r="I212" s="5">
        <v>14.42</v>
      </c>
      <c r="J212" s="5">
        <v>16.2</v>
      </c>
      <c r="K212" s="5">
        <v>4.09</v>
      </c>
      <c r="L212" s="5"/>
      <c r="M212" s="5">
        <v>8.0299999999999994</v>
      </c>
      <c r="N212" s="5"/>
      <c r="O212" s="5">
        <v>3.01</v>
      </c>
      <c r="R212" s="5">
        <v>3.01</v>
      </c>
      <c r="S212" s="5">
        <v>45.75</v>
      </c>
      <c r="T212" s="5">
        <v>42.74</v>
      </c>
      <c r="U212" s="5">
        <v>44.25</v>
      </c>
      <c r="V212" s="5">
        <v>120452.6</v>
      </c>
      <c r="W212" s="5">
        <v>2409.0520000000001</v>
      </c>
      <c r="X212" s="5">
        <v>122861.652</v>
      </c>
      <c r="Y212">
        <v>1000</v>
      </c>
      <c r="Z212">
        <v>123861.652</v>
      </c>
      <c r="AB212">
        <v>123861.652</v>
      </c>
      <c r="AD212">
        <v>123861.652</v>
      </c>
      <c r="AF212">
        <v>123861.652</v>
      </c>
      <c r="AH212">
        <v>123861.652</v>
      </c>
      <c r="AJ212">
        <v>123861.652</v>
      </c>
      <c r="AL212">
        <v>123861.652</v>
      </c>
      <c r="AM212" s="5">
        <v>123861.65</v>
      </c>
      <c r="AN212" s="5">
        <v>5480900</v>
      </c>
      <c r="AQ212" s="5">
        <v>0</v>
      </c>
      <c r="AR212" s="5">
        <v>123862.14689265536</v>
      </c>
      <c r="AS212" s="5">
        <v>5480900</v>
      </c>
      <c r="AT212" s="5" t="s">
        <v>8</v>
      </c>
      <c r="AW212">
        <v>123862.14689265536</v>
      </c>
      <c r="AX212" s="5">
        <v>0</v>
      </c>
      <c r="AY212" s="5">
        <v>5480900</v>
      </c>
      <c r="BA212" s="5" t="s">
        <v>1</v>
      </c>
      <c r="BB212" s="5" t="s">
        <v>1</v>
      </c>
      <c r="BC212" t="s">
        <v>1863</v>
      </c>
      <c r="BD212" t="s">
        <v>1787</v>
      </c>
      <c r="BE212" t="s">
        <v>1861</v>
      </c>
      <c r="BF212" t="s">
        <v>1856</v>
      </c>
      <c r="BG212" t="b">
        <v>1</v>
      </c>
      <c r="BH212" s="5">
        <v>5480900</v>
      </c>
      <c r="BI212" t="s">
        <v>1899</v>
      </c>
      <c r="BJ212">
        <v>0</v>
      </c>
      <c r="BK212">
        <v>5480900</v>
      </c>
      <c r="BL212" s="5">
        <v>0</v>
      </c>
      <c r="BM212" s="5" t="s">
        <v>8</v>
      </c>
      <c r="BN212" s="5" t="b">
        <v>1</v>
      </c>
      <c r="BO212" s="5" t="s">
        <v>1680</v>
      </c>
    </row>
    <row r="213" spans="1:67" x14ac:dyDescent="0.25">
      <c r="A213" s="5">
        <v>212</v>
      </c>
      <c r="B213" s="5">
        <v>3</v>
      </c>
      <c r="C213" s="5">
        <v>7</v>
      </c>
      <c r="D213" s="5">
        <v>2</v>
      </c>
      <c r="E213" s="5">
        <v>1</v>
      </c>
      <c r="F213" s="5">
        <v>12.76</v>
      </c>
      <c r="G213" s="5"/>
      <c r="H213" s="5"/>
      <c r="I213" s="5">
        <v>12.76</v>
      </c>
      <c r="J213" s="5">
        <v>15.1</v>
      </c>
      <c r="K213" s="5">
        <v>4.22</v>
      </c>
      <c r="L213" s="5"/>
      <c r="M213" s="5">
        <v>3.09</v>
      </c>
      <c r="N213" s="5"/>
      <c r="O213" s="5">
        <v>2.93</v>
      </c>
      <c r="R213" s="5">
        <v>2.93</v>
      </c>
      <c r="S213" s="5">
        <v>38.1</v>
      </c>
      <c r="T213" s="5">
        <v>35.17</v>
      </c>
      <c r="U213" s="5">
        <v>36.64</v>
      </c>
      <c r="V213" s="5">
        <v>126415.6</v>
      </c>
      <c r="W213" s="5">
        <v>2528.3120000000004</v>
      </c>
      <c r="X213" s="5">
        <v>128943.912</v>
      </c>
      <c r="Y213">
        <v>1000</v>
      </c>
      <c r="Z213">
        <v>129943.912</v>
      </c>
      <c r="AA213">
        <v>215</v>
      </c>
      <c r="AB213">
        <v>130158.912</v>
      </c>
      <c r="AC213">
        <v>17.5</v>
      </c>
      <c r="AD213">
        <v>130176.412</v>
      </c>
      <c r="AE213">
        <v>1952.64618</v>
      </c>
      <c r="AF213">
        <v>132129.05818000002</v>
      </c>
      <c r="AG213">
        <v>1321.2905818000002</v>
      </c>
      <c r="AH213">
        <v>133450.34876180004</v>
      </c>
      <c r="AJ213">
        <v>133450.34876180004</v>
      </c>
      <c r="AL213">
        <v>133450.34876180004</v>
      </c>
      <c r="AM213" s="5">
        <v>133450.35</v>
      </c>
      <c r="AN213" s="5">
        <v>4889700</v>
      </c>
      <c r="AQ213" s="5">
        <v>0</v>
      </c>
      <c r="AR213" s="5">
        <v>133452.51091703057</v>
      </c>
      <c r="AS213" s="5">
        <v>4889700</v>
      </c>
      <c r="AT213" s="5" t="s">
        <v>8</v>
      </c>
      <c r="AW213">
        <v>133452.51091703057</v>
      </c>
      <c r="AX213" s="5">
        <v>0</v>
      </c>
      <c r="AY213" s="5">
        <v>4889700</v>
      </c>
      <c r="BA213" s="5" t="s">
        <v>1</v>
      </c>
      <c r="BB213" s="5" t="s">
        <v>1</v>
      </c>
      <c r="BC213" t="s">
        <v>1863</v>
      </c>
      <c r="BD213" t="s">
        <v>1787</v>
      </c>
      <c r="BE213" t="s">
        <v>1861</v>
      </c>
      <c r="BF213" t="s">
        <v>1856</v>
      </c>
      <c r="BG213" t="b">
        <v>1</v>
      </c>
      <c r="BH213" s="5">
        <v>4889700</v>
      </c>
      <c r="BI213" t="s">
        <v>1899</v>
      </c>
      <c r="BJ213">
        <v>4889700</v>
      </c>
      <c r="BK213">
        <v>4889700</v>
      </c>
      <c r="BL213" s="5">
        <v>0</v>
      </c>
      <c r="BM213" s="5" t="s">
        <v>8</v>
      </c>
      <c r="BN213" s="5" t="b">
        <v>1</v>
      </c>
      <c r="BO213" s="5" t="s">
        <v>1681</v>
      </c>
    </row>
    <row r="214" spans="1:67" x14ac:dyDescent="0.25">
      <c r="A214" s="5">
        <v>213</v>
      </c>
      <c r="B214" s="5">
        <v>3</v>
      </c>
      <c r="C214" s="5">
        <v>7</v>
      </c>
      <c r="D214" s="5">
        <v>3</v>
      </c>
      <c r="E214" s="5">
        <v>2</v>
      </c>
      <c r="F214" s="5">
        <v>15.36</v>
      </c>
      <c r="G214" s="5">
        <v>11.95</v>
      </c>
      <c r="H214" s="5"/>
      <c r="I214" s="5">
        <v>27.31</v>
      </c>
      <c r="J214" s="5">
        <v>14.7</v>
      </c>
      <c r="K214" s="5">
        <v>4.21</v>
      </c>
      <c r="L214" s="5"/>
      <c r="M214" s="5">
        <v>6.6</v>
      </c>
      <c r="N214" s="5"/>
      <c r="O214" s="5">
        <v>3.23</v>
      </c>
      <c r="R214" s="5">
        <v>3.23</v>
      </c>
      <c r="S214" s="5">
        <v>56.05</v>
      </c>
      <c r="T214" s="5">
        <v>52.82</v>
      </c>
      <c r="U214" s="5">
        <v>54.44</v>
      </c>
      <c r="V214" s="5">
        <v>117551.2</v>
      </c>
      <c r="W214" s="5">
        <v>2468.5752000000002</v>
      </c>
      <c r="X214" s="5">
        <v>120019.7752</v>
      </c>
      <c r="Y214">
        <v>1000</v>
      </c>
      <c r="Z214">
        <v>121019.7752</v>
      </c>
      <c r="AB214">
        <v>121019.7752</v>
      </c>
      <c r="AD214">
        <v>121019.7752</v>
      </c>
      <c r="AF214">
        <v>121019.7752</v>
      </c>
      <c r="AH214">
        <v>121019.7752</v>
      </c>
      <c r="AJ214">
        <v>121019.7752</v>
      </c>
      <c r="AL214">
        <v>121019.7752</v>
      </c>
      <c r="AM214" s="5">
        <v>121019.78</v>
      </c>
      <c r="AN214" s="5">
        <v>6588400</v>
      </c>
      <c r="AP214">
        <v>0.03</v>
      </c>
      <c r="AQ214" s="5">
        <v>197652</v>
      </c>
      <c r="AR214" s="5">
        <v>117390.66862601029</v>
      </c>
      <c r="AS214" s="5">
        <v>6390748</v>
      </c>
      <c r="AT214" s="5" t="s">
        <v>8</v>
      </c>
      <c r="AW214">
        <v>117390.66862601029</v>
      </c>
      <c r="AX214" s="5">
        <v>0</v>
      </c>
      <c r="AY214" s="5">
        <v>6390748</v>
      </c>
      <c r="AZ214" t="s">
        <v>132</v>
      </c>
      <c r="BA214" s="5" t="s">
        <v>1</v>
      </c>
      <c r="BB214" s="5" t="s">
        <v>1</v>
      </c>
      <c r="BC214" t="s">
        <v>1863</v>
      </c>
      <c r="BD214" t="s">
        <v>1787</v>
      </c>
      <c r="BE214" t="s">
        <v>1861</v>
      </c>
      <c r="BF214" t="s">
        <v>1857</v>
      </c>
      <c r="BG214" t="b">
        <v>1</v>
      </c>
      <c r="BH214" s="5">
        <v>6588400</v>
      </c>
      <c r="BI214" t="s">
        <v>1899</v>
      </c>
      <c r="BJ214">
        <v>0</v>
      </c>
      <c r="BK214">
        <v>6588400</v>
      </c>
      <c r="BL214" s="5">
        <v>0</v>
      </c>
      <c r="BM214" s="5" t="s">
        <v>8</v>
      </c>
      <c r="BN214" s="5" t="b">
        <v>1</v>
      </c>
      <c r="BO214" s="5" t="s">
        <v>1682</v>
      </c>
    </row>
    <row r="215" spans="1:67" x14ac:dyDescent="0.25">
      <c r="A215" s="5">
        <v>214</v>
      </c>
      <c r="B215" s="5">
        <v>3</v>
      </c>
      <c r="C215" s="5">
        <v>7</v>
      </c>
      <c r="D215" s="5">
        <v>4</v>
      </c>
      <c r="E215" s="5">
        <v>1</v>
      </c>
      <c r="F215" s="5">
        <v>14.28</v>
      </c>
      <c r="G215" s="5"/>
      <c r="H215" s="5"/>
      <c r="I215" s="5">
        <v>14.28</v>
      </c>
      <c r="J215" s="5">
        <v>13.99</v>
      </c>
      <c r="K215" s="5">
        <v>3.9</v>
      </c>
      <c r="L215" s="5"/>
      <c r="M215" s="5">
        <v>2.6</v>
      </c>
      <c r="N215" s="5"/>
      <c r="O215" s="5">
        <v>3.23</v>
      </c>
      <c r="R215" s="5">
        <v>3.23</v>
      </c>
      <c r="S215" s="5">
        <v>38</v>
      </c>
      <c r="T215" s="5">
        <v>34.770000000000003</v>
      </c>
      <c r="U215" s="5">
        <v>36.39</v>
      </c>
      <c r="V215" s="5">
        <v>122837.8</v>
      </c>
      <c r="W215" s="5"/>
      <c r="X215" s="5">
        <v>122837.8</v>
      </c>
      <c r="Y215">
        <v>1000</v>
      </c>
      <c r="Z215">
        <v>123837.8</v>
      </c>
      <c r="AA215">
        <v>215</v>
      </c>
      <c r="AB215">
        <v>124052.8</v>
      </c>
      <c r="AC215">
        <v>17.5</v>
      </c>
      <c r="AD215">
        <v>124070.3</v>
      </c>
      <c r="AE215">
        <v>1861.0545</v>
      </c>
      <c r="AF215">
        <v>125931.3545</v>
      </c>
      <c r="AG215">
        <v>1259.313545</v>
      </c>
      <c r="AH215">
        <v>127190.668045</v>
      </c>
      <c r="AI215">
        <v>1271.9066804500001</v>
      </c>
      <c r="AJ215">
        <v>128462.57472545</v>
      </c>
      <c r="AL215">
        <v>128462.57472545</v>
      </c>
      <c r="AM215" s="5">
        <v>128462.57</v>
      </c>
      <c r="AN215" s="5">
        <v>4674800</v>
      </c>
      <c r="AP215">
        <v>0.03</v>
      </c>
      <c r="AQ215" s="5">
        <v>140244</v>
      </c>
      <c r="AR215" s="5">
        <v>124609.9477878538</v>
      </c>
      <c r="AS215" s="5">
        <v>4534556</v>
      </c>
      <c r="AT215" s="5" t="s">
        <v>8</v>
      </c>
      <c r="AW215">
        <v>124609.9477878538</v>
      </c>
      <c r="AX215" s="5">
        <v>0</v>
      </c>
      <c r="AY215" s="5">
        <v>4534556</v>
      </c>
      <c r="AZ215" t="s">
        <v>110</v>
      </c>
      <c r="BA215" s="5" t="s">
        <v>1</v>
      </c>
      <c r="BB215" s="5" t="s">
        <v>1</v>
      </c>
      <c r="BC215" t="s">
        <v>1863</v>
      </c>
      <c r="BD215" t="s">
        <v>1787</v>
      </c>
      <c r="BE215" t="s">
        <v>1861</v>
      </c>
      <c r="BF215" t="s">
        <v>1864</v>
      </c>
      <c r="BG215" t="b">
        <v>1</v>
      </c>
      <c r="BH215" s="5">
        <v>4674800</v>
      </c>
      <c r="BI215" t="s">
        <v>1899</v>
      </c>
      <c r="BJ215">
        <v>0</v>
      </c>
      <c r="BK215">
        <v>4674800</v>
      </c>
      <c r="BL215" s="5">
        <v>0</v>
      </c>
      <c r="BM215" s="5" t="s">
        <v>8</v>
      </c>
      <c r="BN215" s="5" t="b">
        <v>1</v>
      </c>
      <c r="BO215" s="5" t="s">
        <v>1683</v>
      </c>
    </row>
    <row r="216" spans="1:67" x14ac:dyDescent="0.25">
      <c r="A216" s="5">
        <v>215</v>
      </c>
      <c r="B216" s="5">
        <v>3</v>
      </c>
      <c r="C216" s="5">
        <v>7</v>
      </c>
      <c r="D216" s="5">
        <v>5</v>
      </c>
      <c r="E216" s="5">
        <v>3</v>
      </c>
      <c r="F216" s="5">
        <v>18.350000000000001</v>
      </c>
      <c r="G216" s="5">
        <v>15.96</v>
      </c>
      <c r="H216" s="5">
        <v>11.55</v>
      </c>
      <c r="I216" s="5">
        <v>45.86</v>
      </c>
      <c r="J216" s="5">
        <v>11.42</v>
      </c>
      <c r="K216" s="5">
        <v>3.9</v>
      </c>
      <c r="L216" s="5">
        <v>4.37</v>
      </c>
      <c r="M216" s="5">
        <v>11.06</v>
      </c>
      <c r="N216" s="5"/>
      <c r="O216" s="5">
        <v>3.1</v>
      </c>
      <c r="R216" s="5">
        <v>3.1</v>
      </c>
      <c r="S216" s="5">
        <v>79.709999999999994</v>
      </c>
      <c r="T216" s="5">
        <v>76.61</v>
      </c>
      <c r="U216" s="5">
        <v>78.16</v>
      </c>
      <c r="V216" s="5">
        <v>108402</v>
      </c>
      <c r="W216" s="5"/>
      <c r="X216" s="5">
        <v>108402</v>
      </c>
      <c r="Y216">
        <v>1000</v>
      </c>
      <c r="Z216">
        <v>109402</v>
      </c>
      <c r="AA216">
        <v>215</v>
      </c>
      <c r="AB216">
        <v>109617</v>
      </c>
      <c r="AC216">
        <v>17.5</v>
      </c>
      <c r="AD216">
        <v>109634.5</v>
      </c>
      <c r="AF216">
        <v>109634.5</v>
      </c>
      <c r="AH216">
        <v>109634.5</v>
      </c>
      <c r="AJ216">
        <v>109634.5</v>
      </c>
      <c r="AK216">
        <v>2192.69</v>
      </c>
      <c r="AL216">
        <v>111827.19</v>
      </c>
      <c r="AM216" s="5">
        <v>111827.19</v>
      </c>
      <c r="AN216" s="5">
        <v>8740500</v>
      </c>
      <c r="AQ216" s="5">
        <v>0</v>
      </c>
      <c r="AR216" s="5">
        <v>111828.30092118731</v>
      </c>
      <c r="AS216" s="5">
        <v>8740500</v>
      </c>
      <c r="AT216" s="5" t="s">
        <v>8</v>
      </c>
      <c r="AW216">
        <v>111828.30092118731</v>
      </c>
      <c r="AX216" s="5">
        <v>0</v>
      </c>
      <c r="AY216" s="5">
        <v>8740500</v>
      </c>
      <c r="BA216" s="5" t="s">
        <v>2</v>
      </c>
      <c r="BB216" s="5" t="s">
        <v>2</v>
      </c>
      <c r="BC216" t="s">
        <v>1821</v>
      </c>
      <c r="BD216" t="s">
        <v>1787</v>
      </c>
      <c r="BE216" t="s">
        <v>1861</v>
      </c>
      <c r="BF216" t="s">
        <v>1866</v>
      </c>
      <c r="BG216" t="b">
        <v>1</v>
      </c>
      <c r="BH216" s="5">
        <v>8740500</v>
      </c>
      <c r="BI216">
        <v>8740500</v>
      </c>
      <c r="BJ216">
        <v>0</v>
      </c>
      <c r="BK216">
        <v>0</v>
      </c>
      <c r="BL216" s="5">
        <v>0</v>
      </c>
      <c r="BM216" s="5" t="s">
        <v>8</v>
      </c>
      <c r="BN216" s="5" t="b">
        <v>1</v>
      </c>
      <c r="BO216" s="5" t="s">
        <v>1684</v>
      </c>
    </row>
    <row r="217" spans="1:67" x14ac:dyDescent="0.25">
      <c r="A217" s="5">
        <v>216</v>
      </c>
      <c r="B217" s="5">
        <v>3</v>
      </c>
      <c r="C217" s="5">
        <v>7</v>
      </c>
      <c r="D217" s="5">
        <v>6</v>
      </c>
      <c r="E217" s="5">
        <v>0</v>
      </c>
      <c r="F217" s="5">
        <v>16.25</v>
      </c>
      <c r="G217" s="5"/>
      <c r="H217" s="5"/>
      <c r="I217" s="5">
        <v>16.25</v>
      </c>
      <c r="J217" s="5">
        <v>5</v>
      </c>
      <c r="K217" s="5">
        <v>4.2699999999999996</v>
      </c>
      <c r="L217" s="5"/>
      <c r="M217" s="5">
        <v>4.21</v>
      </c>
      <c r="N217" s="5"/>
      <c r="O217" s="5"/>
      <c r="R217" s="5">
        <v>0</v>
      </c>
      <c r="S217" s="5">
        <v>29.73</v>
      </c>
      <c r="T217" s="5">
        <v>29.73</v>
      </c>
      <c r="U217" s="5">
        <v>29.73</v>
      </c>
      <c r="V217" s="5">
        <v>139730</v>
      </c>
      <c r="W217" s="5"/>
      <c r="X217" s="5">
        <v>139730</v>
      </c>
      <c r="Y217">
        <v>1000</v>
      </c>
      <c r="Z217">
        <v>140730</v>
      </c>
      <c r="AA217">
        <v>215</v>
      </c>
      <c r="AB217">
        <v>140945</v>
      </c>
      <c r="AC217">
        <v>17.5</v>
      </c>
      <c r="AD217">
        <v>140962.5</v>
      </c>
      <c r="AF217">
        <v>140962.5</v>
      </c>
      <c r="AH217">
        <v>140962.5</v>
      </c>
      <c r="AJ217">
        <v>140962.5</v>
      </c>
      <c r="AL217">
        <v>140962.5</v>
      </c>
      <c r="AM217" s="5">
        <v>140962.5</v>
      </c>
      <c r="AN217" s="5">
        <v>4190900</v>
      </c>
      <c r="AQ217" s="5">
        <v>0</v>
      </c>
      <c r="AR217" s="5">
        <v>140965.35486041036</v>
      </c>
      <c r="AS217" s="5">
        <v>4190900</v>
      </c>
      <c r="AT217" s="5" t="s">
        <v>10</v>
      </c>
      <c r="AU217">
        <v>25000</v>
      </c>
      <c r="AV217" t="s">
        <v>1813</v>
      </c>
      <c r="AW217">
        <v>165965.35486041036</v>
      </c>
      <c r="AX217" s="5">
        <v>743250</v>
      </c>
      <c r="AY217" s="5">
        <v>4934150</v>
      </c>
      <c r="BA217" s="5" t="s">
        <v>19</v>
      </c>
      <c r="BB217" s="5" t="s">
        <v>19</v>
      </c>
      <c r="BC217" t="s">
        <v>1827</v>
      </c>
      <c r="BD217" t="s">
        <v>1828</v>
      </c>
      <c r="BE217" t="s">
        <v>1861</v>
      </c>
      <c r="BF217" t="s">
        <v>1862</v>
      </c>
      <c r="BG217" t="b">
        <v>1</v>
      </c>
      <c r="BH217" s="5">
        <v>4190900</v>
      </c>
      <c r="BI217">
        <v>4190900</v>
      </c>
      <c r="BJ217">
        <v>0</v>
      </c>
      <c r="BK217">
        <v>0</v>
      </c>
      <c r="BL217" s="5">
        <v>0</v>
      </c>
      <c r="BM217" s="5" t="s">
        <v>10</v>
      </c>
      <c r="BN217" s="5" t="b">
        <v>1</v>
      </c>
      <c r="BO217" s="5" t="s">
        <v>1685</v>
      </c>
    </row>
    <row r="218" spans="1:67" x14ac:dyDescent="0.25">
      <c r="A218" s="5">
        <v>217</v>
      </c>
      <c r="B218" s="5">
        <v>3</v>
      </c>
      <c r="C218" s="5">
        <v>8</v>
      </c>
      <c r="D218" s="5">
        <v>1</v>
      </c>
      <c r="E218" s="5">
        <v>1</v>
      </c>
      <c r="F218" s="5">
        <v>14.42</v>
      </c>
      <c r="G218" s="5"/>
      <c r="H218" s="5"/>
      <c r="I218" s="5">
        <v>14.42</v>
      </c>
      <c r="J218" s="5">
        <v>16.2</v>
      </c>
      <c r="K218" s="5">
        <v>4.09</v>
      </c>
      <c r="L218" s="5"/>
      <c r="M218" s="5">
        <v>8.0299999999999994</v>
      </c>
      <c r="N218" s="5"/>
      <c r="O218" s="5">
        <v>3.01</v>
      </c>
      <c r="R218" s="5">
        <v>3.01</v>
      </c>
      <c r="S218" s="5">
        <v>45.75</v>
      </c>
      <c r="T218" s="5">
        <v>42.74</v>
      </c>
      <c r="U218" s="5">
        <v>44.25</v>
      </c>
      <c r="V218" s="5">
        <v>122837.8</v>
      </c>
      <c r="W218" s="5">
        <v>2456.7560000000003</v>
      </c>
      <c r="X218" s="5">
        <v>125294.556</v>
      </c>
      <c r="Y218">
        <v>1000</v>
      </c>
      <c r="Z218">
        <v>126294.556</v>
      </c>
      <c r="AA218">
        <v>215</v>
      </c>
      <c r="AB218">
        <v>126509.556</v>
      </c>
      <c r="AC218">
        <v>17.5</v>
      </c>
      <c r="AD218">
        <v>126527.056</v>
      </c>
      <c r="AE218">
        <v>632.63527999999997</v>
      </c>
      <c r="AF218">
        <v>127159.69128</v>
      </c>
      <c r="AG218">
        <v>1271.5969127999999</v>
      </c>
      <c r="AH218">
        <v>128431.2881928</v>
      </c>
      <c r="AI218">
        <v>1284.312881928</v>
      </c>
      <c r="AJ218">
        <v>129715.60107472799</v>
      </c>
      <c r="AL218">
        <v>129715.60107472799</v>
      </c>
      <c r="AM218" s="5">
        <v>129715.6</v>
      </c>
      <c r="AN218" s="5">
        <v>5740000</v>
      </c>
      <c r="AP218">
        <v>0.02</v>
      </c>
      <c r="AQ218" s="5">
        <v>114800</v>
      </c>
      <c r="AR218" s="5">
        <v>127123.16384180792</v>
      </c>
      <c r="AS218" s="5">
        <v>5625200</v>
      </c>
      <c r="AT218" s="5" t="s">
        <v>8</v>
      </c>
      <c r="AW218">
        <v>127123.16384180792</v>
      </c>
      <c r="AX218" s="5">
        <v>0</v>
      </c>
      <c r="AY218" s="5">
        <v>5625200</v>
      </c>
      <c r="AZ218" t="s">
        <v>62</v>
      </c>
      <c r="BA218" s="5" t="s">
        <v>1</v>
      </c>
      <c r="BB218" s="5" t="s">
        <v>1</v>
      </c>
      <c r="BC218" t="s">
        <v>1863</v>
      </c>
      <c r="BD218" t="s">
        <v>1787</v>
      </c>
      <c r="BE218" t="s">
        <v>1861</v>
      </c>
      <c r="BF218" t="s">
        <v>1856</v>
      </c>
      <c r="BG218" t="b">
        <v>1</v>
      </c>
      <c r="BH218" s="5">
        <v>5740000</v>
      </c>
      <c r="BI218" t="s">
        <v>1899</v>
      </c>
      <c r="BJ218">
        <v>5740000</v>
      </c>
      <c r="BK218">
        <v>5740000</v>
      </c>
      <c r="BL218" s="5">
        <v>0</v>
      </c>
      <c r="BM218" s="5" t="s">
        <v>8</v>
      </c>
      <c r="BN218" s="5" t="b">
        <v>1</v>
      </c>
      <c r="BO218" s="5" t="s">
        <v>1686</v>
      </c>
    </row>
    <row r="219" spans="1:67" x14ac:dyDescent="0.25">
      <c r="A219" s="5">
        <v>218</v>
      </c>
      <c r="B219" s="5">
        <v>3</v>
      </c>
      <c r="C219" s="5">
        <v>8</v>
      </c>
      <c r="D219" s="5">
        <v>2</v>
      </c>
      <c r="E219" s="5">
        <v>1</v>
      </c>
      <c r="F219" s="5">
        <v>12.76</v>
      </c>
      <c r="G219" s="5"/>
      <c r="H219" s="5"/>
      <c r="I219" s="5">
        <v>12.76</v>
      </c>
      <c r="J219" s="5">
        <v>15.1</v>
      </c>
      <c r="K219" s="5">
        <v>4.22</v>
      </c>
      <c r="L219" s="5"/>
      <c r="M219" s="5">
        <v>3.09</v>
      </c>
      <c r="N219" s="5"/>
      <c r="O219" s="5">
        <v>2.93</v>
      </c>
      <c r="R219" s="5">
        <v>2.93</v>
      </c>
      <c r="S219" s="5">
        <v>38.1</v>
      </c>
      <c r="T219" s="5">
        <v>35.17</v>
      </c>
      <c r="U219" s="5">
        <v>36.64</v>
      </c>
      <c r="V219" s="5">
        <v>126415.6</v>
      </c>
      <c r="W219" s="5">
        <v>2528.3120000000004</v>
      </c>
      <c r="X219" s="5">
        <v>128943.912</v>
      </c>
      <c r="Y219">
        <v>1000</v>
      </c>
      <c r="Z219">
        <v>129943.912</v>
      </c>
      <c r="AA219">
        <v>215</v>
      </c>
      <c r="AB219">
        <v>130158.912</v>
      </c>
      <c r="AC219">
        <v>17</v>
      </c>
      <c r="AD219">
        <v>130175.912</v>
      </c>
      <c r="AE219">
        <v>1952.63868</v>
      </c>
      <c r="AF219">
        <v>132128.55067999999</v>
      </c>
      <c r="AH219">
        <v>132128.55067999999</v>
      </c>
      <c r="AJ219">
        <v>132128.55067999999</v>
      </c>
      <c r="AL219">
        <v>132128.55067999999</v>
      </c>
      <c r="AM219" s="5">
        <v>132128.54999999999</v>
      </c>
      <c r="AN219" s="5">
        <v>4841200</v>
      </c>
      <c r="AP219">
        <v>0.02</v>
      </c>
      <c r="AQ219" s="5">
        <v>96824</v>
      </c>
      <c r="AR219" s="5">
        <v>129486.24454148472</v>
      </c>
      <c r="AS219" s="5">
        <v>4744376</v>
      </c>
      <c r="AT219" s="5" t="s">
        <v>1807</v>
      </c>
      <c r="AU219">
        <v>10000</v>
      </c>
      <c r="AW219">
        <v>139486.24454148472</v>
      </c>
      <c r="AX219" s="5">
        <v>366400</v>
      </c>
      <c r="AY219" s="5">
        <v>5110776</v>
      </c>
      <c r="AZ219" t="s">
        <v>62</v>
      </c>
      <c r="BA219" s="5" t="s">
        <v>1</v>
      </c>
      <c r="BB219" s="5" t="s">
        <v>1</v>
      </c>
      <c r="BC219" t="s">
        <v>1863</v>
      </c>
      <c r="BD219" t="s">
        <v>1787</v>
      </c>
      <c r="BE219" t="s">
        <v>1861</v>
      </c>
      <c r="BF219" t="s">
        <v>1856</v>
      </c>
      <c r="BG219" t="b">
        <v>1</v>
      </c>
      <c r="BH219" s="5">
        <v>4841200</v>
      </c>
      <c r="BI219" t="s">
        <v>1899</v>
      </c>
      <c r="BJ219">
        <v>0</v>
      </c>
      <c r="BK219">
        <v>4841200</v>
      </c>
      <c r="BL219" s="5">
        <v>0</v>
      </c>
      <c r="BM219" s="5" t="s">
        <v>1807</v>
      </c>
      <c r="BN219" s="5" t="b">
        <v>1</v>
      </c>
      <c r="BO219" s="5" t="s">
        <v>1687</v>
      </c>
    </row>
    <row r="220" spans="1:67" x14ac:dyDescent="0.25">
      <c r="A220" s="5">
        <v>219</v>
      </c>
      <c r="B220" s="5">
        <v>3</v>
      </c>
      <c r="C220" s="5">
        <v>8</v>
      </c>
      <c r="D220" s="5">
        <v>3</v>
      </c>
      <c r="E220" s="5">
        <v>2</v>
      </c>
      <c r="F220" s="5">
        <v>15.36</v>
      </c>
      <c r="G220" s="5">
        <v>11.95</v>
      </c>
      <c r="H220" s="5"/>
      <c r="I220" s="5">
        <v>27.31</v>
      </c>
      <c r="J220" s="5">
        <v>14.7</v>
      </c>
      <c r="K220" s="5">
        <v>4.21</v>
      </c>
      <c r="L220" s="5"/>
      <c r="M220" s="5">
        <v>6.6</v>
      </c>
      <c r="N220" s="5"/>
      <c r="O220" s="5">
        <v>3.23</v>
      </c>
      <c r="R220" s="5">
        <v>3.23</v>
      </c>
      <c r="S220" s="5">
        <v>56.05</v>
      </c>
      <c r="T220" s="5">
        <v>52.82</v>
      </c>
      <c r="U220" s="5">
        <v>54.44</v>
      </c>
      <c r="V220" s="5">
        <v>119811.8</v>
      </c>
      <c r="W220" s="5">
        <v>2516.0478000000003</v>
      </c>
      <c r="X220" s="5">
        <v>122327.8478</v>
      </c>
      <c r="Y220">
        <v>1000</v>
      </c>
      <c r="Z220">
        <v>123327.8478</v>
      </c>
      <c r="AA220">
        <v>215</v>
      </c>
      <c r="AB220">
        <v>123542.8478</v>
      </c>
      <c r="AC220">
        <v>17.5</v>
      </c>
      <c r="AD220">
        <v>123560.3478</v>
      </c>
      <c r="AE220">
        <v>617.801739</v>
      </c>
      <c r="AF220">
        <v>124178.14953900001</v>
      </c>
      <c r="AH220">
        <v>124178.14953900001</v>
      </c>
      <c r="AJ220">
        <v>124178.14953900001</v>
      </c>
      <c r="AL220">
        <v>124178.14953900001</v>
      </c>
      <c r="AM220" s="5">
        <v>124178.15</v>
      </c>
      <c r="AN220" s="5">
        <v>6760300</v>
      </c>
      <c r="AP220">
        <v>0.02</v>
      </c>
      <c r="AQ220" s="5">
        <v>135206</v>
      </c>
      <c r="AR220" s="5">
        <v>121695.33431300517</v>
      </c>
      <c r="AS220" s="5">
        <v>6625094</v>
      </c>
      <c r="AT220" s="5" t="s">
        <v>8</v>
      </c>
      <c r="AW220">
        <v>121695.33431300517</v>
      </c>
      <c r="AX220" s="5">
        <v>0</v>
      </c>
      <c r="AY220" s="5">
        <v>6625094</v>
      </c>
      <c r="AZ220" t="s">
        <v>62</v>
      </c>
      <c r="BA220" s="5" t="s">
        <v>1</v>
      </c>
      <c r="BB220" s="5" t="s">
        <v>1</v>
      </c>
      <c r="BC220" t="s">
        <v>1863</v>
      </c>
      <c r="BD220" t="s">
        <v>1787</v>
      </c>
      <c r="BE220" t="s">
        <v>1861</v>
      </c>
      <c r="BF220" t="s">
        <v>1857</v>
      </c>
      <c r="BG220" t="b">
        <v>1</v>
      </c>
      <c r="BH220" s="5">
        <v>6760300</v>
      </c>
      <c r="BI220" t="s">
        <v>1899</v>
      </c>
      <c r="BJ220">
        <v>0</v>
      </c>
      <c r="BK220">
        <v>6760300</v>
      </c>
      <c r="BL220" s="5">
        <v>0</v>
      </c>
      <c r="BM220" s="5" t="s">
        <v>8</v>
      </c>
      <c r="BN220" s="5" t="b">
        <v>1</v>
      </c>
      <c r="BO220" s="5" t="s">
        <v>1688</v>
      </c>
    </row>
    <row r="221" spans="1:67" x14ac:dyDescent="0.25">
      <c r="A221" s="5">
        <v>220</v>
      </c>
      <c r="B221" s="5">
        <v>3</v>
      </c>
      <c r="C221" s="5">
        <v>8</v>
      </c>
      <c r="D221" s="5">
        <v>4</v>
      </c>
      <c r="E221" s="5">
        <v>1</v>
      </c>
      <c r="F221" s="5">
        <v>14.28</v>
      </c>
      <c r="G221" s="5"/>
      <c r="H221" s="5"/>
      <c r="I221" s="5">
        <v>14.28</v>
      </c>
      <c r="J221" s="5">
        <v>13.99</v>
      </c>
      <c r="K221" s="5">
        <v>3.9</v>
      </c>
      <c r="L221" s="5"/>
      <c r="M221" s="5">
        <v>2.6</v>
      </c>
      <c r="N221" s="5"/>
      <c r="O221" s="5">
        <v>3.23</v>
      </c>
      <c r="R221" s="5">
        <v>3.23</v>
      </c>
      <c r="S221" s="5">
        <v>38</v>
      </c>
      <c r="T221" s="5">
        <v>34.770000000000003</v>
      </c>
      <c r="U221" s="5">
        <v>36.39</v>
      </c>
      <c r="V221" s="5">
        <v>125223</v>
      </c>
      <c r="W221" s="5"/>
      <c r="X221" s="5">
        <v>125223</v>
      </c>
      <c r="Y221">
        <v>1000</v>
      </c>
      <c r="Z221">
        <v>126223</v>
      </c>
      <c r="AA221">
        <v>215</v>
      </c>
      <c r="AB221">
        <v>126438</v>
      </c>
      <c r="AC221">
        <v>17.5</v>
      </c>
      <c r="AD221">
        <v>126455.5</v>
      </c>
      <c r="AE221">
        <v>1896.8325</v>
      </c>
      <c r="AF221">
        <v>128352.3325</v>
      </c>
      <c r="AG221">
        <v>1283.5233250000001</v>
      </c>
      <c r="AH221">
        <v>129635.85582500001</v>
      </c>
      <c r="AI221">
        <v>1296.35855825</v>
      </c>
      <c r="AJ221">
        <v>130932.21438325</v>
      </c>
      <c r="AL221">
        <v>130932.21438325</v>
      </c>
      <c r="AM221" s="5">
        <v>130932.21</v>
      </c>
      <c r="AN221" s="5">
        <v>4764700</v>
      </c>
      <c r="AQ221" s="5">
        <v>0</v>
      </c>
      <c r="AR221" s="5">
        <v>130934.32261610332</v>
      </c>
      <c r="AS221" s="5">
        <v>4764700</v>
      </c>
      <c r="AT221" s="5" t="s">
        <v>8</v>
      </c>
      <c r="AW221">
        <v>130934.32261610332</v>
      </c>
      <c r="AX221" s="5">
        <v>0</v>
      </c>
      <c r="AY221" s="5">
        <v>4764700</v>
      </c>
      <c r="BA221" s="5" t="s">
        <v>19</v>
      </c>
      <c r="BB221" s="5" t="s">
        <v>19</v>
      </c>
      <c r="BC221" t="s">
        <v>1827</v>
      </c>
      <c r="BD221" t="s">
        <v>1828</v>
      </c>
      <c r="BE221" t="s">
        <v>1861</v>
      </c>
      <c r="BF221" t="s">
        <v>1864</v>
      </c>
      <c r="BG221" t="b">
        <v>1</v>
      </c>
      <c r="BH221" s="5">
        <v>4764700</v>
      </c>
      <c r="BI221">
        <v>4764700</v>
      </c>
      <c r="BJ221">
        <v>0</v>
      </c>
      <c r="BK221">
        <v>0</v>
      </c>
      <c r="BL221" s="5">
        <v>0</v>
      </c>
      <c r="BM221" s="5" t="s">
        <v>8</v>
      </c>
      <c r="BN221" s="5" t="b">
        <v>1</v>
      </c>
      <c r="BO221" s="5" t="s">
        <v>1689</v>
      </c>
    </row>
    <row r="222" spans="1:67" x14ac:dyDescent="0.25">
      <c r="A222" s="5">
        <v>221</v>
      </c>
      <c r="B222" s="5">
        <v>3</v>
      </c>
      <c r="C222" s="5">
        <v>8</v>
      </c>
      <c r="D222" s="5">
        <v>5</v>
      </c>
      <c r="E222" s="5">
        <v>3</v>
      </c>
      <c r="F222" s="5">
        <v>18.350000000000001</v>
      </c>
      <c r="G222" s="5">
        <v>15.96</v>
      </c>
      <c r="H222" s="5">
        <v>11.55</v>
      </c>
      <c r="I222" s="5">
        <v>45.86</v>
      </c>
      <c r="J222" s="5">
        <v>11.42</v>
      </c>
      <c r="K222" s="5">
        <v>3.9</v>
      </c>
      <c r="L222" s="5">
        <v>4.37</v>
      </c>
      <c r="M222" s="5">
        <v>11.06</v>
      </c>
      <c r="N222" s="5"/>
      <c r="O222" s="5">
        <v>3.1</v>
      </c>
      <c r="R222" s="5">
        <v>3.1</v>
      </c>
      <c r="S222" s="5">
        <v>79.709999999999994</v>
      </c>
      <c r="T222" s="5">
        <v>76.61</v>
      </c>
      <c r="U222" s="5">
        <v>78.16</v>
      </c>
      <c r="V222" s="5">
        <v>108402</v>
      </c>
      <c r="W222" s="5"/>
      <c r="X222" s="5">
        <v>108402</v>
      </c>
      <c r="Y222">
        <v>1000</v>
      </c>
      <c r="Z222">
        <v>109402</v>
      </c>
      <c r="AA222">
        <v>215</v>
      </c>
      <c r="AB222">
        <v>109617</v>
      </c>
      <c r="AC222">
        <v>17.5</v>
      </c>
      <c r="AD222">
        <v>109634.5</v>
      </c>
      <c r="AF222">
        <v>109634.5</v>
      </c>
      <c r="AH222">
        <v>109634.5</v>
      </c>
      <c r="AJ222">
        <v>109634.5</v>
      </c>
      <c r="AK222">
        <v>2192.69</v>
      </c>
      <c r="AL222">
        <v>111827.19</v>
      </c>
      <c r="AM222" s="5">
        <v>111827.19</v>
      </c>
      <c r="AN222" s="5">
        <v>8740500</v>
      </c>
      <c r="AQ222" s="5">
        <v>0</v>
      </c>
      <c r="AR222" s="5">
        <v>111828.30092118731</v>
      </c>
      <c r="AS222" s="5">
        <v>8740500</v>
      </c>
      <c r="AT222" s="5" t="s">
        <v>8</v>
      </c>
      <c r="AW222">
        <v>111828.30092118731</v>
      </c>
      <c r="AX222" s="5">
        <v>0</v>
      </c>
      <c r="AY222" s="5">
        <v>8740500</v>
      </c>
      <c r="BA222" s="5" t="s">
        <v>2</v>
      </c>
      <c r="BB222" s="5" t="s">
        <v>2</v>
      </c>
      <c r="BC222" t="s">
        <v>1821</v>
      </c>
      <c r="BD222" t="s">
        <v>1787</v>
      </c>
      <c r="BE222" t="s">
        <v>1861</v>
      </c>
      <c r="BF222" t="s">
        <v>1866</v>
      </c>
      <c r="BG222" t="b">
        <v>1</v>
      </c>
      <c r="BH222" s="5">
        <v>8740500</v>
      </c>
      <c r="BI222">
        <v>8740500</v>
      </c>
      <c r="BJ222">
        <v>0</v>
      </c>
      <c r="BK222">
        <v>0</v>
      </c>
      <c r="BL222" s="5">
        <v>0</v>
      </c>
      <c r="BM222" s="5" t="s">
        <v>8</v>
      </c>
      <c r="BN222" s="5" t="b">
        <v>1</v>
      </c>
      <c r="BO222" s="5" t="s">
        <v>1690</v>
      </c>
    </row>
    <row r="223" spans="1:67" x14ac:dyDescent="0.25">
      <c r="A223" s="5">
        <v>222</v>
      </c>
      <c r="B223" s="5">
        <v>3</v>
      </c>
      <c r="C223" s="5">
        <v>8</v>
      </c>
      <c r="D223" s="5">
        <v>6</v>
      </c>
      <c r="E223" s="5">
        <v>0</v>
      </c>
      <c r="F223" s="5">
        <v>16.25</v>
      </c>
      <c r="G223" s="5"/>
      <c r="H223" s="5"/>
      <c r="I223" s="5">
        <v>16.25</v>
      </c>
      <c r="J223" s="5">
        <v>5</v>
      </c>
      <c r="K223" s="5">
        <v>4.2699999999999996</v>
      </c>
      <c r="L223" s="5"/>
      <c r="M223" s="5">
        <v>4.21</v>
      </c>
      <c r="N223" s="5"/>
      <c r="O223" s="5"/>
      <c r="R223" s="5">
        <v>0</v>
      </c>
      <c r="S223" s="5">
        <v>29.73</v>
      </c>
      <c r="T223" s="5">
        <v>29.73</v>
      </c>
      <c r="U223" s="5">
        <v>29.73</v>
      </c>
      <c r="V223" s="5">
        <v>138332.70000000001</v>
      </c>
      <c r="W223" s="5"/>
      <c r="X223" s="5">
        <v>138332.70000000001</v>
      </c>
      <c r="Y223">
        <v>1000</v>
      </c>
      <c r="Z223">
        <v>139332.70000000001</v>
      </c>
      <c r="AA223">
        <v>215</v>
      </c>
      <c r="AB223">
        <v>139547.70000000001</v>
      </c>
      <c r="AC223">
        <v>17.5</v>
      </c>
      <c r="AD223">
        <v>139565.20000000001</v>
      </c>
      <c r="AF223">
        <v>139565.20000000001</v>
      </c>
      <c r="AH223">
        <v>139565.20000000001</v>
      </c>
      <c r="AJ223">
        <v>139565.20000000001</v>
      </c>
      <c r="AL223">
        <v>139565.20000000001</v>
      </c>
      <c r="AM223" s="5">
        <v>139565.20000000001</v>
      </c>
      <c r="AN223" s="5">
        <v>4149300</v>
      </c>
      <c r="AQ223" s="5">
        <v>0</v>
      </c>
      <c r="AR223" s="5">
        <v>139566.09485368314</v>
      </c>
      <c r="AS223" s="5">
        <v>4149300</v>
      </c>
      <c r="AT223" s="5" t="s">
        <v>8</v>
      </c>
      <c r="AW223">
        <v>139566.09485368314</v>
      </c>
      <c r="AX223" s="5">
        <v>0</v>
      </c>
      <c r="AY223" s="5">
        <v>4149300</v>
      </c>
      <c r="BA223" s="5" t="s">
        <v>19</v>
      </c>
      <c r="BB223" s="5" t="s">
        <v>19</v>
      </c>
      <c r="BC223" t="s">
        <v>1827</v>
      </c>
      <c r="BD223" t="s">
        <v>1828</v>
      </c>
      <c r="BE223" t="s">
        <v>1861</v>
      </c>
      <c r="BF223" t="s">
        <v>1862</v>
      </c>
      <c r="BG223" t="b">
        <v>1</v>
      </c>
      <c r="BH223" s="5">
        <v>4149300</v>
      </c>
      <c r="BI223">
        <v>4149300</v>
      </c>
      <c r="BJ223">
        <v>0</v>
      </c>
      <c r="BK223">
        <v>0</v>
      </c>
      <c r="BL223" s="5">
        <v>0</v>
      </c>
      <c r="BM223" s="5" t="s">
        <v>8</v>
      </c>
      <c r="BN223" s="5" t="b">
        <v>1</v>
      </c>
      <c r="BO223" s="5" t="s">
        <v>1691</v>
      </c>
    </row>
    <row r="224" spans="1:67" x14ac:dyDescent="0.25">
      <c r="A224" s="5">
        <v>223</v>
      </c>
      <c r="B224" s="5">
        <v>3</v>
      </c>
      <c r="C224" s="5">
        <v>9</v>
      </c>
      <c r="D224" s="5">
        <v>1</v>
      </c>
      <c r="E224" s="5">
        <v>1</v>
      </c>
      <c r="F224" s="5">
        <v>14.42</v>
      </c>
      <c r="G224" s="5"/>
      <c r="H224" s="5"/>
      <c r="I224" s="5">
        <v>14.42</v>
      </c>
      <c r="J224" s="5">
        <v>16.2</v>
      </c>
      <c r="K224" s="5">
        <v>4.09</v>
      </c>
      <c r="L224" s="5"/>
      <c r="M224" s="5">
        <v>8.0299999999999994</v>
      </c>
      <c r="N224" s="5"/>
      <c r="O224" s="5">
        <v>3.01</v>
      </c>
      <c r="R224" s="5">
        <v>3.01</v>
      </c>
      <c r="S224" s="5">
        <v>45.75</v>
      </c>
      <c r="T224" s="5">
        <v>42.74</v>
      </c>
      <c r="U224" s="5">
        <v>44.25</v>
      </c>
      <c r="V224" s="5">
        <v>122837.8</v>
      </c>
      <c r="W224" s="5">
        <v>2456.7560000000003</v>
      </c>
      <c r="X224" s="5">
        <v>125294.556</v>
      </c>
      <c r="Y224">
        <v>1000</v>
      </c>
      <c r="Z224">
        <v>126294.556</v>
      </c>
      <c r="AB224">
        <v>126294.556</v>
      </c>
      <c r="AD224">
        <v>126294.556</v>
      </c>
      <c r="AF224">
        <v>126294.556</v>
      </c>
      <c r="AH224">
        <v>126294.556</v>
      </c>
      <c r="AJ224">
        <v>126294.556</v>
      </c>
      <c r="AL224">
        <v>126294.556</v>
      </c>
      <c r="AM224" s="5">
        <v>126294.56</v>
      </c>
      <c r="AN224" s="5">
        <v>5588600</v>
      </c>
      <c r="AQ224" s="5">
        <v>0</v>
      </c>
      <c r="AR224" s="5">
        <v>126296.04519774012</v>
      </c>
      <c r="AS224" s="5">
        <v>5588600</v>
      </c>
      <c r="AT224" s="5" t="s">
        <v>8</v>
      </c>
      <c r="AW224">
        <v>126296.04519774012</v>
      </c>
      <c r="AX224" s="5">
        <v>0</v>
      </c>
      <c r="AY224" s="5">
        <v>5588600</v>
      </c>
      <c r="BA224" s="5" t="s">
        <v>1</v>
      </c>
      <c r="BB224" s="5" t="s">
        <v>1</v>
      </c>
      <c r="BC224" t="s">
        <v>1863</v>
      </c>
      <c r="BD224" t="s">
        <v>1787</v>
      </c>
      <c r="BE224" t="s">
        <v>1861</v>
      </c>
      <c r="BF224" t="s">
        <v>1856</v>
      </c>
      <c r="BG224" t="b">
        <v>1</v>
      </c>
      <c r="BH224" s="5">
        <v>5588600</v>
      </c>
      <c r="BI224" t="s">
        <v>1899</v>
      </c>
      <c r="BJ224">
        <v>0</v>
      </c>
      <c r="BK224">
        <v>5588600</v>
      </c>
      <c r="BL224" s="5">
        <v>0</v>
      </c>
      <c r="BM224" s="5" t="s">
        <v>8</v>
      </c>
      <c r="BN224" s="5" t="b">
        <v>1</v>
      </c>
      <c r="BO224" s="5" t="s">
        <v>1692</v>
      </c>
    </row>
    <row r="225" spans="1:67" x14ac:dyDescent="0.25">
      <c r="A225" s="5">
        <v>224</v>
      </c>
      <c r="B225" s="5">
        <v>3</v>
      </c>
      <c r="C225" s="5">
        <v>9</v>
      </c>
      <c r="D225" s="5">
        <v>2</v>
      </c>
      <c r="E225" s="5">
        <v>1</v>
      </c>
      <c r="F225" s="5">
        <v>12.76</v>
      </c>
      <c r="G225" s="5"/>
      <c r="H225" s="5"/>
      <c r="I225" s="5">
        <v>12.76</v>
      </c>
      <c r="J225" s="5">
        <v>15.1</v>
      </c>
      <c r="K225" s="5">
        <v>4.22</v>
      </c>
      <c r="L225" s="5"/>
      <c r="M225" s="5">
        <v>3.09</v>
      </c>
      <c r="N225" s="5"/>
      <c r="O225" s="5">
        <v>2.93</v>
      </c>
      <c r="R225" s="5">
        <v>2.93</v>
      </c>
      <c r="S225" s="5">
        <v>38.1</v>
      </c>
      <c r="T225" s="5">
        <v>35.17</v>
      </c>
      <c r="U225" s="5">
        <v>36.64</v>
      </c>
      <c r="V225" s="5">
        <v>126415.6</v>
      </c>
      <c r="W225" s="5">
        <v>2528.3120000000004</v>
      </c>
      <c r="X225" s="5">
        <v>128943.912</v>
      </c>
      <c r="Y225">
        <v>1000</v>
      </c>
      <c r="Z225">
        <v>129943.912</v>
      </c>
      <c r="AA225">
        <v>215</v>
      </c>
      <c r="AB225">
        <v>130158.912</v>
      </c>
      <c r="AC225">
        <v>17.5</v>
      </c>
      <c r="AD225">
        <v>130176.412</v>
      </c>
      <c r="AE225">
        <v>1952.64618</v>
      </c>
      <c r="AF225">
        <v>132129.05818000002</v>
      </c>
      <c r="AG225">
        <v>1321.2905818000002</v>
      </c>
      <c r="AH225">
        <v>133450.34876180004</v>
      </c>
      <c r="AI225">
        <v>1334.5034876180005</v>
      </c>
      <c r="AJ225">
        <v>134784.85224941804</v>
      </c>
      <c r="AL225">
        <v>134784.85224941804</v>
      </c>
      <c r="AM225" s="5">
        <v>134784.85</v>
      </c>
      <c r="AN225" s="5">
        <v>4938600</v>
      </c>
      <c r="AP225">
        <v>0.02</v>
      </c>
      <c r="AQ225" s="5">
        <v>98772</v>
      </c>
      <c r="AR225" s="5">
        <v>132091.37554585154</v>
      </c>
      <c r="AS225" s="5">
        <v>4839828</v>
      </c>
      <c r="AT225" s="5" t="s">
        <v>1807</v>
      </c>
      <c r="AU225">
        <v>10000</v>
      </c>
      <c r="AW225">
        <v>142091.37554585154</v>
      </c>
      <c r="AX225" s="5">
        <v>366400</v>
      </c>
      <c r="AY225" s="5">
        <v>5206228</v>
      </c>
      <c r="AZ225" t="s">
        <v>62</v>
      </c>
      <c r="BA225" s="5" t="s">
        <v>1</v>
      </c>
      <c r="BB225" s="5" t="s">
        <v>1</v>
      </c>
      <c r="BC225" t="s">
        <v>1863</v>
      </c>
      <c r="BD225" t="s">
        <v>1787</v>
      </c>
      <c r="BE225" t="s">
        <v>1861</v>
      </c>
      <c r="BF225" t="s">
        <v>1856</v>
      </c>
      <c r="BG225" t="b">
        <v>1</v>
      </c>
      <c r="BH225" s="5">
        <v>4938600</v>
      </c>
      <c r="BI225" t="s">
        <v>1899</v>
      </c>
      <c r="BJ225">
        <v>0</v>
      </c>
      <c r="BK225">
        <v>4938600</v>
      </c>
      <c r="BL225" s="5">
        <v>0</v>
      </c>
      <c r="BM225" s="5" t="s">
        <v>1807</v>
      </c>
      <c r="BN225" s="5" t="b">
        <v>1</v>
      </c>
      <c r="BO225" s="5" t="s">
        <v>1693</v>
      </c>
    </row>
    <row r="226" spans="1:67" x14ac:dyDescent="0.25">
      <c r="A226" s="5">
        <v>225</v>
      </c>
      <c r="B226" s="5">
        <v>3</v>
      </c>
      <c r="C226" s="5">
        <v>9</v>
      </c>
      <c r="D226" s="5">
        <v>3</v>
      </c>
      <c r="E226" s="5">
        <v>2</v>
      </c>
      <c r="F226" s="5">
        <v>15.36</v>
      </c>
      <c r="G226" s="5">
        <v>11.95</v>
      </c>
      <c r="H226" s="5"/>
      <c r="I226" s="5">
        <v>27.31</v>
      </c>
      <c r="J226" s="5">
        <v>14.7</v>
      </c>
      <c r="K226" s="5">
        <v>4.21</v>
      </c>
      <c r="L226" s="5"/>
      <c r="M226" s="5">
        <v>6.6</v>
      </c>
      <c r="N226" s="5"/>
      <c r="O226" s="5">
        <v>3.23</v>
      </c>
      <c r="R226" s="5">
        <v>3.23</v>
      </c>
      <c r="S226" s="5">
        <v>56.05</v>
      </c>
      <c r="T226" s="5">
        <v>52.82</v>
      </c>
      <c r="U226" s="5">
        <v>54.44</v>
      </c>
      <c r="V226" s="5">
        <v>119811.8</v>
      </c>
      <c r="W226" s="5">
        <v>2516.0478000000003</v>
      </c>
      <c r="X226" s="5">
        <v>122327.8478</v>
      </c>
      <c r="Y226">
        <v>1000</v>
      </c>
      <c r="Z226">
        <v>123327.8478</v>
      </c>
      <c r="AA226">
        <v>215</v>
      </c>
      <c r="AB226">
        <v>123542.8478</v>
      </c>
      <c r="AC226">
        <v>17.5</v>
      </c>
      <c r="AD226">
        <v>123560.3478</v>
      </c>
      <c r="AE226">
        <v>617.801739</v>
      </c>
      <c r="AF226">
        <v>124178.14953900001</v>
      </c>
      <c r="AH226">
        <v>124178.14953900001</v>
      </c>
      <c r="AJ226">
        <v>124178.14953900001</v>
      </c>
      <c r="AL226">
        <v>124178.14953900001</v>
      </c>
      <c r="AM226" s="5">
        <v>124178.15</v>
      </c>
      <c r="AN226" s="5">
        <v>6760300</v>
      </c>
      <c r="AQ226" s="5">
        <v>0</v>
      </c>
      <c r="AR226" s="5">
        <v>124178.91256429096</v>
      </c>
      <c r="AS226" s="5">
        <v>6760300</v>
      </c>
      <c r="AT226" s="5" t="s">
        <v>1807</v>
      </c>
      <c r="AU226">
        <v>10000</v>
      </c>
      <c r="AW226">
        <v>134178.91256429098</v>
      </c>
      <c r="AX226" s="5">
        <v>544400.00000000093</v>
      </c>
      <c r="AY226" s="5">
        <v>7304700.0000000019</v>
      </c>
      <c r="BA226" s="5" t="s">
        <v>1</v>
      </c>
      <c r="BB226" s="5" t="s">
        <v>1</v>
      </c>
      <c r="BC226" t="s">
        <v>1863</v>
      </c>
      <c r="BD226" t="s">
        <v>1787</v>
      </c>
      <c r="BE226" t="s">
        <v>1861</v>
      </c>
      <c r="BF226" t="s">
        <v>1857</v>
      </c>
      <c r="BG226" t="b">
        <v>1</v>
      </c>
      <c r="BH226" s="5">
        <v>6760300</v>
      </c>
      <c r="BI226" t="s">
        <v>1899</v>
      </c>
      <c r="BJ226">
        <v>0</v>
      </c>
      <c r="BK226">
        <v>6760300</v>
      </c>
      <c r="BL226" s="5">
        <v>0</v>
      </c>
      <c r="BM226" s="5" t="s">
        <v>1807</v>
      </c>
      <c r="BN226" s="5" t="b">
        <v>1</v>
      </c>
      <c r="BO226" s="5" t="s">
        <v>1694</v>
      </c>
    </row>
    <row r="227" spans="1:67" x14ac:dyDescent="0.25">
      <c r="A227" s="5">
        <v>226</v>
      </c>
      <c r="B227" s="5">
        <v>3</v>
      </c>
      <c r="C227" s="5">
        <v>9</v>
      </c>
      <c r="D227" s="5">
        <v>4</v>
      </c>
      <c r="E227" s="5">
        <v>1</v>
      </c>
      <c r="F227" s="5">
        <v>14.28</v>
      </c>
      <c r="G227" s="5"/>
      <c r="H227" s="5"/>
      <c r="I227" s="5">
        <v>14.28</v>
      </c>
      <c r="J227" s="5">
        <v>13.99</v>
      </c>
      <c r="K227" s="5">
        <v>3.9</v>
      </c>
      <c r="L227" s="5"/>
      <c r="M227" s="5">
        <v>2.6</v>
      </c>
      <c r="N227" s="5"/>
      <c r="O227" s="5">
        <v>3.23</v>
      </c>
      <c r="R227" s="5">
        <v>3.23</v>
      </c>
      <c r="S227" s="5">
        <v>38</v>
      </c>
      <c r="T227" s="5">
        <v>34.770000000000003</v>
      </c>
      <c r="U227" s="5">
        <v>36.39</v>
      </c>
      <c r="V227" s="5">
        <v>125223</v>
      </c>
      <c r="W227" s="5"/>
      <c r="X227" s="5">
        <v>125223</v>
      </c>
      <c r="Y227">
        <v>1000</v>
      </c>
      <c r="Z227">
        <v>126223</v>
      </c>
      <c r="AA227">
        <v>215</v>
      </c>
      <c r="AB227">
        <v>126438</v>
      </c>
      <c r="AC227">
        <v>17.5</v>
      </c>
      <c r="AD227">
        <v>126455.5</v>
      </c>
      <c r="AE227">
        <v>1896.8325</v>
      </c>
      <c r="AF227">
        <v>128352.3325</v>
      </c>
      <c r="AG227">
        <v>1283.5233250000001</v>
      </c>
      <c r="AH227">
        <v>129635.85582500001</v>
      </c>
      <c r="AI227">
        <v>1296.35855825</v>
      </c>
      <c r="AJ227">
        <v>130932.21438325</v>
      </c>
      <c r="AL227">
        <v>130932.21438325</v>
      </c>
      <c r="AM227" s="5">
        <v>130932.21</v>
      </c>
      <c r="AN227" s="5">
        <v>4764700</v>
      </c>
      <c r="AQ227" s="5">
        <v>0</v>
      </c>
      <c r="AR227" s="5">
        <v>130934.32261610332</v>
      </c>
      <c r="AS227" s="5">
        <v>4764700</v>
      </c>
      <c r="AT227" s="5" t="s">
        <v>8</v>
      </c>
      <c r="AW227">
        <v>130934.32261610332</v>
      </c>
      <c r="AX227" s="5">
        <v>0</v>
      </c>
      <c r="AY227" s="5">
        <v>4764700</v>
      </c>
      <c r="BA227" s="5" t="s">
        <v>1815</v>
      </c>
      <c r="BB227" s="5" t="s">
        <v>1815</v>
      </c>
      <c r="BC227" t="s">
        <v>1827</v>
      </c>
      <c r="BD227" t="s">
        <v>1830</v>
      </c>
      <c r="BE227" t="s">
        <v>1861</v>
      </c>
      <c r="BF227" t="s">
        <v>1864</v>
      </c>
      <c r="BG227" t="b">
        <v>1</v>
      </c>
      <c r="BH227" s="5">
        <v>4764700</v>
      </c>
      <c r="BI227">
        <v>4764700</v>
      </c>
      <c r="BJ227">
        <v>0</v>
      </c>
      <c r="BK227">
        <v>0</v>
      </c>
      <c r="BL227" s="5">
        <v>0</v>
      </c>
      <c r="BM227" s="5" t="s">
        <v>8</v>
      </c>
      <c r="BN227" s="5" t="b">
        <v>1</v>
      </c>
      <c r="BO227" s="5" t="s">
        <v>1695</v>
      </c>
    </row>
    <row r="228" spans="1:67" x14ac:dyDescent="0.25">
      <c r="A228" s="5">
        <v>227</v>
      </c>
      <c r="B228" s="5">
        <v>3</v>
      </c>
      <c r="C228" s="5">
        <v>9</v>
      </c>
      <c r="D228" s="5">
        <v>5</v>
      </c>
      <c r="E228" s="5">
        <v>3</v>
      </c>
      <c r="F228" s="5">
        <v>18.350000000000001</v>
      </c>
      <c r="G228" s="5">
        <v>15.96</v>
      </c>
      <c r="H228" s="5">
        <v>11.55</v>
      </c>
      <c r="I228" s="5">
        <v>45.86</v>
      </c>
      <c r="J228" s="5">
        <v>11.42</v>
      </c>
      <c r="K228" s="5">
        <v>3.9</v>
      </c>
      <c r="L228" s="5">
        <v>4.37</v>
      </c>
      <c r="M228" s="5">
        <v>11.06</v>
      </c>
      <c r="N228" s="5"/>
      <c r="O228" s="5">
        <v>3.1</v>
      </c>
      <c r="R228" s="5">
        <v>3.1</v>
      </c>
      <c r="S228" s="5">
        <v>79.709999999999994</v>
      </c>
      <c r="T228" s="5">
        <v>76.61</v>
      </c>
      <c r="U228" s="5">
        <v>78.16</v>
      </c>
      <c r="V228" s="5">
        <v>106337.2</v>
      </c>
      <c r="W228" s="5"/>
      <c r="X228" s="5">
        <v>106337.2</v>
      </c>
      <c r="Y228">
        <v>1000</v>
      </c>
      <c r="Z228">
        <v>107337.2</v>
      </c>
      <c r="AA228">
        <v>215</v>
      </c>
      <c r="AB228">
        <v>107552.2</v>
      </c>
      <c r="AC228">
        <v>17.5</v>
      </c>
      <c r="AD228">
        <v>107569.7</v>
      </c>
      <c r="AF228">
        <v>107569.7</v>
      </c>
      <c r="AH228">
        <v>107569.7</v>
      </c>
      <c r="AJ228">
        <v>107569.7</v>
      </c>
      <c r="AL228">
        <v>107569.7</v>
      </c>
      <c r="AM228" s="5">
        <v>107569.7</v>
      </c>
      <c r="AN228" s="5">
        <v>8407700</v>
      </c>
      <c r="AQ228" s="5">
        <v>0</v>
      </c>
      <c r="AR228" s="5">
        <v>107570.36847492323</v>
      </c>
      <c r="AS228" s="5">
        <v>8407700</v>
      </c>
      <c r="AT228" s="5" t="s">
        <v>8</v>
      </c>
      <c r="AW228">
        <v>107570.36847492323</v>
      </c>
      <c r="AX228" s="5">
        <v>0</v>
      </c>
      <c r="AY228" s="5">
        <v>8407700</v>
      </c>
      <c r="BA228" s="5" t="s">
        <v>1</v>
      </c>
      <c r="BB228" s="5" t="s">
        <v>1</v>
      </c>
      <c r="BC228" t="s">
        <v>1863</v>
      </c>
      <c r="BD228" t="s">
        <v>1787</v>
      </c>
      <c r="BE228" t="s">
        <v>1861</v>
      </c>
      <c r="BF228" t="s">
        <v>1866</v>
      </c>
      <c r="BG228" t="b">
        <v>1</v>
      </c>
      <c r="BH228" s="5">
        <v>8407700</v>
      </c>
      <c r="BI228" t="s">
        <v>1899</v>
      </c>
      <c r="BJ228">
        <v>0</v>
      </c>
      <c r="BK228">
        <v>8407700</v>
      </c>
      <c r="BL228" s="5">
        <v>0</v>
      </c>
      <c r="BM228" s="5" t="s">
        <v>8</v>
      </c>
      <c r="BN228" s="5" t="b">
        <v>1</v>
      </c>
      <c r="BO228" s="5" t="s">
        <v>1696</v>
      </c>
    </row>
    <row r="229" spans="1:67" x14ac:dyDescent="0.25">
      <c r="A229" s="5">
        <v>228</v>
      </c>
      <c r="B229" s="5">
        <v>3</v>
      </c>
      <c r="C229" s="5">
        <v>9</v>
      </c>
      <c r="D229" s="5">
        <v>6</v>
      </c>
      <c r="E229" s="5">
        <v>0</v>
      </c>
      <c r="F229" s="5">
        <v>16.25</v>
      </c>
      <c r="G229" s="5"/>
      <c r="H229" s="5"/>
      <c r="I229" s="5">
        <v>16.25</v>
      </c>
      <c r="J229" s="5">
        <v>5</v>
      </c>
      <c r="K229" s="5">
        <v>4.2699999999999996</v>
      </c>
      <c r="L229" s="5"/>
      <c r="M229" s="5">
        <v>4.21</v>
      </c>
      <c r="N229" s="5"/>
      <c r="O229" s="5"/>
      <c r="R229" s="5">
        <v>0</v>
      </c>
      <c r="S229" s="5">
        <v>29.73</v>
      </c>
      <c r="T229" s="5">
        <v>29.73</v>
      </c>
      <c r="U229" s="5">
        <v>29.73</v>
      </c>
      <c r="V229" s="5">
        <v>139730</v>
      </c>
      <c r="W229" s="5"/>
      <c r="X229" s="5">
        <v>139730</v>
      </c>
      <c r="Y229">
        <v>1000</v>
      </c>
      <c r="Z229">
        <v>140730</v>
      </c>
      <c r="AA229">
        <v>215</v>
      </c>
      <c r="AB229">
        <v>140945</v>
      </c>
      <c r="AC229">
        <v>17.5</v>
      </c>
      <c r="AD229">
        <v>140962.5</v>
      </c>
      <c r="AF229">
        <v>140962.5</v>
      </c>
      <c r="AH229">
        <v>140962.5</v>
      </c>
      <c r="AJ229">
        <v>140962.5</v>
      </c>
      <c r="AL229">
        <v>140962.5</v>
      </c>
      <c r="AM229" s="5">
        <v>140962.5</v>
      </c>
      <c r="AN229" s="5">
        <v>4190900</v>
      </c>
      <c r="AQ229" s="5">
        <v>0</v>
      </c>
      <c r="AR229" s="5">
        <v>140965.35486041036</v>
      </c>
      <c r="AS229" s="5">
        <v>4190900</v>
      </c>
      <c r="AT229" s="5" t="s">
        <v>8</v>
      </c>
      <c r="AW229">
        <v>140965.35486041036</v>
      </c>
      <c r="AX229" s="5">
        <v>0</v>
      </c>
      <c r="AY229" s="5">
        <v>4190900</v>
      </c>
      <c r="BA229" s="5" t="s">
        <v>19</v>
      </c>
      <c r="BB229" s="5" t="s">
        <v>19</v>
      </c>
      <c r="BC229" t="s">
        <v>1827</v>
      </c>
      <c r="BD229" t="s">
        <v>1828</v>
      </c>
      <c r="BE229" t="s">
        <v>1861</v>
      </c>
      <c r="BF229" t="s">
        <v>1862</v>
      </c>
      <c r="BG229" t="b">
        <v>1</v>
      </c>
      <c r="BH229" s="5">
        <v>4190900</v>
      </c>
      <c r="BI229">
        <v>4190900</v>
      </c>
      <c r="BJ229">
        <v>0</v>
      </c>
      <c r="BK229">
        <v>0</v>
      </c>
      <c r="BL229" s="5">
        <v>0</v>
      </c>
      <c r="BM229" s="5" t="s">
        <v>8</v>
      </c>
      <c r="BN229" s="5" t="b">
        <v>1</v>
      </c>
      <c r="BO229" s="5" t="s">
        <v>1697</v>
      </c>
    </row>
    <row r="230" spans="1:67" x14ac:dyDescent="0.25">
      <c r="A230" s="5">
        <v>229</v>
      </c>
      <c r="B230" s="5">
        <v>3</v>
      </c>
      <c r="C230" s="5">
        <v>10</v>
      </c>
      <c r="D230" s="5">
        <v>1</v>
      </c>
      <c r="E230" s="5">
        <v>1</v>
      </c>
      <c r="F230" s="5">
        <v>14.42</v>
      </c>
      <c r="G230" s="5"/>
      <c r="H230" s="5"/>
      <c r="I230" s="5">
        <v>14.42</v>
      </c>
      <c r="J230" s="5">
        <v>16.11</v>
      </c>
      <c r="K230" s="5">
        <v>4.09</v>
      </c>
      <c r="L230" s="5"/>
      <c r="M230" s="5">
        <v>8.0299999999999994</v>
      </c>
      <c r="N230" s="5"/>
      <c r="O230" s="5">
        <v>3.01</v>
      </c>
      <c r="R230" s="5">
        <v>3.01</v>
      </c>
      <c r="S230" s="5">
        <v>45.66</v>
      </c>
      <c r="T230" s="5">
        <v>42.65</v>
      </c>
      <c r="U230" s="5">
        <v>44.16</v>
      </c>
      <c r="V230" s="5">
        <v>122837.8</v>
      </c>
      <c r="W230" s="5">
        <v>2456.7560000000003</v>
      </c>
      <c r="X230" s="5">
        <v>125294.556</v>
      </c>
      <c r="Y230">
        <v>1000</v>
      </c>
      <c r="Z230">
        <v>126294.556</v>
      </c>
      <c r="AA230">
        <v>215</v>
      </c>
      <c r="AB230">
        <v>126509.556</v>
      </c>
      <c r="AC230">
        <v>17.5</v>
      </c>
      <c r="AD230">
        <v>126527.056</v>
      </c>
      <c r="AE230">
        <v>632.63527999999997</v>
      </c>
      <c r="AF230">
        <v>127159.69128</v>
      </c>
      <c r="AH230">
        <v>127159.69128</v>
      </c>
      <c r="AJ230">
        <v>127159.69128</v>
      </c>
      <c r="AL230">
        <v>127159.69128</v>
      </c>
      <c r="AM230" s="5">
        <v>127159.69</v>
      </c>
      <c r="AN230" s="5">
        <v>5615400</v>
      </c>
      <c r="AP230">
        <v>0.02</v>
      </c>
      <c r="AQ230" s="5">
        <v>112308</v>
      </c>
      <c r="AR230" s="5">
        <v>124617.11956521741</v>
      </c>
      <c r="AS230" s="5">
        <v>5503092</v>
      </c>
      <c r="AT230" s="5" t="s">
        <v>1807</v>
      </c>
      <c r="AU230">
        <v>10000</v>
      </c>
      <c r="AW230">
        <v>134617.11956521741</v>
      </c>
      <c r="AX230" s="5">
        <v>441600</v>
      </c>
      <c r="AY230" s="5">
        <v>5944692</v>
      </c>
      <c r="AZ230" t="s">
        <v>62</v>
      </c>
      <c r="BA230" s="5" t="s">
        <v>1</v>
      </c>
      <c r="BB230" s="5" t="s">
        <v>1</v>
      </c>
      <c r="BC230" t="s">
        <v>1863</v>
      </c>
      <c r="BD230" t="s">
        <v>1787</v>
      </c>
      <c r="BE230" t="s">
        <v>1861</v>
      </c>
      <c r="BF230" t="s">
        <v>1856</v>
      </c>
      <c r="BG230" t="b">
        <v>1</v>
      </c>
      <c r="BH230" s="5">
        <v>5615400</v>
      </c>
      <c r="BI230" t="s">
        <v>1899</v>
      </c>
      <c r="BJ230">
        <v>5615400</v>
      </c>
      <c r="BK230">
        <v>5615400</v>
      </c>
      <c r="BL230" s="5">
        <v>0</v>
      </c>
      <c r="BM230" s="5" t="s">
        <v>1807</v>
      </c>
      <c r="BN230" s="5" t="b">
        <v>1</v>
      </c>
      <c r="BO230" s="5" t="s">
        <v>1698</v>
      </c>
    </row>
    <row r="231" spans="1:67" x14ac:dyDescent="0.25">
      <c r="A231" s="5">
        <v>230</v>
      </c>
      <c r="B231" s="5">
        <v>3</v>
      </c>
      <c r="C231" s="5">
        <v>10</v>
      </c>
      <c r="D231" s="5">
        <v>2</v>
      </c>
      <c r="E231" s="5">
        <v>1</v>
      </c>
      <c r="F231" s="5">
        <v>12.76</v>
      </c>
      <c r="G231" s="5"/>
      <c r="H231" s="5"/>
      <c r="I231" s="5">
        <v>12.76</v>
      </c>
      <c r="J231" s="5">
        <v>15.01</v>
      </c>
      <c r="K231" s="5">
        <v>4.22</v>
      </c>
      <c r="L231" s="5"/>
      <c r="M231" s="5">
        <v>3.09</v>
      </c>
      <c r="N231" s="5"/>
      <c r="O231" s="5">
        <v>2.93</v>
      </c>
      <c r="R231" s="5">
        <v>2.93</v>
      </c>
      <c r="S231" s="5">
        <v>38.01</v>
      </c>
      <c r="T231" s="5">
        <v>35.08</v>
      </c>
      <c r="U231" s="5">
        <v>36.549999999999997</v>
      </c>
      <c r="V231" s="5">
        <v>124030.39999999999</v>
      </c>
      <c r="W231" s="5">
        <v>2480.6079999999997</v>
      </c>
      <c r="X231" s="5">
        <v>126511.008</v>
      </c>
      <c r="Z231">
        <v>126511.008</v>
      </c>
      <c r="AB231">
        <v>126511.008</v>
      </c>
      <c r="AD231">
        <v>126511.008</v>
      </c>
      <c r="AF231">
        <v>126511.008</v>
      </c>
      <c r="AH231">
        <v>126511.008</v>
      </c>
      <c r="AJ231">
        <v>126511.008</v>
      </c>
      <c r="AL231">
        <v>126511.008</v>
      </c>
      <c r="AM231" s="5">
        <v>126511.01</v>
      </c>
      <c r="AN231" s="5">
        <v>4624000</v>
      </c>
      <c r="AP231">
        <v>0.02</v>
      </c>
      <c r="AQ231" s="5">
        <v>92480</v>
      </c>
      <c r="AR231" s="5">
        <v>123981.39534883722</v>
      </c>
      <c r="AS231" s="5">
        <v>4531520</v>
      </c>
      <c r="AT231" s="5" t="s">
        <v>8</v>
      </c>
      <c r="AW231">
        <v>123981.39534883722</v>
      </c>
      <c r="AX231" s="5">
        <v>0</v>
      </c>
      <c r="AY231" s="5">
        <v>4531520</v>
      </c>
      <c r="AZ231" t="s">
        <v>1760</v>
      </c>
      <c r="BA231" s="5" t="s">
        <v>1</v>
      </c>
      <c r="BB231" s="5" t="s">
        <v>1</v>
      </c>
      <c r="BC231" t="s">
        <v>1863</v>
      </c>
      <c r="BD231" t="s">
        <v>1787</v>
      </c>
      <c r="BE231" t="s">
        <v>1861</v>
      </c>
      <c r="BF231" t="s">
        <v>1856</v>
      </c>
      <c r="BG231" t="b">
        <v>1</v>
      </c>
      <c r="BH231" s="5">
        <v>4624000</v>
      </c>
      <c r="BI231" t="s">
        <v>1899</v>
      </c>
      <c r="BJ231">
        <v>4624000</v>
      </c>
      <c r="BK231">
        <v>4624000</v>
      </c>
      <c r="BL231" s="5">
        <v>0</v>
      </c>
      <c r="BM231" s="5" t="s">
        <v>8</v>
      </c>
      <c r="BN231" s="5" t="b">
        <v>1</v>
      </c>
      <c r="BO231" s="5" t="s">
        <v>1699</v>
      </c>
    </row>
    <row r="232" spans="1:67" x14ac:dyDescent="0.25">
      <c r="A232" s="5">
        <v>231</v>
      </c>
      <c r="B232" s="5">
        <v>3</v>
      </c>
      <c r="C232" s="5">
        <v>10</v>
      </c>
      <c r="D232" s="5">
        <v>3</v>
      </c>
      <c r="E232" s="5">
        <v>2</v>
      </c>
      <c r="F232" s="5">
        <v>15.36</v>
      </c>
      <c r="G232" s="5">
        <v>11.95</v>
      </c>
      <c r="H232" s="5"/>
      <c r="I232" s="5">
        <v>27.31</v>
      </c>
      <c r="J232" s="5">
        <v>14.61</v>
      </c>
      <c r="K232" s="5">
        <v>4.21</v>
      </c>
      <c r="L232" s="5"/>
      <c r="M232" s="5">
        <v>6.6</v>
      </c>
      <c r="N232" s="5"/>
      <c r="O232" s="5">
        <v>3.23</v>
      </c>
      <c r="R232" s="5">
        <v>3.23</v>
      </c>
      <c r="S232" s="5">
        <v>55.96</v>
      </c>
      <c r="T232" s="5">
        <v>52.73</v>
      </c>
      <c r="U232" s="5">
        <v>54.35</v>
      </c>
      <c r="V232" s="5">
        <v>117551.2</v>
      </c>
      <c r="W232" s="5">
        <v>2468.5752000000002</v>
      </c>
      <c r="X232" s="5">
        <v>120019.7752</v>
      </c>
      <c r="Y232">
        <v>1000</v>
      </c>
      <c r="Z232">
        <v>121019.7752</v>
      </c>
      <c r="AA232">
        <v>215</v>
      </c>
      <c r="AB232">
        <v>121234.7752</v>
      </c>
      <c r="AC232">
        <v>17.5</v>
      </c>
      <c r="AD232">
        <v>121252.2752</v>
      </c>
      <c r="AE232">
        <v>606.26137600000004</v>
      </c>
      <c r="AF232">
        <v>121858.536576</v>
      </c>
      <c r="AH232">
        <v>121858.536576</v>
      </c>
      <c r="AJ232">
        <v>121858.536576</v>
      </c>
      <c r="AL232">
        <v>121858.536576</v>
      </c>
      <c r="AM232" s="5">
        <v>121858.54</v>
      </c>
      <c r="AN232" s="5">
        <v>6623100</v>
      </c>
      <c r="AQ232" s="5">
        <v>0</v>
      </c>
      <c r="AR232" s="5">
        <v>121860.16559337628</v>
      </c>
      <c r="AS232" s="5">
        <v>6623100</v>
      </c>
      <c r="AT232" s="5" t="s">
        <v>8</v>
      </c>
      <c r="AW232">
        <v>121860.16559337628</v>
      </c>
      <c r="AX232" s="5">
        <v>0</v>
      </c>
      <c r="AY232" s="5">
        <v>6623100</v>
      </c>
      <c r="BA232" s="5" t="s">
        <v>19</v>
      </c>
      <c r="BB232" s="5" t="s">
        <v>19</v>
      </c>
      <c r="BC232" t="s">
        <v>1827</v>
      </c>
      <c r="BD232" t="s">
        <v>1828</v>
      </c>
      <c r="BE232" t="s">
        <v>1861</v>
      </c>
      <c r="BF232" t="s">
        <v>1857</v>
      </c>
      <c r="BG232" t="b">
        <v>1</v>
      </c>
      <c r="BH232" s="5">
        <v>6623100</v>
      </c>
      <c r="BI232">
        <v>6623100</v>
      </c>
      <c r="BJ232">
        <v>0</v>
      </c>
      <c r="BK232">
        <v>0</v>
      </c>
      <c r="BL232" s="5">
        <v>0</v>
      </c>
      <c r="BM232" s="5" t="s">
        <v>8</v>
      </c>
      <c r="BN232" s="5" t="b">
        <v>1</v>
      </c>
      <c r="BO232" s="5" t="s">
        <v>1700</v>
      </c>
    </row>
    <row r="233" spans="1:67" x14ac:dyDescent="0.25">
      <c r="A233" s="5">
        <v>232</v>
      </c>
      <c r="B233" s="5">
        <v>3</v>
      </c>
      <c r="C233" s="5">
        <v>10</v>
      </c>
      <c r="D233" s="5">
        <v>4</v>
      </c>
      <c r="E233" s="5">
        <v>2</v>
      </c>
      <c r="F233" s="5">
        <v>15.67</v>
      </c>
      <c r="G233" s="5">
        <v>12.94</v>
      </c>
      <c r="H233" s="5"/>
      <c r="I233" s="5">
        <v>28.61</v>
      </c>
      <c r="J233" s="5">
        <v>13.91</v>
      </c>
      <c r="K233" s="5">
        <v>4.16</v>
      </c>
      <c r="L233" s="5"/>
      <c r="M233" s="5">
        <v>7.7</v>
      </c>
      <c r="N233" s="5"/>
      <c r="O233" s="5">
        <v>3.23</v>
      </c>
      <c r="R233" s="5">
        <v>3.23</v>
      </c>
      <c r="S233" s="5">
        <v>57.61</v>
      </c>
      <c r="T233" s="5">
        <v>54.38</v>
      </c>
      <c r="U233" s="5">
        <v>56</v>
      </c>
      <c r="V233" s="5">
        <v>117551.2</v>
      </c>
      <c r="W233" s="5">
        <v>2351.0239999999999</v>
      </c>
      <c r="X233" s="5">
        <v>119902.224</v>
      </c>
      <c r="Y233">
        <v>1000</v>
      </c>
      <c r="Z233">
        <v>120902.224</v>
      </c>
      <c r="AA233">
        <v>215</v>
      </c>
      <c r="AB233">
        <v>121117.224</v>
      </c>
      <c r="AC233">
        <v>17.5</v>
      </c>
      <c r="AD233">
        <v>121134.724</v>
      </c>
      <c r="AE233">
        <v>605.67362000000003</v>
      </c>
      <c r="AF233">
        <v>121740.39762</v>
      </c>
      <c r="AH233">
        <v>121740.39762</v>
      </c>
      <c r="AJ233">
        <v>121740.39762</v>
      </c>
      <c r="AK233">
        <v>2434.8079524</v>
      </c>
      <c r="AL233">
        <v>124175.20557239999</v>
      </c>
      <c r="AM233" s="5">
        <v>124175.21</v>
      </c>
      <c r="AN233" s="5">
        <v>6953900</v>
      </c>
      <c r="AQ233" s="5">
        <v>0</v>
      </c>
      <c r="AR233" s="5">
        <v>124176.78571428572</v>
      </c>
      <c r="AS233" s="5">
        <v>6953900</v>
      </c>
      <c r="AT233" s="5" t="s">
        <v>8</v>
      </c>
      <c r="AW233">
        <v>124176.78571428572</v>
      </c>
      <c r="AX233" s="5">
        <v>0</v>
      </c>
      <c r="AY233" s="5">
        <v>6953900</v>
      </c>
      <c r="BA233" s="5" t="s">
        <v>2</v>
      </c>
      <c r="BB233" s="5" t="s">
        <v>2</v>
      </c>
      <c r="BC233" t="s">
        <v>1821</v>
      </c>
      <c r="BD233" t="s">
        <v>1787</v>
      </c>
      <c r="BE233" t="s">
        <v>1861</v>
      </c>
      <c r="BF233" t="s">
        <v>1865</v>
      </c>
      <c r="BG233" t="b">
        <v>1</v>
      </c>
      <c r="BH233" s="5">
        <v>6953900</v>
      </c>
      <c r="BI233">
        <v>6953900</v>
      </c>
      <c r="BJ233">
        <v>0</v>
      </c>
      <c r="BK233">
        <v>0</v>
      </c>
      <c r="BL233" s="5">
        <v>0</v>
      </c>
      <c r="BM233" s="5" t="s">
        <v>8</v>
      </c>
      <c r="BN233" s="5" t="b">
        <v>1</v>
      </c>
      <c r="BO233" s="5" t="s">
        <v>1701</v>
      </c>
    </row>
    <row r="234" spans="1:67" x14ac:dyDescent="0.25">
      <c r="A234" s="5">
        <v>233</v>
      </c>
      <c r="B234" s="5">
        <v>3</v>
      </c>
      <c r="C234" s="5">
        <v>10</v>
      </c>
      <c r="D234" s="5">
        <v>5</v>
      </c>
      <c r="E234" s="5">
        <v>2</v>
      </c>
      <c r="F234" s="5">
        <v>18.350000000000001</v>
      </c>
      <c r="G234" s="5">
        <v>15.96</v>
      </c>
      <c r="H234" s="5"/>
      <c r="I234" s="5">
        <v>34.31</v>
      </c>
      <c r="J234" s="5">
        <v>11.33</v>
      </c>
      <c r="K234" s="5">
        <v>4.41</v>
      </c>
      <c r="L234" s="5"/>
      <c r="M234" s="5">
        <v>7.57</v>
      </c>
      <c r="N234" s="5"/>
      <c r="O234" s="5">
        <v>3.1</v>
      </c>
      <c r="R234" s="5">
        <v>3.1</v>
      </c>
      <c r="S234" s="5">
        <v>60.72</v>
      </c>
      <c r="T234" s="5">
        <v>57.62</v>
      </c>
      <c r="U234" s="5">
        <v>59.17</v>
      </c>
      <c r="V234" s="5">
        <v>118681.5</v>
      </c>
      <c r="W234" s="5"/>
      <c r="X234" s="5">
        <v>118681.5</v>
      </c>
      <c r="Y234">
        <v>1000</v>
      </c>
      <c r="Z234">
        <v>119681.5</v>
      </c>
      <c r="AA234">
        <v>215</v>
      </c>
      <c r="AB234">
        <v>119896.5</v>
      </c>
      <c r="AC234">
        <v>17.5</v>
      </c>
      <c r="AD234">
        <v>119914</v>
      </c>
      <c r="AE234">
        <v>599.57000000000005</v>
      </c>
      <c r="AF234">
        <v>120513.57</v>
      </c>
      <c r="AH234">
        <v>120513.57</v>
      </c>
      <c r="AJ234">
        <v>120513.57</v>
      </c>
      <c r="AK234">
        <v>3615.4070999999999</v>
      </c>
      <c r="AL234">
        <v>124128.9771</v>
      </c>
      <c r="AM234" s="5">
        <v>124128.98</v>
      </c>
      <c r="AN234" s="5">
        <v>7344800</v>
      </c>
      <c r="AQ234" s="5">
        <v>0</v>
      </c>
      <c r="AR234" s="5">
        <v>124130.47152273112</v>
      </c>
      <c r="AS234" s="5">
        <v>7344800</v>
      </c>
      <c r="AT234" s="5" t="s">
        <v>8</v>
      </c>
      <c r="AW234">
        <v>124130.47152273112</v>
      </c>
      <c r="AX234" s="5">
        <v>0</v>
      </c>
      <c r="AY234" s="5">
        <v>7344800</v>
      </c>
      <c r="BA234" s="5" t="s">
        <v>19</v>
      </c>
      <c r="BB234" s="5" t="s">
        <v>19</v>
      </c>
      <c r="BC234" t="s">
        <v>1827</v>
      </c>
      <c r="BD234" t="s">
        <v>1828</v>
      </c>
      <c r="BE234" t="s">
        <v>1861</v>
      </c>
      <c r="BF234" t="s">
        <v>1865</v>
      </c>
      <c r="BG234" t="b">
        <v>1</v>
      </c>
      <c r="BH234" s="5">
        <v>7344800</v>
      </c>
      <c r="BI234">
        <v>7344800</v>
      </c>
      <c r="BJ234">
        <v>0</v>
      </c>
      <c r="BK234">
        <v>0</v>
      </c>
      <c r="BL234" s="5">
        <v>0</v>
      </c>
      <c r="BM234" s="5" t="s">
        <v>8</v>
      </c>
      <c r="BN234" s="5" t="b">
        <v>1</v>
      </c>
      <c r="BO234" s="5" t="s">
        <v>1702</v>
      </c>
    </row>
    <row r="235" spans="1:67" x14ac:dyDescent="0.25">
      <c r="A235" s="5">
        <v>234</v>
      </c>
      <c r="B235" s="5">
        <v>3</v>
      </c>
      <c r="C235" s="5">
        <v>10</v>
      </c>
      <c r="D235" s="5">
        <v>6</v>
      </c>
      <c r="E235" s="5">
        <v>0</v>
      </c>
      <c r="F235" s="5">
        <v>16.25</v>
      </c>
      <c r="G235" s="5"/>
      <c r="H235" s="5"/>
      <c r="I235" s="5">
        <v>16.25</v>
      </c>
      <c r="J235" s="5">
        <v>5</v>
      </c>
      <c r="K235" s="5">
        <v>4.2</v>
      </c>
      <c r="L235" s="5"/>
      <c r="M235" s="5">
        <v>4.21</v>
      </c>
      <c r="N235" s="5"/>
      <c r="O235" s="5"/>
      <c r="R235" s="5">
        <v>0</v>
      </c>
      <c r="S235" s="5">
        <v>29.66</v>
      </c>
      <c r="T235" s="5">
        <v>29.66</v>
      </c>
      <c r="U235" s="5">
        <v>29.66</v>
      </c>
      <c r="V235" s="5">
        <v>138332.70000000001</v>
      </c>
      <c r="W235" s="5"/>
      <c r="X235" s="5">
        <v>138332.70000000001</v>
      </c>
      <c r="Y235">
        <v>1000</v>
      </c>
      <c r="Z235">
        <v>139332.70000000001</v>
      </c>
      <c r="AA235">
        <v>215</v>
      </c>
      <c r="AB235">
        <v>139547.70000000001</v>
      </c>
      <c r="AC235">
        <v>17.5</v>
      </c>
      <c r="AD235">
        <v>139565.20000000001</v>
      </c>
      <c r="AF235">
        <v>139565.20000000001</v>
      </c>
      <c r="AH235">
        <v>139565.20000000001</v>
      </c>
      <c r="AJ235">
        <v>139565.20000000001</v>
      </c>
      <c r="AL235">
        <v>139565.20000000001</v>
      </c>
      <c r="AM235" s="5">
        <v>139565.20000000001</v>
      </c>
      <c r="AN235" s="5">
        <v>4139600</v>
      </c>
      <c r="AQ235" s="5">
        <v>0</v>
      </c>
      <c r="AR235" s="5">
        <v>139568.44234659473</v>
      </c>
      <c r="AS235" s="5">
        <v>4139600</v>
      </c>
      <c r="AT235" s="5" t="s">
        <v>8</v>
      </c>
      <c r="AW235">
        <v>139568.44234659473</v>
      </c>
      <c r="AX235" s="5">
        <v>0</v>
      </c>
      <c r="AY235" s="5">
        <v>4139600</v>
      </c>
      <c r="BA235" s="5" t="s">
        <v>19</v>
      </c>
      <c r="BB235" s="5" t="s">
        <v>19</v>
      </c>
      <c r="BC235" t="s">
        <v>1827</v>
      </c>
      <c r="BD235" t="s">
        <v>1828</v>
      </c>
      <c r="BE235" t="s">
        <v>1861</v>
      </c>
      <c r="BF235" t="s">
        <v>1862</v>
      </c>
      <c r="BG235" t="b">
        <v>1</v>
      </c>
      <c r="BH235" s="5">
        <v>4139600</v>
      </c>
      <c r="BI235">
        <v>4139600</v>
      </c>
      <c r="BJ235">
        <v>0</v>
      </c>
      <c r="BK235">
        <v>0</v>
      </c>
      <c r="BL235" s="5">
        <v>0</v>
      </c>
      <c r="BM235" s="5" t="s">
        <v>8</v>
      </c>
      <c r="BN235" s="5" t="b">
        <v>1</v>
      </c>
      <c r="BO235" s="5" t="s">
        <v>1703</v>
      </c>
    </row>
    <row r="236" spans="1:67" x14ac:dyDescent="0.25">
      <c r="A236" s="5">
        <v>235</v>
      </c>
      <c r="B236" s="5">
        <v>3</v>
      </c>
      <c r="C236" s="5">
        <v>11</v>
      </c>
      <c r="D236" s="5">
        <v>1</v>
      </c>
      <c r="E236" s="5">
        <v>1</v>
      </c>
      <c r="F236" s="5">
        <v>14.42</v>
      </c>
      <c r="G236" s="5"/>
      <c r="H236" s="5"/>
      <c r="I236" s="5">
        <v>14.42</v>
      </c>
      <c r="J236" s="5">
        <v>16.11</v>
      </c>
      <c r="K236" s="5">
        <v>4.09</v>
      </c>
      <c r="L236" s="5"/>
      <c r="M236" s="5">
        <v>8.0299999999999994</v>
      </c>
      <c r="N236" s="5"/>
      <c r="O236" s="5">
        <v>3.01</v>
      </c>
      <c r="R236" s="5">
        <v>3.01</v>
      </c>
      <c r="S236" s="5">
        <v>45.66</v>
      </c>
      <c r="T236" s="5">
        <v>42.65</v>
      </c>
      <c r="U236" s="5">
        <v>44.16</v>
      </c>
      <c r="V236" s="5">
        <v>122837.8</v>
      </c>
      <c r="W236" s="5">
        <v>2456.7560000000003</v>
      </c>
      <c r="X236" s="5">
        <v>125294.556</v>
      </c>
      <c r="Y236">
        <v>1000</v>
      </c>
      <c r="Z236">
        <v>126294.556</v>
      </c>
      <c r="AB236">
        <v>126294.556</v>
      </c>
      <c r="AD236">
        <v>126294.556</v>
      </c>
      <c r="AF236">
        <v>126294.556</v>
      </c>
      <c r="AH236">
        <v>126294.556</v>
      </c>
      <c r="AJ236">
        <v>126294.556</v>
      </c>
      <c r="AL236">
        <v>126294.556</v>
      </c>
      <c r="AM236" s="5">
        <v>126294.56</v>
      </c>
      <c r="AN236" s="5">
        <v>5577200</v>
      </c>
      <c r="AP236">
        <v>0.02</v>
      </c>
      <c r="AQ236" s="5">
        <v>111544</v>
      </c>
      <c r="AR236" s="5">
        <v>123769.38405797102</v>
      </c>
      <c r="AS236" s="5">
        <v>5465656</v>
      </c>
      <c r="AT236" s="5" t="s">
        <v>8</v>
      </c>
      <c r="AW236">
        <v>123769.38405797102</v>
      </c>
      <c r="AX236" s="5">
        <v>0</v>
      </c>
      <c r="AY236" s="5">
        <v>5465656</v>
      </c>
      <c r="AZ236" t="s">
        <v>81</v>
      </c>
      <c r="BA236" s="5" t="s">
        <v>1</v>
      </c>
      <c r="BB236" s="5" t="s">
        <v>1</v>
      </c>
      <c r="BC236" t="s">
        <v>1863</v>
      </c>
      <c r="BD236" t="s">
        <v>1787</v>
      </c>
      <c r="BE236" t="s">
        <v>1861</v>
      </c>
      <c r="BF236" t="s">
        <v>1856</v>
      </c>
      <c r="BG236" t="b">
        <v>1</v>
      </c>
      <c r="BH236" s="5">
        <v>5577200</v>
      </c>
      <c r="BI236" t="s">
        <v>1899</v>
      </c>
      <c r="BJ236">
        <v>0</v>
      </c>
      <c r="BK236">
        <v>5577200</v>
      </c>
      <c r="BL236" s="5">
        <v>0</v>
      </c>
      <c r="BM236" s="5" t="s">
        <v>8</v>
      </c>
      <c r="BN236" s="5" t="b">
        <v>1</v>
      </c>
      <c r="BO236" s="5" t="s">
        <v>1704</v>
      </c>
    </row>
    <row r="237" spans="1:67" x14ac:dyDescent="0.25">
      <c r="A237" s="5">
        <v>236</v>
      </c>
      <c r="B237" s="5">
        <v>3</v>
      </c>
      <c r="C237" s="5">
        <v>11</v>
      </c>
      <c r="D237" s="5">
        <v>2</v>
      </c>
      <c r="E237" s="5">
        <v>1</v>
      </c>
      <c r="F237" s="5">
        <v>12.76</v>
      </c>
      <c r="G237" s="5"/>
      <c r="H237" s="5"/>
      <c r="I237" s="5">
        <v>12.76</v>
      </c>
      <c r="J237" s="5">
        <v>15.01</v>
      </c>
      <c r="K237" s="5">
        <v>4.22</v>
      </c>
      <c r="L237" s="5"/>
      <c r="M237" s="5">
        <v>3.09</v>
      </c>
      <c r="N237" s="5"/>
      <c r="O237" s="5">
        <v>2.93</v>
      </c>
      <c r="R237" s="5">
        <v>2.93</v>
      </c>
      <c r="S237" s="5">
        <v>38.01</v>
      </c>
      <c r="T237" s="5">
        <v>35.08</v>
      </c>
      <c r="U237" s="5">
        <v>36.549999999999997</v>
      </c>
      <c r="V237" s="5">
        <v>126415.6</v>
      </c>
      <c r="W237" s="5">
        <v>2528.3120000000004</v>
      </c>
      <c r="X237" s="5">
        <v>128943.912</v>
      </c>
      <c r="Y237">
        <v>1000</v>
      </c>
      <c r="Z237">
        <v>129943.912</v>
      </c>
      <c r="AA237">
        <v>215</v>
      </c>
      <c r="AB237">
        <v>130158.912</v>
      </c>
      <c r="AC237">
        <v>17.5</v>
      </c>
      <c r="AD237">
        <v>130176.412</v>
      </c>
      <c r="AE237">
        <v>1952.64618</v>
      </c>
      <c r="AF237">
        <v>132129.05818000002</v>
      </c>
      <c r="AH237">
        <v>132129.05818000002</v>
      </c>
      <c r="AJ237">
        <v>132129.05818000002</v>
      </c>
      <c r="AL237">
        <v>132129.05818000002</v>
      </c>
      <c r="AM237" s="5">
        <v>132129.06</v>
      </c>
      <c r="AN237" s="5">
        <v>4829400</v>
      </c>
      <c r="AP237">
        <v>0.02</v>
      </c>
      <c r="AQ237" s="5">
        <v>96588</v>
      </c>
      <c r="AR237" s="5">
        <v>129488.70041039672</v>
      </c>
      <c r="AS237" s="5">
        <v>4732812</v>
      </c>
      <c r="AT237" s="5" t="s">
        <v>1807</v>
      </c>
      <c r="AU237">
        <v>10000</v>
      </c>
      <c r="AW237">
        <v>139488.70041039673</v>
      </c>
      <c r="AX237" s="5">
        <v>365500</v>
      </c>
      <c r="AY237" s="5">
        <v>5098312</v>
      </c>
      <c r="AZ237" t="s">
        <v>81</v>
      </c>
      <c r="BA237" s="5" t="s">
        <v>1</v>
      </c>
      <c r="BB237" s="5" t="s">
        <v>1</v>
      </c>
      <c r="BC237" t="s">
        <v>1863</v>
      </c>
      <c r="BD237" t="s">
        <v>1787</v>
      </c>
      <c r="BE237" t="s">
        <v>1861</v>
      </c>
      <c r="BF237" t="s">
        <v>1856</v>
      </c>
      <c r="BG237" t="b">
        <v>1</v>
      </c>
      <c r="BH237" s="5">
        <v>4829400</v>
      </c>
      <c r="BI237" t="s">
        <v>1899</v>
      </c>
      <c r="BJ237">
        <v>0</v>
      </c>
      <c r="BK237">
        <v>4829400</v>
      </c>
      <c r="BL237" s="5">
        <v>0</v>
      </c>
      <c r="BM237" s="5" t="s">
        <v>1807</v>
      </c>
      <c r="BN237" s="5" t="b">
        <v>1</v>
      </c>
      <c r="BO237" s="5" t="s">
        <v>1705</v>
      </c>
    </row>
    <row r="238" spans="1:67" x14ac:dyDescent="0.25">
      <c r="A238" s="5">
        <v>237</v>
      </c>
      <c r="B238" s="5">
        <v>3</v>
      </c>
      <c r="C238" s="5">
        <v>11</v>
      </c>
      <c r="D238" s="5">
        <v>3</v>
      </c>
      <c r="E238" s="5">
        <v>2</v>
      </c>
      <c r="F238" s="5">
        <v>15.36</v>
      </c>
      <c r="G238" s="5">
        <v>11.95</v>
      </c>
      <c r="H238" s="5"/>
      <c r="I238" s="5">
        <v>27.31</v>
      </c>
      <c r="J238" s="5">
        <v>14.61</v>
      </c>
      <c r="K238" s="5">
        <v>4.21</v>
      </c>
      <c r="L238" s="5"/>
      <c r="M238" s="5">
        <v>6.6</v>
      </c>
      <c r="N238" s="5"/>
      <c r="O238" s="5">
        <v>3.23</v>
      </c>
      <c r="R238" s="5">
        <v>3.23</v>
      </c>
      <c r="S238" s="5">
        <v>55.96</v>
      </c>
      <c r="T238" s="5">
        <v>52.73</v>
      </c>
      <c r="U238" s="5">
        <v>54.35</v>
      </c>
      <c r="V238" s="5">
        <v>119811.8</v>
      </c>
      <c r="W238" s="5">
        <v>2516.0478000000003</v>
      </c>
      <c r="X238" s="5">
        <v>122327.8478</v>
      </c>
      <c r="Y238">
        <v>1000</v>
      </c>
      <c r="Z238">
        <v>123327.8478</v>
      </c>
      <c r="AA238">
        <v>215</v>
      </c>
      <c r="AB238">
        <v>123542.8478</v>
      </c>
      <c r="AC238">
        <v>17.5</v>
      </c>
      <c r="AD238">
        <v>123560.3478</v>
      </c>
      <c r="AF238">
        <v>123560.3478</v>
      </c>
      <c r="AH238">
        <v>123560.3478</v>
      </c>
      <c r="AJ238">
        <v>123560.3478</v>
      </c>
      <c r="AL238">
        <v>123560.3478</v>
      </c>
      <c r="AM238" s="5">
        <v>123560.35</v>
      </c>
      <c r="AN238" s="5">
        <v>6715600</v>
      </c>
      <c r="AP238">
        <v>0.02</v>
      </c>
      <c r="AQ238" s="5">
        <v>134312</v>
      </c>
      <c r="AR238" s="5">
        <v>121090.85556577735</v>
      </c>
      <c r="AS238" s="5">
        <v>6581288</v>
      </c>
      <c r="AT238" s="5" t="s">
        <v>8</v>
      </c>
      <c r="AW238">
        <v>121090.85556577735</v>
      </c>
      <c r="AX238" s="5">
        <v>0</v>
      </c>
      <c r="AY238" s="5">
        <v>6581288</v>
      </c>
      <c r="AZ238" t="s">
        <v>62</v>
      </c>
      <c r="BA238" s="5" t="s">
        <v>1</v>
      </c>
      <c r="BB238" s="5" t="s">
        <v>1</v>
      </c>
      <c r="BC238" t="s">
        <v>1863</v>
      </c>
      <c r="BD238" t="s">
        <v>1787</v>
      </c>
      <c r="BE238" t="s">
        <v>1861</v>
      </c>
      <c r="BF238" t="s">
        <v>1857</v>
      </c>
      <c r="BG238" t="b">
        <v>1</v>
      </c>
      <c r="BH238" s="5">
        <v>6715600</v>
      </c>
      <c r="BI238" t="s">
        <v>1899</v>
      </c>
      <c r="BJ238">
        <v>0</v>
      </c>
      <c r="BK238">
        <v>6715600</v>
      </c>
      <c r="BL238" s="5">
        <v>0</v>
      </c>
      <c r="BM238" s="5" t="s">
        <v>8</v>
      </c>
      <c r="BN238" s="5" t="b">
        <v>1</v>
      </c>
      <c r="BO238" s="5" t="s">
        <v>1706</v>
      </c>
    </row>
    <row r="239" spans="1:67" x14ac:dyDescent="0.25">
      <c r="A239" s="5">
        <v>238</v>
      </c>
      <c r="B239" s="5">
        <v>3</v>
      </c>
      <c r="C239" s="5">
        <v>11</v>
      </c>
      <c r="D239" s="5">
        <v>4</v>
      </c>
      <c r="E239" s="5">
        <v>2</v>
      </c>
      <c r="F239" s="5">
        <v>15.67</v>
      </c>
      <c r="G239" s="5">
        <v>12.94</v>
      </c>
      <c r="H239" s="5"/>
      <c r="I239" s="5">
        <v>28.61</v>
      </c>
      <c r="J239" s="5">
        <v>13.91</v>
      </c>
      <c r="K239" s="5">
        <v>4.16</v>
      </c>
      <c r="L239" s="5"/>
      <c r="M239" s="5">
        <v>7.7</v>
      </c>
      <c r="N239" s="5"/>
      <c r="O239" s="5">
        <v>3.23</v>
      </c>
      <c r="R239" s="5">
        <v>3.23</v>
      </c>
      <c r="S239" s="5">
        <v>57.61</v>
      </c>
      <c r="T239" s="5">
        <v>54.38</v>
      </c>
      <c r="U239" s="5">
        <v>56</v>
      </c>
      <c r="V239" s="5">
        <v>119811.8</v>
      </c>
      <c r="W239" s="5">
        <v>2396.2360000000003</v>
      </c>
      <c r="X239" s="5">
        <v>122208.03599999999</v>
      </c>
      <c r="Y239">
        <v>1000</v>
      </c>
      <c r="Z239">
        <v>123208.03599999999</v>
      </c>
      <c r="AA239">
        <v>215</v>
      </c>
      <c r="AB239">
        <v>123423.03599999999</v>
      </c>
      <c r="AC239">
        <v>17.5</v>
      </c>
      <c r="AD239">
        <v>123440.53599999999</v>
      </c>
      <c r="AE239">
        <v>617.2026800000001</v>
      </c>
      <c r="AF239">
        <v>124057.73867999999</v>
      </c>
      <c r="AH239">
        <v>124057.73867999999</v>
      </c>
      <c r="AJ239">
        <v>124057.73867999999</v>
      </c>
      <c r="AK239">
        <v>2481.1547736000002</v>
      </c>
      <c r="AL239">
        <v>126538.89345360002</v>
      </c>
      <c r="AM239" s="5">
        <v>126538.89</v>
      </c>
      <c r="AN239" s="5">
        <v>7086200</v>
      </c>
      <c r="AQ239" s="5">
        <v>0</v>
      </c>
      <c r="AR239" s="5">
        <v>126539.28571428572</v>
      </c>
      <c r="AS239" s="5">
        <v>7086200</v>
      </c>
      <c r="AT239" s="5" t="s">
        <v>8</v>
      </c>
      <c r="AW239">
        <v>126539.28571428572</v>
      </c>
      <c r="AX239" s="5">
        <v>0</v>
      </c>
      <c r="AY239" s="5">
        <v>7086200</v>
      </c>
      <c r="BA239" s="5" t="s">
        <v>19</v>
      </c>
      <c r="BB239" s="5" t="s">
        <v>19</v>
      </c>
      <c r="BC239" t="s">
        <v>1827</v>
      </c>
      <c r="BD239" t="s">
        <v>1828</v>
      </c>
      <c r="BE239" t="s">
        <v>1861</v>
      </c>
      <c r="BF239" t="s">
        <v>1865</v>
      </c>
      <c r="BG239" t="b">
        <v>1</v>
      </c>
      <c r="BH239" s="5">
        <v>7086200</v>
      </c>
      <c r="BI239">
        <v>7086200</v>
      </c>
      <c r="BJ239">
        <v>0</v>
      </c>
      <c r="BK239">
        <v>0</v>
      </c>
      <c r="BL239" s="5">
        <v>0</v>
      </c>
      <c r="BM239" s="5" t="s">
        <v>8</v>
      </c>
      <c r="BN239" s="5" t="b">
        <v>1</v>
      </c>
      <c r="BO239" s="5" t="s">
        <v>1707</v>
      </c>
    </row>
    <row r="240" spans="1:67" x14ac:dyDescent="0.25">
      <c r="A240" s="5">
        <v>239</v>
      </c>
      <c r="B240" s="5">
        <v>3</v>
      </c>
      <c r="C240" s="5">
        <v>11</v>
      </c>
      <c r="D240" s="5">
        <v>5</v>
      </c>
      <c r="E240" s="5">
        <v>2</v>
      </c>
      <c r="F240" s="5">
        <v>18.350000000000001</v>
      </c>
      <c r="G240" s="5">
        <v>15.96</v>
      </c>
      <c r="H240" s="5"/>
      <c r="I240" s="5">
        <v>34.31</v>
      </c>
      <c r="J240" s="5">
        <v>11.33</v>
      </c>
      <c r="K240" s="5">
        <v>4.41</v>
      </c>
      <c r="L240" s="5"/>
      <c r="M240" s="5">
        <v>7.57</v>
      </c>
      <c r="N240" s="5"/>
      <c r="O240" s="5">
        <v>3.1</v>
      </c>
      <c r="R240" s="5">
        <v>3.1</v>
      </c>
      <c r="S240" s="5">
        <v>60.72</v>
      </c>
      <c r="T240" s="5">
        <v>57.62</v>
      </c>
      <c r="U240" s="5">
        <v>59.17</v>
      </c>
      <c r="V240" s="5">
        <v>118681.5</v>
      </c>
      <c r="W240" s="5"/>
      <c r="X240" s="5">
        <v>118681.5</v>
      </c>
      <c r="Y240">
        <v>1000</v>
      </c>
      <c r="Z240">
        <v>119681.5</v>
      </c>
      <c r="AA240">
        <v>215</v>
      </c>
      <c r="AB240">
        <v>119896.5</v>
      </c>
      <c r="AC240">
        <v>17.5</v>
      </c>
      <c r="AD240">
        <v>119914</v>
      </c>
      <c r="AE240">
        <v>599.57000000000005</v>
      </c>
      <c r="AF240">
        <v>120513.57</v>
      </c>
      <c r="AH240">
        <v>120513.57</v>
      </c>
      <c r="AJ240">
        <v>120513.57</v>
      </c>
      <c r="AK240">
        <v>3615.4070999999999</v>
      </c>
      <c r="AL240">
        <v>124128.9771</v>
      </c>
      <c r="AM240" s="5">
        <v>124128.98</v>
      </c>
      <c r="AN240" s="5">
        <v>7344800</v>
      </c>
      <c r="AQ240" s="5">
        <v>0</v>
      </c>
      <c r="AR240" s="5">
        <v>124130.47152273112</v>
      </c>
      <c r="AS240" s="5">
        <v>7344800</v>
      </c>
      <c r="AT240" s="5" t="s">
        <v>10</v>
      </c>
      <c r="AU240">
        <v>25000</v>
      </c>
      <c r="AV240" t="s">
        <v>1813</v>
      </c>
      <c r="AW240">
        <v>149130.47152273112</v>
      </c>
      <c r="AX240" s="5">
        <v>1479250</v>
      </c>
      <c r="AY240" s="5">
        <v>8824050</v>
      </c>
      <c r="BA240" s="5" t="s">
        <v>2</v>
      </c>
      <c r="BB240" s="5" t="s">
        <v>2</v>
      </c>
      <c r="BC240" t="s">
        <v>1821</v>
      </c>
      <c r="BD240" t="s">
        <v>1787</v>
      </c>
      <c r="BE240" t="s">
        <v>1861</v>
      </c>
      <c r="BF240" t="s">
        <v>1865</v>
      </c>
      <c r="BG240" t="b">
        <v>1</v>
      </c>
      <c r="BH240" s="5">
        <v>7344800</v>
      </c>
      <c r="BI240">
        <v>7344800</v>
      </c>
      <c r="BJ240">
        <v>0</v>
      </c>
      <c r="BK240">
        <v>0</v>
      </c>
      <c r="BL240" s="5">
        <v>0</v>
      </c>
      <c r="BM240" s="5" t="s">
        <v>10</v>
      </c>
      <c r="BN240" s="5" t="b">
        <v>1</v>
      </c>
      <c r="BO240" s="5" t="s">
        <v>1708</v>
      </c>
    </row>
    <row r="241" spans="1:67" x14ac:dyDescent="0.25">
      <c r="A241" s="5">
        <v>240</v>
      </c>
      <c r="B241" s="5">
        <v>3</v>
      </c>
      <c r="C241" s="5">
        <v>11</v>
      </c>
      <c r="D241" s="5">
        <v>6</v>
      </c>
      <c r="E241" s="5">
        <v>0</v>
      </c>
      <c r="F241" s="5">
        <v>16.25</v>
      </c>
      <c r="G241" s="5"/>
      <c r="H241" s="5"/>
      <c r="I241" s="5">
        <v>16.25</v>
      </c>
      <c r="J241" s="5">
        <v>5</v>
      </c>
      <c r="K241" s="5">
        <v>4.2</v>
      </c>
      <c r="L241" s="5"/>
      <c r="M241" s="5">
        <v>4.21</v>
      </c>
      <c r="N241" s="5"/>
      <c r="O241" s="5"/>
      <c r="R241" s="5">
        <v>0</v>
      </c>
      <c r="S241" s="5">
        <v>29.66</v>
      </c>
      <c r="T241" s="5">
        <v>29.66</v>
      </c>
      <c r="U241" s="5">
        <v>29.66</v>
      </c>
      <c r="V241" s="5">
        <v>139730</v>
      </c>
      <c r="W241" s="5"/>
      <c r="X241" s="5">
        <v>139730</v>
      </c>
      <c r="Y241">
        <v>1000</v>
      </c>
      <c r="Z241">
        <v>140730</v>
      </c>
      <c r="AA241">
        <v>215</v>
      </c>
      <c r="AB241">
        <v>140945</v>
      </c>
      <c r="AC241">
        <v>17.5</v>
      </c>
      <c r="AD241">
        <v>140962.5</v>
      </c>
      <c r="AF241">
        <v>140962.5</v>
      </c>
      <c r="AH241">
        <v>140962.5</v>
      </c>
      <c r="AJ241">
        <v>140962.5</v>
      </c>
      <c r="AL241">
        <v>140962.5</v>
      </c>
      <c r="AM241" s="5">
        <v>140962.5</v>
      </c>
      <c r="AN241" s="5">
        <v>4181000</v>
      </c>
      <c r="AQ241" s="5">
        <v>0</v>
      </c>
      <c r="AR241" s="5">
        <v>140964.26163182736</v>
      </c>
      <c r="AS241" s="5">
        <v>4181000</v>
      </c>
      <c r="AT241" s="5" t="s">
        <v>8</v>
      </c>
      <c r="AW241">
        <v>140964.26163182736</v>
      </c>
      <c r="AX241" s="5">
        <v>0</v>
      </c>
      <c r="AY241" s="5">
        <v>4180999.9999999991</v>
      </c>
      <c r="BA241" s="5" t="s">
        <v>19</v>
      </c>
      <c r="BB241" s="5" t="s">
        <v>19</v>
      </c>
      <c r="BC241" t="s">
        <v>1827</v>
      </c>
      <c r="BD241" t="s">
        <v>1828</v>
      </c>
      <c r="BE241" t="s">
        <v>1861</v>
      </c>
      <c r="BF241" t="s">
        <v>1862</v>
      </c>
      <c r="BG241" t="b">
        <v>1</v>
      </c>
      <c r="BH241" s="5">
        <v>4181000</v>
      </c>
      <c r="BI241">
        <v>4181000</v>
      </c>
      <c r="BJ241">
        <v>0</v>
      </c>
      <c r="BK241">
        <v>0</v>
      </c>
      <c r="BL241" s="5">
        <v>0</v>
      </c>
      <c r="BM241" s="5" t="s">
        <v>8</v>
      </c>
      <c r="BN241" s="5" t="b">
        <v>1</v>
      </c>
      <c r="BO241" s="5" t="s">
        <v>1709</v>
      </c>
    </row>
    <row r="242" spans="1:67" x14ac:dyDescent="0.25">
      <c r="A242" s="5">
        <v>241</v>
      </c>
      <c r="B242" s="5">
        <v>3</v>
      </c>
      <c r="C242" s="5">
        <v>12</v>
      </c>
      <c r="D242" s="5">
        <v>1</v>
      </c>
      <c r="E242" s="5">
        <v>1</v>
      </c>
      <c r="F242" s="5">
        <v>14.42</v>
      </c>
      <c r="G242" s="5"/>
      <c r="H242" s="5"/>
      <c r="I242" s="5">
        <v>14.42</v>
      </c>
      <c r="J242" s="5">
        <v>16.11</v>
      </c>
      <c r="K242" s="5">
        <v>4.09</v>
      </c>
      <c r="L242" s="5"/>
      <c r="M242" s="5">
        <v>8.0299999999999994</v>
      </c>
      <c r="N242" s="5"/>
      <c r="O242" s="5">
        <v>3.01</v>
      </c>
      <c r="R242" s="5">
        <v>3.01</v>
      </c>
      <c r="S242" s="5">
        <v>45.66</v>
      </c>
      <c r="T242" s="5">
        <v>42.65</v>
      </c>
      <c r="U242" s="5">
        <v>44.16</v>
      </c>
      <c r="V242" s="5">
        <v>122837.8</v>
      </c>
      <c r="W242" s="5">
        <v>2456.7560000000003</v>
      </c>
      <c r="X242" s="5">
        <v>125294.556</v>
      </c>
      <c r="Y242">
        <v>1000</v>
      </c>
      <c r="Z242">
        <v>126294.556</v>
      </c>
      <c r="AA242">
        <v>215</v>
      </c>
      <c r="AB242">
        <v>126509.556</v>
      </c>
      <c r="AC242">
        <v>17.5</v>
      </c>
      <c r="AD242">
        <v>126527.056</v>
      </c>
      <c r="AE242">
        <v>632.63527999999997</v>
      </c>
      <c r="AF242">
        <v>127159.69128</v>
      </c>
      <c r="AG242">
        <v>1271.5969127999999</v>
      </c>
      <c r="AH242">
        <v>128431.2881928</v>
      </c>
      <c r="AI242">
        <v>1284.312881928</v>
      </c>
      <c r="AJ242">
        <v>129715.60107472799</v>
      </c>
      <c r="AK242">
        <v>2594.3120214945602</v>
      </c>
      <c r="AL242">
        <v>132309.91309622256</v>
      </c>
      <c r="AM242" s="5">
        <v>132309.91</v>
      </c>
      <c r="AN242" s="5">
        <v>5842900</v>
      </c>
      <c r="AQ242" s="5">
        <v>0</v>
      </c>
      <c r="AR242" s="5">
        <v>132312.04710144928</v>
      </c>
      <c r="AS242" s="5">
        <v>5842900</v>
      </c>
      <c r="AT242" s="5" t="s">
        <v>10</v>
      </c>
      <c r="AU242">
        <v>25000</v>
      </c>
      <c r="AV242" t="s">
        <v>1813</v>
      </c>
      <c r="AW242">
        <v>157312.04710144928</v>
      </c>
      <c r="AX242" s="5">
        <v>1104000</v>
      </c>
      <c r="AY242" s="5">
        <v>6946900</v>
      </c>
      <c r="BA242" s="5" t="s">
        <v>19</v>
      </c>
      <c r="BB242" s="5" t="s">
        <v>19</v>
      </c>
      <c r="BC242" t="s">
        <v>1827</v>
      </c>
      <c r="BD242" t="s">
        <v>1828</v>
      </c>
      <c r="BE242" t="s">
        <v>1861</v>
      </c>
      <c r="BF242" t="s">
        <v>1856</v>
      </c>
      <c r="BG242" t="b">
        <v>1</v>
      </c>
      <c r="BH242" s="5">
        <v>5842900</v>
      </c>
      <c r="BI242">
        <v>5842900</v>
      </c>
      <c r="BJ242">
        <v>0</v>
      </c>
      <c r="BK242">
        <v>0</v>
      </c>
      <c r="BL242" s="5">
        <v>0</v>
      </c>
      <c r="BM242" s="5" t="s">
        <v>10</v>
      </c>
      <c r="BN242" s="5" t="b">
        <v>1</v>
      </c>
      <c r="BO242" s="5" t="s">
        <v>1710</v>
      </c>
    </row>
    <row r="243" spans="1:67" x14ac:dyDescent="0.25">
      <c r="A243" s="5">
        <v>242</v>
      </c>
      <c r="B243" s="5">
        <v>3</v>
      </c>
      <c r="C243" s="5">
        <v>12</v>
      </c>
      <c r="D243" s="5">
        <v>2</v>
      </c>
      <c r="E243" s="5">
        <v>1</v>
      </c>
      <c r="F243" s="5">
        <v>12.76</v>
      </c>
      <c r="G243" s="5"/>
      <c r="H243" s="5"/>
      <c r="I243" s="5">
        <v>12.76</v>
      </c>
      <c r="J243" s="5">
        <v>15.01</v>
      </c>
      <c r="K243" s="5">
        <v>4.22</v>
      </c>
      <c r="L243" s="5"/>
      <c r="M243" s="5">
        <v>3.09</v>
      </c>
      <c r="N243" s="5"/>
      <c r="O243" s="5">
        <v>2.93</v>
      </c>
      <c r="R243" s="5">
        <v>2.93</v>
      </c>
      <c r="S243" s="5">
        <v>38.01</v>
      </c>
      <c r="T243" s="5">
        <v>35.08</v>
      </c>
      <c r="U243" s="5">
        <v>36.549999999999997</v>
      </c>
      <c r="V243" s="5">
        <v>126415.6</v>
      </c>
      <c r="W243" s="5">
        <v>2528.3120000000004</v>
      </c>
      <c r="X243" s="5">
        <v>128943.912</v>
      </c>
      <c r="Y243">
        <v>1000</v>
      </c>
      <c r="Z243">
        <v>129943.912</v>
      </c>
      <c r="AB243">
        <v>129943.912</v>
      </c>
      <c r="AD243">
        <v>129943.912</v>
      </c>
      <c r="AF243">
        <v>129943.912</v>
      </c>
      <c r="AH243">
        <v>129943.912</v>
      </c>
      <c r="AJ243">
        <v>129943.912</v>
      </c>
      <c r="AL243">
        <v>129943.912</v>
      </c>
      <c r="AM243" s="5">
        <v>129943.91</v>
      </c>
      <c r="AN243" s="5">
        <v>4749500</v>
      </c>
      <c r="AQ243" s="5">
        <v>0</v>
      </c>
      <c r="AR243" s="5">
        <v>129945.2804377565</v>
      </c>
      <c r="AS243" s="5">
        <v>4749500</v>
      </c>
      <c r="AT243" s="5" t="s">
        <v>8</v>
      </c>
      <c r="AW243">
        <v>129945.2804377565</v>
      </c>
      <c r="AX243" s="5">
        <v>0</v>
      </c>
      <c r="AY243" s="5">
        <v>4749500</v>
      </c>
      <c r="BA243" s="5" t="s">
        <v>1</v>
      </c>
      <c r="BB243" s="5" t="s">
        <v>1</v>
      </c>
      <c r="BC243" t="s">
        <v>1863</v>
      </c>
      <c r="BD243" t="s">
        <v>1787</v>
      </c>
      <c r="BE243" t="s">
        <v>1861</v>
      </c>
      <c r="BF243" t="s">
        <v>1856</v>
      </c>
      <c r="BG243" t="b">
        <v>1</v>
      </c>
      <c r="BH243" s="5">
        <v>4749500</v>
      </c>
      <c r="BI243" t="s">
        <v>1899</v>
      </c>
      <c r="BJ243">
        <v>0</v>
      </c>
      <c r="BK243">
        <v>4749500</v>
      </c>
      <c r="BL243" s="5">
        <v>0</v>
      </c>
      <c r="BM243" s="5" t="s">
        <v>8</v>
      </c>
      <c r="BN243" s="5" t="b">
        <v>1</v>
      </c>
      <c r="BO243" s="5" t="s">
        <v>1711</v>
      </c>
    </row>
    <row r="244" spans="1:67" x14ac:dyDescent="0.25">
      <c r="A244" s="5">
        <v>243</v>
      </c>
      <c r="B244" s="5">
        <v>3</v>
      </c>
      <c r="C244" s="5">
        <v>12</v>
      </c>
      <c r="D244" s="5">
        <v>3</v>
      </c>
      <c r="E244" s="5">
        <v>2</v>
      </c>
      <c r="F244" s="5">
        <v>15.36</v>
      </c>
      <c r="G244" s="5">
        <v>11.95</v>
      </c>
      <c r="H244" s="5"/>
      <c r="I244" s="5">
        <v>27.31</v>
      </c>
      <c r="J244" s="5">
        <v>14.61</v>
      </c>
      <c r="K244" s="5">
        <v>4.21</v>
      </c>
      <c r="L244" s="5"/>
      <c r="M244" s="5">
        <v>6.6</v>
      </c>
      <c r="N244" s="5"/>
      <c r="O244" s="5">
        <v>3.23</v>
      </c>
      <c r="R244" s="5">
        <v>3.23</v>
      </c>
      <c r="S244" s="5">
        <v>55.96</v>
      </c>
      <c r="T244" s="5">
        <v>52.73</v>
      </c>
      <c r="U244" s="5">
        <v>54.35</v>
      </c>
      <c r="V244" s="5">
        <v>119811.8</v>
      </c>
      <c r="W244" s="5">
        <v>2516.0478000000003</v>
      </c>
      <c r="X244" s="5">
        <v>122327.8478</v>
      </c>
      <c r="Y244">
        <v>1000</v>
      </c>
      <c r="Z244">
        <v>123327.8478</v>
      </c>
      <c r="AA244">
        <v>215</v>
      </c>
      <c r="AB244">
        <v>123542.8478</v>
      </c>
      <c r="AC244">
        <v>17.5</v>
      </c>
      <c r="AD244">
        <v>123560.3478</v>
      </c>
      <c r="AE244">
        <v>617.801739</v>
      </c>
      <c r="AF244">
        <v>124178.14953900001</v>
      </c>
      <c r="AH244">
        <v>124178.14953900001</v>
      </c>
      <c r="AJ244">
        <v>124178.14953900001</v>
      </c>
      <c r="AL244">
        <v>124178.14953900001</v>
      </c>
      <c r="AM244" s="5">
        <v>124178.15</v>
      </c>
      <c r="AN244" s="5">
        <v>6749100</v>
      </c>
      <c r="AQ244" s="5">
        <v>0</v>
      </c>
      <c r="AR244" s="5">
        <v>124178.47286108557</v>
      </c>
      <c r="AS244" s="5">
        <v>6749100</v>
      </c>
      <c r="AT244" s="5" t="s">
        <v>8</v>
      </c>
      <c r="AW244">
        <v>124178.47286108557</v>
      </c>
      <c r="AX244" s="5">
        <v>0</v>
      </c>
      <c r="AY244" s="5">
        <v>6749100</v>
      </c>
      <c r="BA244" s="5" t="s">
        <v>19</v>
      </c>
      <c r="BB244" s="5" t="s">
        <v>19</v>
      </c>
      <c r="BC244" t="s">
        <v>1827</v>
      </c>
      <c r="BD244" t="s">
        <v>1828</v>
      </c>
      <c r="BE244" t="s">
        <v>1861</v>
      </c>
      <c r="BF244" t="s">
        <v>1857</v>
      </c>
      <c r="BG244" t="b">
        <v>1</v>
      </c>
      <c r="BH244" s="5">
        <v>6749100</v>
      </c>
      <c r="BI244">
        <v>6749100</v>
      </c>
      <c r="BJ244">
        <v>0</v>
      </c>
      <c r="BK244">
        <v>0</v>
      </c>
      <c r="BL244" s="5">
        <v>0</v>
      </c>
      <c r="BM244" s="5" t="s">
        <v>8</v>
      </c>
      <c r="BN244" s="5" t="b">
        <v>1</v>
      </c>
      <c r="BO244" s="5" t="s">
        <v>1712</v>
      </c>
    </row>
    <row r="245" spans="1:67" x14ac:dyDescent="0.25">
      <c r="A245" s="5">
        <v>244</v>
      </c>
      <c r="B245" s="5">
        <v>3</v>
      </c>
      <c r="C245" s="5">
        <v>12</v>
      </c>
      <c r="D245" s="5">
        <v>4</v>
      </c>
      <c r="E245" s="5">
        <v>2</v>
      </c>
      <c r="F245" s="5">
        <v>15.67</v>
      </c>
      <c r="G245" s="5">
        <v>12.94</v>
      </c>
      <c r="H245" s="5"/>
      <c r="I245" s="5">
        <v>28.61</v>
      </c>
      <c r="J245" s="5">
        <v>13.91</v>
      </c>
      <c r="K245" s="5">
        <v>4.16</v>
      </c>
      <c r="L245" s="5"/>
      <c r="M245" s="5">
        <v>7.7</v>
      </c>
      <c r="N245" s="5"/>
      <c r="O245" s="5">
        <v>3.23</v>
      </c>
      <c r="R245" s="5">
        <v>3.23</v>
      </c>
      <c r="S245" s="5">
        <v>57.61</v>
      </c>
      <c r="T245" s="5">
        <v>54.38</v>
      </c>
      <c r="U245" s="5">
        <v>56</v>
      </c>
      <c r="V245" s="5">
        <v>119811.8</v>
      </c>
      <c r="W245" s="5">
        <v>2396.2360000000003</v>
      </c>
      <c r="X245" s="5">
        <v>122208.03599999999</v>
      </c>
      <c r="Y245">
        <v>1000</v>
      </c>
      <c r="Z245">
        <v>123208.03599999999</v>
      </c>
      <c r="AA245">
        <v>215</v>
      </c>
      <c r="AB245">
        <v>123423.03599999999</v>
      </c>
      <c r="AC245">
        <v>17.5</v>
      </c>
      <c r="AD245">
        <v>123440.53599999999</v>
      </c>
      <c r="AE245">
        <v>617.2026800000001</v>
      </c>
      <c r="AF245">
        <v>124057.73867999999</v>
      </c>
      <c r="AH245">
        <v>124057.73867999999</v>
      </c>
      <c r="AJ245">
        <v>124057.73867999999</v>
      </c>
      <c r="AK245">
        <v>2481.1547736000002</v>
      </c>
      <c r="AL245">
        <v>126538.89345360002</v>
      </c>
      <c r="AM245" s="5">
        <v>126538.89</v>
      </c>
      <c r="AN245" s="5">
        <v>7086200</v>
      </c>
      <c r="AQ245" s="5">
        <v>0</v>
      </c>
      <c r="AR245" s="5">
        <v>126539.28571428572</v>
      </c>
      <c r="AS245" s="5">
        <v>7086200</v>
      </c>
      <c r="AT245" s="5" t="s">
        <v>8</v>
      </c>
      <c r="AW245">
        <v>126539.28571428572</v>
      </c>
      <c r="AX245" s="5">
        <v>0</v>
      </c>
      <c r="AY245" s="5">
        <v>7086200</v>
      </c>
      <c r="BA245" s="5" t="s">
        <v>2</v>
      </c>
      <c r="BB245" s="5" t="s">
        <v>2</v>
      </c>
      <c r="BC245" t="s">
        <v>1821</v>
      </c>
      <c r="BD245" t="s">
        <v>1787</v>
      </c>
      <c r="BE245" t="s">
        <v>1861</v>
      </c>
      <c r="BF245" t="s">
        <v>1865</v>
      </c>
      <c r="BG245" t="b">
        <v>1</v>
      </c>
      <c r="BH245" s="5">
        <v>7086200</v>
      </c>
      <c r="BI245">
        <v>7086200</v>
      </c>
      <c r="BJ245">
        <v>0</v>
      </c>
      <c r="BK245">
        <v>0</v>
      </c>
      <c r="BL245" s="5">
        <v>0</v>
      </c>
      <c r="BM245" s="5" t="s">
        <v>8</v>
      </c>
      <c r="BN245" s="5" t="b">
        <v>1</v>
      </c>
      <c r="BO245" s="5" t="s">
        <v>1713</v>
      </c>
    </row>
    <row r="246" spans="1:67" x14ac:dyDescent="0.25">
      <c r="A246" s="5">
        <v>245</v>
      </c>
      <c r="B246" s="5">
        <v>3</v>
      </c>
      <c r="C246" s="5">
        <v>12</v>
      </c>
      <c r="D246" s="5">
        <v>5</v>
      </c>
      <c r="E246" s="5">
        <v>2</v>
      </c>
      <c r="F246" s="5">
        <v>18.350000000000001</v>
      </c>
      <c r="G246" s="5">
        <v>15.96</v>
      </c>
      <c r="H246" s="5"/>
      <c r="I246" s="5">
        <v>34.31</v>
      </c>
      <c r="J246" s="5">
        <v>11.33</v>
      </c>
      <c r="K246" s="5">
        <v>4.41</v>
      </c>
      <c r="L246" s="5"/>
      <c r="M246" s="5">
        <v>7.57</v>
      </c>
      <c r="N246" s="5"/>
      <c r="O246" s="5">
        <v>3.1</v>
      </c>
      <c r="R246" s="5">
        <v>3.1</v>
      </c>
      <c r="S246" s="5">
        <v>60.72</v>
      </c>
      <c r="T246" s="5">
        <v>57.62</v>
      </c>
      <c r="U246" s="5">
        <v>59.17</v>
      </c>
      <c r="V246" s="5">
        <v>118681.5</v>
      </c>
      <c r="W246" s="5"/>
      <c r="X246" s="5">
        <v>118681.5</v>
      </c>
      <c r="Y246">
        <v>1000</v>
      </c>
      <c r="Z246">
        <v>119681.5</v>
      </c>
      <c r="AA246">
        <v>215</v>
      </c>
      <c r="AB246">
        <v>119896.5</v>
      </c>
      <c r="AC246">
        <v>17.5</v>
      </c>
      <c r="AD246">
        <v>119914</v>
      </c>
      <c r="AE246">
        <v>599.57000000000005</v>
      </c>
      <c r="AF246">
        <v>120513.57</v>
      </c>
      <c r="AH246">
        <v>120513.57</v>
      </c>
      <c r="AJ246">
        <v>120513.57</v>
      </c>
      <c r="AK246">
        <v>3615.4070999999999</v>
      </c>
      <c r="AL246">
        <v>124128.9771</v>
      </c>
      <c r="AM246" s="5">
        <v>124128.98</v>
      </c>
      <c r="AN246" s="5">
        <v>7344800</v>
      </c>
      <c r="AQ246" s="5">
        <v>0</v>
      </c>
      <c r="AR246" s="5">
        <v>124130.47152273112</v>
      </c>
      <c r="AS246" s="5">
        <v>7344800</v>
      </c>
      <c r="AT246" s="5" t="s">
        <v>8</v>
      </c>
      <c r="AW246">
        <v>124130.47152273112</v>
      </c>
      <c r="AX246" s="5">
        <v>0</v>
      </c>
      <c r="AY246" s="5">
        <v>7344800</v>
      </c>
      <c r="BA246" s="5" t="s">
        <v>19</v>
      </c>
      <c r="BB246" s="5" t="s">
        <v>19</v>
      </c>
      <c r="BC246" t="s">
        <v>1827</v>
      </c>
      <c r="BD246" t="s">
        <v>1828</v>
      </c>
      <c r="BE246" t="s">
        <v>1861</v>
      </c>
      <c r="BF246" t="s">
        <v>1865</v>
      </c>
      <c r="BG246" t="b">
        <v>1</v>
      </c>
      <c r="BH246" s="5">
        <v>7344800</v>
      </c>
      <c r="BI246">
        <v>7344800</v>
      </c>
      <c r="BJ246">
        <v>0</v>
      </c>
      <c r="BK246">
        <v>0</v>
      </c>
      <c r="BL246" s="5">
        <v>0</v>
      </c>
      <c r="BM246" s="5" t="s">
        <v>8</v>
      </c>
      <c r="BN246" s="5" t="b">
        <v>1</v>
      </c>
      <c r="BO246" s="5" t="s">
        <v>1714</v>
      </c>
    </row>
    <row r="247" spans="1:67" x14ac:dyDescent="0.25">
      <c r="A247" s="5">
        <v>246</v>
      </c>
      <c r="B247" s="5">
        <v>3</v>
      </c>
      <c r="C247" s="5">
        <v>12</v>
      </c>
      <c r="D247" s="5">
        <v>6</v>
      </c>
      <c r="E247" s="5">
        <v>0</v>
      </c>
      <c r="F247" s="5">
        <v>16.25</v>
      </c>
      <c r="G247" s="5"/>
      <c r="H247" s="5"/>
      <c r="I247" s="5">
        <v>16.25</v>
      </c>
      <c r="J247" s="5">
        <v>5</v>
      </c>
      <c r="K247" s="5">
        <v>4.2</v>
      </c>
      <c r="L247" s="5"/>
      <c r="M247" s="5">
        <v>4.21</v>
      </c>
      <c r="N247" s="5"/>
      <c r="O247" s="5"/>
      <c r="R247" s="5">
        <v>0</v>
      </c>
      <c r="S247" s="5">
        <v>29.66</v>
      </c>
      <c r="T247" s="5">
        <v>29.66</v>
      </c>
      <c r="U247" s="5">
        <v>29.66</v>
      </c>
      <c r="V247" s="5">
        <v>138332.70000000001</v>
      </c>
      <c r="W247" s="5"/>
      <c r="X247" s="5">
        <v>138332.70000000001</v>
      </c>
      <c r="Y247">
        <v>1000</v>
      </c>
      <c r="Z247">
        <v>139332.70000000001</v>
      </c>
      <c r="AA247">
        <v>215</v>
      </c>
      <c r="AB247">
        <v>139547.70000000001</v>
      </c>
      <c r="AC247">
        <v>17.5</v>
      </c>
      <c r="AD247">
        <v>139565.20000000001</v>
      </c>
      <c r="AF247">
        <v>139565.20000000001</v>
      </c>
      <c r="AH247">
        <v>139565.20000000001</v>
      </c>
      <c r="AJ247">
        <v>139565.20000000001</v>
      </c>
      <c r="AL247">
        <v>139565.20000000001</v>
      </c>
      <c r="AM247" s="5">
        <v>139565.20000000001</v>
      </c>
      <c r="AN247" s="5">
        <v>4139600</v>
      </c>
      <c r="AQ247" s="5">
        <v>0</v>
      </c>
      <c r="AR247" s="5">
        <v>139568.44234659473</v>
      </c>
      <c r="AS247" s="5">
        <v>4139600</v>
      </c>
      <c r="AT247" s="5" t="s">
        <v>8</v>
      </c>
      <c r="AW247">
        <v>139568.44234659473</v>
      </c>
      <c r="AX247" s="5">
        <v>0</v>
      </c>
      <c r="AY247" s="5">
        <v>4139600</v>
      </c>
      <c r="BA247" s="5" t="s">
        <v>19</v>
      </c>
      <c r="BB247" s="5" t="s">
        <v>19</v>
      </c>
      <c r="BC247" t="s">
        <v>1827</v>
      </c>
      <c r="BD247" t="s">
        <v>1828</v>
      </c>
      <c r="BE247" t="s">
        <v>1861</v>
      </c>
      <c r="BF247" t="s">
        <v>1862</v>
      </c>
      <c r="BG247" t="b">
        <v>1</v>
      </c>
      <c r="BH247" s="5">
        <v>4139600</v>
      </c>
      <c r="BI247">
        <v>4139600</v>
      </c>
      <c r="BJ247">
        <v>0</v>
      </c>
      <c r="BK247">
        <v>0</v>
      </c>
      <c r="BL247" s="5">
        <v>0</v>
      </c>
      <c r="BM247" s="5" t="s">
        <v>8</v>
      </c>
      <c r="BN247" s="5" t="b">
        <v>1</v>
      </c>
      <c r="BO247" s="5" t="s">
        <v>1715</v>
      </c>
    </row>
    <row r="248" spans="1:67" x14ac:dyDescent="0.25">
      <c r="A248" s="5">
        <v>247</v>
      </c>
      <c r="B248" s="5">
        <v>3</v>
      </c>
      <c r="C248" s="5">
        <v>13</v>
      </c>
      <c r="D248" s="5">
        <v>1</v>
      </c>
      <c r="E248" s="5">
        <v>1</v>
      </c>
      <c r="F248" s="5">
        <v>14.42</v>
      </c>
      <c r="G248" s="5"/>
      <c r="H248" s="5"/>
      <c r="I248" s="5">
        <v>14.42</v>
      </c>
      <c r="J248" s="5">
        <v>16.11</v>
      </c>
      <c r="K248" s="5">
        <v>4.09</v>
      </c>
      <c r="L248" s="5"/>
      <c r="M248" s="5">
        <v>8.0299999999999994</v>
      </c>
      <c r="N248" s="5"/>
      <c r="O248" s="5">
        <v>3.01</v>
      </c>
      <c r="R248" s="5">
        <v>3.01</v>
      </c>
      <c r="S248" s="5">
        <v>45.66</v>
      </c>
      <c r="T248" s="5">
        <v>42.65</v>
      </c>
      <c r="U248" s="5">
        <v>44.16</v>
      </c>
      <c r="V248" s="5">
        <v>120452.6</v>
      </c>
      <c r="W248" s="5">
        <v>2409.0520000000001</v>
      </c>
      <c r="X248" s="5">
        <v>122861.652</v>
      </c>
      <c r="Y248">
        <v>1000</v>
      </c>
      <c r="Z248">
        <v>123861.652</v>
      </c>
      <c r="AA248">
        <v>215</v>
      </c>
      <c r="AB248">
        <v>124076.652</v>
      </c>
      <c r="AC248">
        <v>17.5</v>
      </c>
      <c r="AD248">
        <v>124094.152</v>
      </c>
      <c r="AF248">
        <v>124094.152</v>
      </c>
      <c r="AH248">
        <v>124094.152</v>
      </c>
      <c r="AJ248">
        <v>124094.152</v>
      </c>
      <c r="AL248">
        <v>124094.152</v>
      </c>
      <c r="AM248" s="5">
        <v>124094.15</v>
      </c>
      <c r="AN248" s="5">
        <v>5480000</v>
      </c>
      <c r="AQ248" s="5">
        <v>0</v>
      </c>
      <c r="AR248" s="5">
        <v>124094.20289855072</v>
      </c>
      <c r="AS248" s="5">
        <v>5480000</v>
      </c>
      <c r="AT248" s="5" t="s">
        <v>8</v>
      </c>
      <c r="AW248">
        <v>124094.20289855072</v>
      </c>
      <c r="AX248" s="5">
        <v>0</v>
      </c>
      <c r="AY248" s="5">
        <v>5480000</v>
      </c>
      <c r="BA248" s="5" t="s">
        <v>1</v>
      </c>
      <c r="BB248" s="5" t="s">
        <v>1</v>
      </c>
      <c r="BC248" t="s">
        <v>1863</v>
      </c>
      <c r="BD248" t="s">
        <v>1787</v>
      </c>
      <c r="BE248" t="s">
        <v>1861</v>
      </c>
      <c r="BF248" t="s">
        <v>1856</v>
      </c>
      <c r="BG248" t="b">
        <v>1</v>
      </c>
      <c r="BH248" s="5">
        <v>5480000</v>
      </c>
      <c r="BI248" t="s">
        <v>1899</v>
      </c>
      <c r="BJ248">
        <v>5480000</v>
      </c>
      <c r="BK248">
        <v>5480000</v>
      </c>
      <c r="BL248" s="5">
        <v>0</v>
      </c>
      <c r="BM248" s="5" t="s">
        <v>8</v>
      </c>
      <c r="BN248" s="5" t="b">
        <v>1</v>
      </c>
      <c r="BO248" s="5" t="s">
        <v>1716</v>
      </c>
    </row>
    <row r="249" spans="1:67" x14ac:dyDescent="0.25">
      <c r="A249" s="5">
        <v>248</v>
      </c>
      <c r="B249" s="5">
        <v>3</v>
      </c>
      <c r="C249" s="5">
        <v>13</v>
      </c>
      <c r="D249" s="5">
        <v>2</v>
      </c>
      <c r="E249" s="5">
        <v>1</v>
      </c>
      <c r="F249" s="5">
        <v>12.76</v>
      </c>
      <c r="G249" s="5"/>
      <c r="H249" s="5"/>
      <c r="I249" s="5">
        <v>12.76</v>
      </c>
      <c r="J249" s="5">
        <v>15.01</v>
      </c>
      <c r="K249" s="5">
        <v>4.22</v>
      </c>
      <c r="L249" s="5"/>
      <c r="M249" s="5">
        <v>3.09</v>
      </c>
      <c r="N249" s="5"/>
      <c r="O249" s="5">
        <v>2.93</v>
      </c>
      <c r="R249" s="5">
        <v>2.93</v>
      </c>
      <c r="S249" s="5">
        <v>38.01</v>
      </c>
      <c r="T249" s="5">
        <v>35.08</v>
      </c>
      <c r="U249" s="5">
        <v>36.549999999999997</v>
      </c>
      <c r="V249" s="5">
        <v>124030.39999999999</v>
      </c>
      <c r="W249" s="5">
        <v>2480.6079999999997</v>
      </c>
      <c r="X249" s="5">
        <v>126511.008</v>
      </c>
      <c r="Y249">
        <v>1000</v>
      </c>
      <c r="Z249">
        <v>127511.008</v>
      </c>
      <c r="AA249">
        <v>215</v>
      </c>
      <c r="AB249">
        <v>127726.008</v>
      </c>
      <c r="AC249">
        <v>17.5</v>
      </c>
      <c r="AD249">
        <v>127743.508</v>
      </c>
      <c r="AE249">
        <v>1916.1526200000001</v>
      </c>
      <c r="AF249">
        <v>129659.66061999998</v>
      </c>
      <c r="AG249">
        <v>1296.5966061999998</v>
      </c>
      <c r="AH249">
        <v>130956.25722619996</v>
      </c>
      <c r="AI249">
        <v>1309.5625722619998</v>
      </c>
      <c r="AJ249">
        <v>132265.81979846198</v>
      </c>
      <c r="AL249">
        <v>132265.81979846198</v>
      </c>
      <c r="AM249" s="5">
        <v>132265.82</v>
      </c>
      <c r="AN249" s="5">
        <v>4834400</v>
      </c>
      <c r="AP249">
        <v>0.02</v>
      </c>
      <c r="AQ249" s="5">
        <v>96688</v>
      </c>
      <c r="AR249" s="5">
        <v>129622.76333789332</v>
      </c>
      <c r="AS249" s="5">
        <v>4737712</v>
      </c>
      <c r="AT249" s="5" t="s">
        <v>10</v>
      </c>
      <c r="AU249">
        <v>25000</v>
      </c>
      <c r="AV249" t="s">
        <v>1812</v>
      </c>
      <c r="AW249">
        <v>154622.7633378933</v>
      </c>
      <c r="AX249" s="5">
        <v>913749.99999999907</v>
      </c>
      <c r="AY249" s="5">
        <v>5651461.9999999991</v>
      </c>
      <c r="AZ249" t="s">
        <v>62</v>
      </c>
      <c r="BA249" s="5" t="s">
        <v>1</v>
      </c>
      <c r="BB249" s="5" t="s">
        <v>1</v>
      </c>
      <c r="BC249" t="s">
        <v>1863</v>
      </c>
      <c r="BD249" t="s">
        <v>1787</v>
      </c>
      <c r="BE249" t="s">
        <v>1861</v>
      </c>
      <c r="BF249" t="s">
        <v>1856</v>
      </c>
      <c r="BG249" t="b">
        <v>1</v>
      </c>
      <c r="BH249" s="5">
        <v>4834400</v>
      </c>
      <c r="BI249" t="s">
        <v>1899</v>
      </c>
      <c r="BJ249">
        <v>4834400</v>
      </c>
      <c r="BK249">
        <v>4834400</v>
      </c>
      <c r="BL249" s="5">
        <v>0</v>
      </c>
      <c r="BM249" s="5" t="s">
        <v>10</v>
      </c>
      <c r="BN249" s="5" t="b">
        <v>1</v>
      </c>
      <c r="BO249" s="5" t="s">
        <v>1717</v>
      </c>
    </row>
    <row r="250" spans="1:67" x14ac:dyDescent="0.25">
      <c r="A250" s="5">
        <v>249</v>
      </c>
      <c r="B250" s="5">
        <v>3</v>
      </c>
      <c r="C250" s="5">
        <v>13</v>
      </c>
      <c r="D250" s="5">
        <v>3</v>
      </c>
      <c r="E250" s="5">
        <v>2</v>
      </c>
      <c r="F250" s="5">
        <v>15.36</v>
      </c>
      <c r="G250" s="5">
        <v>11.95</v>
      </c>
      <c r="H250" s="5"/>
      <c r="I250" s="5">
        <v>27.31</v>
      </c>
      <c r="J250" s="5">
        <v>14.61</v>
      </c>
      <c r="K250" s="5">
        <v>4.21</v>
      </c>
      <c r="L250" s="5"/>
      <c r="M250" s="5">
        <v>6.6</v>
      </c>
      <c r="N250" s="5"/>
      <c r="O250" s="5">
        <v>3.23</v>
      </c>
      <c r="R250" s="5">
        <v>3.23</v>
      </c>
      <c r="S250" s="5">
        <v>55.96</v>
      </c>
      <c r="T250" s="5">
        <v>52.73</v>
      </c>
      <c r="U250" s="5">
        <v>54.35</v>
      </c>
      <c r="V250" s="5">
        <v>119811.8</v>
      </c>
      <c r="W250" s="5">
        <v>2516.0478000000003</v>
      </c>
      <c r="X250" s="5">
        <v>122327.8478</v>
      </c>
      <c r="Y250">
        <v>1000</v>
      </c>
      <c r="Z250">
        <v>123327.8478</v>
      </c>
      <c r="AA250">
        <v>215</v>
      </c>
      <c r="AB250">
        <v>123542.8478</v>
      </c>
      <c r="AC250">
        <v>17.5</v>
      </c>
      <c r="AD250">
        <v>123560.3478</v>
      </c>
      <c r="AE250">
        <v>617.801739</v>
      </c>
      <c r="AF250">
        <v>124178.14953900001</v>
      </c>
      <c r="AH250">
        <v>124178.14953900001</v>
      </c>
      <c r="AJ250">
        <v>124178.14953900001</v>
      </c>
      <c r="AL250">
        <v>124178.14953900001</v>
      </c>
      <c r="AM250" s="5">
        <v>124178.15</v>
      </c>
      <c r="AN250" s="5">
        <v>6749100</v>
      </c>
      <c r="AQ250" s="5">
        <v>0</v>
      </c>
      <c r="AR250" s="5">
        <v>124178.47286108557</v>
      </c>
      <c r="AS250" s="5">
        <v>6749100</v>
      </c>
      <c r="AT250" s="5" t="s">
        <v>8</v>
      </c>
      <c r="AW250">
        <v>124178.47286108557</v>
      </c>
      <c r="AX250" s="5">
        <v>0</v>
      </c>
      <c r="AY250" s="5">
        <v>6749100</v>
      </c>
      <c r="BA250" s="5" t="s">
        <v>1</v>
      </c>
      <c r="BB250" s="5" t="s">
        <v>1</v>
      </c>
      <c r="BC250" t="s">
        <v>1863</v>
      </c>
      <c r="BD250" t="s">
        <v>1787</v>
      </c>
      <c r="BE250" t="s">
        <v>1861</v>
      </c>
      <c r="BF250" t="s">
        <v>1857</v>
      </c>
      <c r="BG250" t="b">
        <v>1</v>
      </c>
      <c r="BH250" s="5">
        <v>6749100</v>
      </c>
      <c r="BI250" t="s">
        <v>1899</v>
      </c>
      <c r="BJ250">
        <v>0</v>
      </c>
      <c r="BK250">
        <v>6749100</v>
      </c>
      <c r="BL250" s="5">
        <v>0</v>
      </c>
      <c r="BM250" s="5" t="s">
        <v>8</v>
      </c>
      <c r="BN250" s="5" t="b">
        <v>1</v>
      </c>
      <c r="BO250" s="5" t="s">
        <v>1718</v>
      </c>
    </row>
    <row r="251" spans="1:67" x14ac:dyDescent="0.25">
      <c r="A251" s="5">
        <v>250</v>
      </c>
      <c r="B251" s="5">
        <v>3</v>
      </c>
      <c r="C251" s="5">
        <v>13</v>
      </c>
      <c r="D251" s="5">
        <v>4</v>
      </c>
      <c r="E251" s="5">
        <v>2</v>
      </c>
      <c r="F251" s="5">
        <v>15.67</v>
      </c>
      <c r="G251" s="5">
        <v>12.94</v>
      </c>
      <c r="H251" s="5"/>
      <c r="I251" s="5">
        <v>28.61</v>
      </c>
      <c r="J251" s="5">
        <v>13.91</v>
      </c>
      <c r="K251" s="5">
        <v>4.16</v>
      </c>
      <c r="L251" s="5"/>
      <c r="M251" s="5">
        <v>7.7</v>
      </c>
      <c r="N251" s="5"/>
      <c r="O251" s="5">
        <v>3.23</v>
      </c>
      <c r="R251" s="5">
        <v>3.23</v>
      </c>
      <c r="S251" s="5">
        <v>57.61</v>
      </c>
      <c r="T251" s="5">
        <v>54.38</v>
      </c>
      <c r="U251" s="5">
        <v>56</v>
      </c>
      <c r="V251" s="5">
        <v>119811.8</v>
      </c>
      <c r="W251" s="5">
        <v>2396.2360000000003</v>
      </c>
      <c r="X251" s="5">
        <v>122208.03599999999</v>
      </c>
      <c r="Y251">
        <v>1000</v>
      </c>
      <c r="Z251">
        <v>123208.03599999999</v>
      </c>
      <c r="AA251">
        <v>215</v>
      </c>
      <c r="AB251">
        <v>123423.03599999999</v>
      </c>
      <c r="AC251">
        <v>17.5</v>
      </c>
      <c r="AD251">
        <v>123440.53599999999</v>
      </c>
      <c r="AE251">
        <v>617.2026800000001</v>
      </c>
      <c r="AF251">
        <v>124057.73867999999</v>
      </c>
      <c r="AH251">
        <v>124057.73867999999</v>
      </c>
      <c r="AJ251">
        <v>124057.73867999999</v>
      </c>
      <c r="AK251">
        <v>2481.1547736000002</v>
      </c>
      <c r="AL251">
        <v>126538.89345360002</v>
      </c>
      <c r="AM251" s="5">
        <v>126538.89</v>
      </c>
      <c r="AN251" s="5">
        <v>7086200</v>
      </c>
      <c r="AQ251" s="5">
        <v>0</v>
      </c>
      <c r="AR251" s="5">
        <v>126539.28571428572</v>
      </c>
      <c r="AS251" s="5">
        <v>7086200</v>
      </c>
      <c r="AT251" s="5" t="s">
        <v>10</v>
      </c>
      <c r="AU251">
        <v>25000</v>
      </c>
      <c r="AV251" t="s">
        <v>1813</v>
      </c>
      <c r="AW251">
        <v>151539.28571428571</v>
      </c>
      <c r="AX251" s="5">
        <v>1400000</v>
      </c>
      <c r="AY251" s="5">
        <v>8486200</v>
      </c>
      <c r="BA251" s="5" t="s">
        <v>19</v>
      </c>
      <c r="BB251" s="5" t="s">
        <v>19</v>
      </c>
      <c r="BC251" t="s">
        <v>1827</v>
      </c>
      <c r="BD251" t="s">
        <v>1828</v>
      </c>
      <c r="BE251" t="s">
        <v>1861</v>
      </c>
      <c r="BF251" t="s">
        <v>1865</v>
      </c>
      <c r="BG251" t="b">
        <v>1</v>
      </c>
      <c r="BH251" s="5">
        <v>7086200</v>
      </c>
      <c r="BI251">
        <v>7086200</v>
      </c>
      <c r="BJ251">
        <v>0</v>
      </c>
      <c r="BK251">
        <v>0</v>
      </c>
      <c r="BL251" s="5">
        <v>0</v>
      </c>
      <c r="BM251" s="5" t="s">
        <v>10</v>
      </c>
      <c r="BN251" s="5" t="b">
        <v>1</v>
      </c>
      <c r="BO251" s="5" t="s">
        <v>1719</v>
      </c>
    </row>
    <row r="252" spans="1:67" x14ac:dyDescent="0.25">
      <c r="A252" s="5">
        <v>251</v>
      </c>
      <c r="B252" s="5">
        <v>3</v>
      </c>
      <c r="C252" s="5">
        <v>13</v>
      </c>
      <c r="D252" s="5">
        <v>5</v>
      </c>
      <c r="E252" s="5">
        <v>2</v>
      </c>
      <c r="F252" s="5">
        <v>18.350000000000001</v>
      </c>
      <c r="G252" s="5">
        <v>15.96</v>
      </c>
      <c r="H252" s="5"/>
      <c r="I252" s="5">
        <v>34.31</v>
      </c>
      <c r="J252" s="5">
        <v>11.33</v>
      </c>
      <c r="K252" s="5">
        <v>4.41</v>
      </c>
      <c r="L252" s="5"/>
      <c r="M252" s="5">
        <v>7.57</v>
      </c>
      <c r="N252" s="5"/>
      <c r="O252" s="5">
        <v>3.1</v>
      </c>
      <c r="R252" s="5">
        <v>3.1</v>
      </c>
      <c r="S252" s="5">
        <v>60.72</v>
      </c>
      <c r="T252" s="5">
        <v>57.62</v>
      </c>
      <c r="U252" s="5">
        <v>59.17</v>
      </c>
      <c r="V252" s="5">
        <v>116420.9</v>
      </c>
      <c r="W252" s="5"/>
      <c r="X252" s="5">
        <v>116420.9</v>
      </c>
      <c r="Y252">
        <v>1000</v>
      </c>
      <c r="Z252">
        <v>117420.9</v>
      </c>
      <c r="AA252">
        <v>215</v>
      </c>
      <c r="AB252">
        <v>117635.9</v>
      </c>
      <c r="AC252">
        <v>17.5</v>
      </c>
      <c r="AD252">
        <v>117653.4</v>
      </c>
      <c r="AE252">
        <v>588.26699999999994</v>
      </c>
      <c r="AF252">
        <v>118241.667</v>
      </c>
      <c r="AH252">
        <v>118241.667</v>
      </c>
      <c r="AJ252">
        <v>118241.667</v>
      </c>
      <c r="AK252">
        <v>3547.2500099999997</v>
      </c>
      <c r="AL252">
        <v>121788.91701</v>
      </c>
      <c r="AM252" s="5">
        <v>121788.92</v>
      </c>
      <c r="AN252" s="5">
        <v>7206300</v>
      </c>
      <c r="AQ252" s="5">
        <v>0</v>
      </c>
      <c r="AR252" s="5">
        <v>121789.75832347471</v>
      </c>
      <c r="AS252" s="5">
        <v>7206300</v>
      </c>
      <c r="AT252" s="5" t="s">
        <v>8</v>
      </c>
      <c r="AW252">
        <v>121789.75832347471</v>
      </c>
      <c r="AX252" s="5">
        <v>0</v>
      </c>
      <c r="AY252" s="5">
        <v>7206300</v>
      </c>
      <c r="BA252" s="5" t="s">
        <v>19</v>
      </c>
      <c r="BB252" s="5" t="s">
        <v>19</v>
      </c>
      <c r="BC252" t="s">
        <v>1827</v>
      </c>
      <c r="BD252" t="s">
        <v>1828</v>
      </c>
      <c r="BE252" t="s">
        <v>1861</v>
      </c>
      <c r="BF252" t="s">
        <v>1865</v>
      </c>
      <c r="BG252" t="b">
        <v>1</v>
      </c>
      <c r="BH252" s="5">
        <v>7206300</v>
      </c>
      <c r="BI252">
        <v>7206300</v>
      </c>
      <c r="BJ252">
        <v>0</v>
      </c>
      <c r="BK252">
        <v>0</v>
      </c>
      <c r="BL252" s="5">
        <v>0</v>
      </c>
      <c r="BM252" s="5" t="s">
        <v>8</v>
      </c>
      <c r="BN252" s="5" t="b">
        <v>1</v>
      </c>
      <c r="BO252" s="5" t="s">
        <v>1720</v>
      </c>
    </row>
    <row r="253" spans="1:67" x14ac:dyDescent="0.25">
      <c r="A253" s="5">
        <v>252</v>
      </c>
      <c r="B253" s="5">
        <v>3</v>
      </c>
      <c r="C253" s="5">
        <v>13</v>
      </c>
      <c r="D253" s="5">
        <v>6</v>
      </c>
      <c r="E253" s="5">
        <v>0</v>
      </c>
      <c r="F253" s="5">
        <v>16.25</v>
      </c>
      <c r="G253" s="5"/>
      <c r="H253" s="5"/>
      <c r="I253" s="5">
        <v>16.25</v>
      </c>
      <c r="J253" s="5">
        <v>5</v>
      </c>
      <c r="K253" s="5">
        <v>4.2</v>
      </c>
      <c r="L253" s="5"/>
      <c r="M253" s="5">
        <v>4.21</v>
      </c>
      <c r="N253" s="5"/>
      <c r="O253" s="5"/>
      <c r="R253" s="5">
        <v>0</v>
      </c>
      <c r="S253" s="5">
        <v>29.66</v>
      </c>
      <c r="T253" s="5">
        <v>29.66</v>
      </c>
      <c r="U253" s="5">
        <v>29.66</v>
      </c>
      <c r="V253" s="5">
        <v>138332.70000000001</v>
      </c>
      <c r="W253" s="5"/>
      <c r="X253" s="5">
        <v>138332.70000000001</v>
      </c>
      <c r="Y253">
        <v>1000</v>
      </c>
      <c r="Z253">
        <v>139332.70000000001</v>
      </c>
      <c r="AA253">
        <v>215</v>
      </c>
      <c r="AB253">
        <v>139547.70000000001</v>
      </c>
      <c r="AC253">
        <v>17.5</v>
      </c>
      <c r="AD253">
        <v>139565.20000000001</v>
      </c>
      <c r="AF253">
        <v>139565.20000000001</v>
      </c>
      <c r="AH253">
        <v>139565.20000000001</v>
      </c>
      <c r="AJ253">
        <v>139565.20000000001</v>
      </c>
      <c r="AL253">
        <v>139565.20000000001</v>
      </c>
      <c r="AM253" s="5">
        <v>139565.20000000001</v>
      </c>
      <c r="AN253" s="5">
        <v>4139600</v>
      </c>
      <c r="AQ253" s="5">
        <v>0</v>
      </c>
      <c r="AR253" s="5">
        <v>139568.44234659473</v>
      </c>
      <c r="AS253" s="5">
        <v>4139600</v>
      </c>
      <c r="AT253" s="5" t="s">
        <v>8</v>
      </c>
      <c r="AW253">
        <v>139568.44234659473</v>
      </c>
      <c r="AX253" s="5">
        <v>0</v>
      </c>
      <c r="AY253" s="5">
        <v>4139600</v>
      </c>
      <c r="BA253" s="5" t="s">
        <v>19</v>
      </c>
      <c r="BB253" s="5" t="s">
        <v>19</v>
      </c>
      <c r="BC253" t="s">
        <v>1827</v>
      </c>
      <c r="BD253" t="s">
        <v>1828</v>
      </c>
      <c r="BE253" t="s">
        <v>1861</v>
      </c>
      <c r="BF253" t="s">
        <v>1862</v>
      </c>
      <c r="BG253" t="b">
        <v>1</v>
      </c>
      <c r="BH253" s="5">
        <v>4139600</v>
      </c>
      <c r="BI253">
        <v>4139600</v>
      </c>
      <c r="BJ253">
        <v>0</v>
      </c>
      <c r="BK253">
        <v>0</v>
      </c>
      <c r="BL253" s="5">
        <v>0</v>
      </c>
      <c r="BM253" s="5" t="s">
        <v>8</v>
      </c>
      <c r="BN253" s="5" t="b">
        <v>1</v>
      </c>
      <c r="BO253" s="5" t="s">
        <v>1721</v>
      </c>
    </row>
    <row r="254" spans="1:67" x14ac:dyDescent="0.25">
      <c r="A254" s="5">
        <v>253</v>
      </c>
      <c r="B254" s="5">
        <v>3</v>
      </c>
      <c r="C254" s="5">
        <v>14</v>
      </c>
      <c r="D254" s="5">
        <v>1</v>
      </c>
      <c r="E254" s="5">
        <v>1</v>
      </c>
      <c r="F254" s="5">
        <v>14.42</v>
      </c>
      <c r="G254" s="5"/>
      <c r="H254" s="5"/>
      <c r="I254" s="5">
        <v>14.42</v>
      </c>
      <c r="J254" s="5">
        <v>15.83</v>
      </c>
      <c r="K254" s="5">
        <v>4.09</v>
      </c>
      <c r="L254" s="5"/>
      <c r="M254" s="5">
        <v>8.0299999999999994</v>
      </c>
      <c r="N254" s="5"/>
      <c r="O254" s="5">
        <v>3.01</v>
      </c>
      <c r="R254" s="5">
        <v>3.01</v>
      </c>
      <c r="S254" s="5">
        <v>45.38</v>
      </c>
      <c r="T254" s="5">
        <v>42.37</v>
      </c>
      <c r="U254" s="5">
        <v>43.88</v>
      </c>
      <c r="V254" s="5">
        <v>122837.8</v>
      </c>
      <c r="W254" s="5">
        <v>2456.7560000000003</v>
      </c>
      <c r="X254" s="5">
        <v>125294.556</v>
      </c>
      <c r="Y254">
        <v>1000</v>
      </c>
      <c r="Z254">
        <v>126294.556</v>
      </c>
      <c r="AA254">
        <v>215</v>
      </c>
      <c r="AB254">
        <v>126509.556</v>
      </c>
      <c r="AC254">
        <v>17.5</v>
      </c>
      <c r="AD254">
        <v>126527.056</v>
      </c>
      <c r="AE254">
        <v>632.63527999999997</v>
      </c>
      <c r="AF254">
        <v>127159.69128</v>
      </c>
      <c r="AG254">
        <v>1271.5969127999999</v>
      </c>
      <c r="AH254">
        <v>128431.2881928</v>
      </c>
      <c r="AI254">
        <v>1284.312881928</v>
      </c>
      <c r="AJ254">
        <v>129715.60107472799</v>
      </c>
      <c r="AL254">
        <v>129715.60107472799</v>
      </c>
      <c r="AM254" s="5">
        <v>129715.6</v>
      </c>
      <c r="AN254" s="5">
        <v>5692000</v>
      </c>
      <c r="AP254">
        <v>0.02</v>
      </c>
      <c r="AQ254" s="5">
        <v>113840</v>
      </c>
      <c r="AR254" s="5">
        <v>127123.06289881494</v>
      </c>
      <c r="AS254" s="5">
        <v>5578160</v>
      </c>
      <c r="AT254" s="5" t="s">
        <v>1807</v>
      </c>
      <c r="AU254">
        <v>10000</v>
      </c>
      <c r="AW254">
        <v>137123.06289881494</v>
      </c>
      <c r="AX254" s="5">
        <v>438800</v>
      </c>
      <c r="AY254" s="5">
        <v>6016960</v>
      </c>
      <c r="AZ254" t="s">
        <v>1760</v>
      </c>
      <c r="BA254" s="5" t="s">
        <v>1</v>
      </c>
      <c r="BB254" s="5" t="s">
        <v>1</v>
      </c>
      <c r="BC254" t="s">
        <v>1863</v>
      </c>
      <c r="BD254" t="s">
        <v>1787</v>
      </c>
      <c r="BE254" t="s">
        <v>1861</v>
      </c>
      <c r="BF254" t="s">
        <v>1856</v>
      </c>
      <c r="BG254" t="b">
        <v>1</v>
      </c>
      <c r="BH254" s="5">
        <v>5692000</v>
      </c>
      <c r="BI254" t="s">
        <v>1899</v>
      </c>
      <c r="BJ254">
        <v>0</v>
      </c>
      <c r="BK254">
        <v>5692000</v>
      </c>
      <c r="BL254" s="5">
        <v>0</v>
      </c>
      <c r="BM254" s="5" t="s">
        <v>1807</v>
      </c>
      <c r="BN254" s="5" t="b">
        <v>1</v>
      </c>
      <c r="BO254" s="5" t="s">
        <v>1722</v>
      </c>
    </row>
    <row r="255" spans="1:67" x14ac:dyDescent="0.25">
      <c r="A255" s="5">
        <v>254</v>
      </c>
      <c r="B255" s="5">
        <v>3</v>
      </c>
      <c r="C255" s="5">
        <v>14</v>
      </c>
      <c r="D255" s="5">
        <v>2</v>
      </c>
      <c r="E255" s="5">
        <v>1</v>
      </c>
      <c r="F255" s="5">
        <v>12.76</v>
      </c>
      <c r="G255" s="5"/>
      <c r="H255" s="5"/>
      <c r="I255" s="5">
        <v>12.76</v>
      </c>
      <c r="J255" s="5">
        <v>14.81</v>
      </c>
      <c r="K255" s="5">
        <v>4.22</v>
      </c>
      <c r="L255" s="5"/>
      <c r="M255" s="5">
        <v>3.09</v>
      </c>
      <c r="N255" s="5"/>
      <c r="O255" s="5">
        <v>2.93</v>
      </c>
      <c r="R255" s="5">
        <v>2.93</v>
      </c>
      <c r="S255" s="5">
        <v>37.81</v>
      </c>
      <c r="T255" s="5">
        <v>34.880000000000003</v>
      </c>
      <c r="U255" s="5">
        <v>36.35</v>
      </c>
      <c r="V255" s="5">
        <v>126415.6</v>
      </c>
      <c r="W255" s="5">
        <v>2528.3120000000004</v>
      </c>
      <c r="X255" s="5">
        <v>128943.912</v>
      </c>
      <c r="Y255">
        <v>1000</v>
      </c>
      <c r="Z255">
        <v>129943.912</v>
      </c>
      <c r="AA255">
        <v>215</v>
      </c>
      <c r="AB255">
        <v>130158.912</v>
      </c>
      <c r="AC255">
        <v>17.5</v>
      </c>
      <c r="AD255">
        <v>130176.412</v>
      </c>
      <c r="AF255">
        <v>130176.412</v>
      </c>
      <c r="AH255">
        <v>130176.412</v>
      </c>
      <c r="AJ255">
        <v>130176.412</v>
      </c>
      <c r="AL255">
        <v>130176.412</v>
      </c>
      <c r="AM255" s="5">
        <v>130176.41</v>
      </c>
      <c r="AN255" s="5">
        <v>4732000</v>
      </c>
      <c r="AP255">
        <v>0.03</v>
      </c>
      <c r="AQ255" s="5">
        <v>141960</v>
      </c>
      <c r="AR255" s="5">
        <v>126273.45254470424</v>
      </c>
      <c r="AS255" s="5">
        <v>4590040</v>
      </c>
      <c r="AT255" s="5" t="s">
        <v>10</v>
      </c>
      <c r="AU255">
        <v>25000</v>
      </c>
      <c r="AV255" t="s">
        <v>1813</v>
      </c>
      <c r="AW255">
        <v>151273.45254470425</v>
      </c>
      <c r="AX255" s="5">
        <v>908750</v>
      </c>
      <c r="AY255" s="5">
        <v>5498790</v>
      </c>
      <c r="AZ255" t="s">
        <v>132</v>
      </c>
      <c r="BA255" s="5" t="s">
        <v>1</v>
      </c>
      <c r="BB255" s="5" t="s">
        <v>1</v>
      </c>
      <c r="BC255" t="s">
        <v>1863</v>
      </c>
      <c r="BD255" t="s">
        <v>1787</v>
      </c>
      <c r="BE255" t="s">
        <v>1861</v>
      </c>
      <c r="BF255" t="s">
        <v>1856</v>
      </c>
      <c r="BG255" t="b">
        <v>1</v>
      </c>
      <c r="BH255" s="5">
        <v>4732000</v>
      </c>
      <c r="BI255" t="s">
        <v>1899</v>
      </c>
      <c r="BJ255">
        <v>0</v>
      </c>
      <c r="BK255">
        <v>4732000</v>
      </c>
      <c r="BL255" s="5">
        <v>0</v>
      </c>
      <c r="BM255" s="5" t="s">
        <v>10</v>
      </c>
      <c r="BN255" s="5" t="b">
        <v>1</v>
      </c>
      <c r="BO255" s="5" t="s">
        <v>1723</v>
      </c>
    </row>
    <row r="256" spans="1:67" x14ac:dyDescent="0.25">
      <c r="A256" s="5">
        <v>255</v>
      </c>
      <c r="B256" s="5">
        <v>3</v>
      </c>
      <c r="C256" s="5">
        <v>14</v>
      </c>
      <c r="D256" s="5">
        <v>3</v>
      </c>
      <c r="E256" s="5">
        <v>2</v>
      </c>
      <c r="F256" s="5">
        <v>15.36</v>
      </c>
      <c r="G256" s="5">
        <v>11.95</v>
      </c>
      <c r="H256" s="5"/>
      <c r="I256" s="5">
        <v>27.31</v>
      </c>
      <c r="J256" s="5">
        <v>14.34</v>
      </c>
      <c r="K256" s="5">
        <v>4.21</v>
      </c>
      <c r="L256" s="5"/>
      <c r="M256" s="5">
        <v>6.6</v>
      </c>
      <c r="N256" s="5"/>
      <c r="O256" s="5">
        <v>3.23</v>
      </c>
      <c r="R256" s="5">
        <v>3.23</v>
      </c>
      <c r="S256" s="5">
        <v>55.69</v>
      </c>
      <c r="T256" s="5">
        <v>52.46</v>
      </c>
      <c r="U256" s="5">
        <v>54.08</v>
      </c>
      <c r="V256" s="5">
        <v>117551.2</v>
      </c>
      <c r="W256" s="5">
        <v>2468.5752000000002</v>
      </c>
      <c r="X256" s="5">
        <v>120019.7752</v>
      </c>
      <c r="Z256">
        <v>120019.7752</v>
      </c>
      <c r="AB256">
        <v>120019.7752</v>
      </c>
      <c r="AD256">
        <v>120019.7752</v>
      </c>
      <c r="AF256">
        <v>120019.7752</v>
      </c>
      <c r="AH256">
        <v>120019.7752</v>
      </c>
      <c r="AJ256">
        <v>120019.7752</v>
      </c>
      <c r="AL256">
        <v>120019.7752</v>
      </c>
      <c r="AM256" s="5">
        <v>120019.78</v>
      </c>
      <c r="AN256" s="5">
        <v>6490700</v>
      </c>
      <c r="AP256">
        <v>0.03</v>
      </c>
      <c r="AQ256" s="5">
        <v>194721</v>
      </c>
      <c r="AR256" s="5">
        <v>116419.7300295858</v>
      </c>
      <c r="AS256" s="5">
        <v>6295979</v>
      </c>
      <c r="AT256" s="5" t="s">
        <v>8</v>
      </c>
      <c r="AW256">
        <v>116419.7300295858</v>
      </c>
      <c r="AX256" s="5">
        <v>0</v>
      </c>
      <c r="AY256" s="5">
        <v>6295979</v>
      </c>
      <c r="AZ256" t="s">
        <v>110</v>
      </c>
      <c r="BA256" s="5" t="s">
        <v>1</v>
      </c>
      <c r="BB256" s="5" t="s">
        <v>1</v>
      </c>
      <c r="BC256" t="s">
        <v>1863</v>
      </c>
      <c r="BD256" t="s">
        <v>1787</v>
      </c>
      <c r="BE256" t="s">
        <v>1861</v>
      </c>
      <c r="BF256" t="s">
        <v>1857</v>
      </c>
      <c r="BG256" t="b">
        <v>1</v>
      </c>
      <c r="BH256" s="5">
        <v>6490700</v>
      </c>
      <c r="BI256" t="s">
        <v>1899</v>
      </c>
      <c r="BJ256">
        <v>0</v>
      </c>
      <c r="BK256">
        <v>6490700</v>
      </c>
      <c r="BL256" s="5">
        <v>0</v>
      </c>
      <c r="BM256" s="5" t="s">
        <v>8</v>
      </c>
      <c r="BN256" s="5" t="b">
        <v>1</v>
      </c>
      <c r="BO256" s="5" t="s">
        <v>1724</v>
      </c>
    </row>
    <row r="257" spans="1:67" x14ac:dyDescent="0.25">
      <c r="A257" s="5">
        <v>256</v>
      </c>
      <c r="B257" s="5">
        <v>3</v>
      </c>
      <c r="C257" s="5">
        <v>14</v>
      </c>
      <c r="D257" s="5">
        <v>4</v>
      </c>
      <c r="E257" s="5">
        <v>2</v>
      </c>
      <c r="F257" s="5">
        <v>15.67</v>
      </c>
      <c r="G257" s="5">
        <v>12.94</v>
      </c>
      <c r="H257" s="5"/>
      <c r="I257" s="5">
        <v>28.61</v>
      </c>
      <c r="J257" s="5">
        <v>13.64</v>
      </c>
      <c r="K257" s="5">
        <v>4.16</v>
      </c>
      <c r="L257" s="5"/>
      <c r="M257" s="5">
        <v>7.7</v>
      </c>
      <c r="N257" s="5"/>
      <c r="O257" s="5">
        <v>3.23</v>
      </c>
      <c r="R257" s="5">
        <v>3.23</v>
      </c>
      <c r="S257" s="5">
        <v>57.34</v>
      </c>
      <c r="T257" s="5">
        <v>54.11</v>
      </c>
      <c r="U257" s="5">
        <v>55.73</v>
      </c>
      <c r="V257" s="5">
        <v>117551.2</v>
      </c>
      <c r="W257" s="5">
        <v>2351.0239999999999</v>
      </c>
      <c r="X257" s="5">
        <v>119902.224</v>
      </c>
      <c r="Y257">
        <v>1000</v>
      </c>
      <c r="Z257">
        <v>120902.224</v>
      </c>
      <c r="AA257">
        <v>215</v>
      </c>
      <c r="AB257">
        <v>121117.224</v>
      </c>
      <c r="AC257">
        <v>17.5</v>
      </c>
      <c r="AD257">
        <v>121134.724</v>
      </c>
      <c r="AE257">
        <v>605.67362000000003</v>
      </c>
      <c r="AF257">
        <v>121740.39762</v>
      </c>
      <c r="AH257">
        <v>121740.39762</v>
      </c>
      <c r="AJ257">
        <v>121740.39762</v>
      </c>
      <c r="AL257">
        <v>121740.39762</v>
      </c>
      <c r="AM257" s="5">
        <v>121740.4</v>
      </c>
      <c r="AN257" s="5">
        <v>6784600</v>
      </c>
      <c r="AQ257" s="5">
        <v>0</v>
      </c>
      <c r="AR257" s="5">
        <v>121740.53472097614</v>
      </c>
      <c r="AS257" s="5">
        <v>6784600</v>
      </c>
      <c r="AT257" s="5" t="s">
        <v>8</v>
      </c>
      <c r="AW257">
        <v>121740.53472097614</v>
      </c>
      <c r="AX257" s="5">
        <v>0</v>
      </c>
      <c r="AY257" s="5">
        <v>6784600</v>
      </c>
      <c r="BA257" s="5" t="s">
        <v>1</v>
      </c>
      <c r="BB257" s="5" t="s">
        <v>1</v>
      </c>
      <c r="BC257" t="s">
        <v>1863</v>
      </c>
      <c r="BD257" t="s">
        <v>1787</v>
      </c>
      <c r="BE257" t="s">
        <v>1861</v>
      </c>
      <c r="BF257" t="s">
        <v>1865</v>
      </c>
      <c r="BG257" t="b">
        <v>1</v>
      </c>
      <c r="BH257" s="5">
        <v>6784600</v>
      </c>
      <c r="BI257" t="s">
        <v>1899</v>
      </c>
      <c r="BJ257">
        <v>0</v>
      </c>
      <c r="BK257">
        <v>6784600</v>
      </c>
      <c r="BL257" s="5">
        <v>0</v>
      </c>
      <c r="BM257" s="5" t="s">
        <v>8</v>
      </c>
      <c r="BN257" s="5" t="b">
        <v>1</v>
      </c>
      <c r="BO257" s="5" t="s">
        <v>1725</v>
      </c>
    </row>
    <row r="258" spans="1:67" x14ac:dyDescent="0.25">
      <c r="A258" s="5">
        <v>257</v>
      </c>
      <c r="B258" s="5">
        <v>3</v>
      </c>
      <c r="C258" s="5">
        <v>14</v>
      </c>
      <c r="D258" s="5">
        <v>5</v>
      </c>
      <c r="E258" s="5">
        <v>2</v>
      </c>
      <c r="F258" s="5">
        <v>18.350000000000001</v>
      </c>
      <c r="G258" s="5">
        <v>15.96</v>
      </c>
      <c r="H258" s="5"/>
      <c r="I258" s="5">
        <v>34.31</v>
      </c>
      <c r="J258" s="5">
        <v>11.11</v>
      </c>
      <c r="K258" s="5">
        <v>4.41</v>
      </c>
      <c r="L258" s="5"/>
      <c r="M258" s="5">
        <v>7.65</v>
      </c>
      <c r="N258" s="5"/>
      <c r="O258" s="5">
        <v>3.1</v>
      </c>
      <c r="R258" s="5">
        <v>3.1</v>
      </c>
      <c r="S258" s="5">
        <v>60.58</v>
      </c>
      <c r="T258" s="5">
        <v>57.48</v>
      </c>
      <c r="U258" s="5">
        <v>59.03</v>
      </c>
      <c r="V258" s="5">
        <v>118681.5</v>
      </c>
      <c r="W258" s="5"/>
      <c r="X258" s="5">
        <v>118681.5</v>
      </c>
      <c r="Y258">
        <v>1000</v>
      </c>
      <c r="Z258">
        <v>119681.5</v>
      </c>
      <c r="AA258">
        <v>215</v>
      </c>
      <c r="AB258">
        <v>119896.5</v>
      </c>
      <c r="AC258">
        <v>17.5</v>
      </c>
      <c r="AD258">
        <v>119914</v>
      </c>
      <c r="AE258">
        <v>599.57000000000005</v>
      </c>
      <c r="AF258">
        <v>120513.57</v>
      </c>
      <c r="AH258">
        <v>120513.57</v>
      </c>
      <c r="AJ258">
        <v>120513.57</v>
      </c>
      <c r="AK258">
        <v>3615.4070999999999</v>
      </c>
      <c r="AL258">
        <v>124128.9771</v>
      </c>
      <c r="AM258" s="5">
        <v>124128.98</v>
      </c>
      <c r="AN258" s="5">
        <v>7327400</v>
      </c>
      <c r="AQ258" s="5">
        <v>0</v>
      </c>
      <c r="AR258" s="5">
        <v>124130.10333728611</v>
      </c>
      <c r="AS258" s="5">
        <v>7327400</v>
      </c>
      <c r="AT258" s="5" t="s">
        <v>8</v>
      </c>
      <c r="AW258">
        <v>124130.10333728611</v>
      </c>
      <c r="AX258" s="5">
        <v>0</v>
      </c>
      <c r="AY258" s="5">
        <v>7327400</v>
      </c>
      <c r="BA258" s="5" t="s">
        <v>19</v>
      </c>
      <c r="BB258" s="5" t="s">
        <v>19</v>
      </c>
      <c r="BC258" t="s">
        <v>1827</v>
      </c>
      <c r="BD258" t="s">
        <v>1828</v>
      </c>
      <c r="BE258" t="s">
        <v>1861</v>
      </c>
      <c r="BF258" t="s">
        <v>1865</v>
      </c>
      <c r="BG258" t="b">
        <v>1</v>
      </c>
      <c r="BH258" s="5">
        <v>7327400</v>
      </c>
      <c r="BI258">
        <v>7327400</v>
      </c>
      <c r="BJ258">
        <v>0</v>
      </c>
      <c r="BK258">
        <v>0</v>
      </c>
      <c r="BL258" s="5">
        <v>0</v>
      </c>
      <c r="BM258" s="5" t="s">
        <v>8</v>
      </c>
      <c r="BN258" s="5" t="b">
        <v>1</v>
      </c>
      <c r="BO258" s="5" t="s">
        <v>1726</v>
      </c>
    </row>
    <row r="259" spans="1:67" x14ac:dyDescent="0.25">
      <c r="A259" s="5">
        <v>258</v>
      </c>
      <c r="B259" s="5">
        <v>3</v>
      </c>
      <c r="C259" s="5">
        <v>14</v>
      </c>
      <c r="D259" s="5">
        <v>6</v>
      </c>
      <c r="E259" s="5">
        <v>0</v>
      </c>
      <c r="F259" s="5">
        <v>16.25</v>
      </c>
      <c r="G259" s="5"/>
      <c r="H259" s="5"/>
      <c r="I259" s="5">
        <v>16.25</v>
      </c>
      <c r="J259" s="5">
        <v>5</v>
      </c>
      <c r="K259" s="5">
        <v>3.97</v>
      </c>
      <c r="L259" s="5"/>
      <c r="M259" s="5">
        <v>4.21</v>
      </c>
      <c r="N259" s="5"/>
      <c r="O259" s="5"/>
      <c r="R259" s="5">
        <v>0</v>
      </c>
      <c r="S259" s="5">
        <v>29.43</v>
      </c>
      <c r="T259" s="5">
        <v>29.43</v>
      </c>
      <c r="U259" s="5">
        <v>29.43</v>
      </c>
      <c r="V259" s="5">
        <v>138332.70000000001</v>
      </c>
      <c r="W259" s="5"/>
      <c r="X259" s="5">
        <v>138332.70000000001</v>
      </c>
      <c r="Y259">
        <v>1000</v>
      </c>
      <c r="Z259">
        <v>139332.70000000001</v>
      </c>
      <c r="AA259">
        <v>215</v>
      </c>
      <c r="AB259">
        <v>139547.70000000001</v>
      </c>
      <c r="AC259">
        <v>17.5</v>
      </c>
      <c r="AD259">
        <v>139565.20000000001</v>
      </c>
      <c r="AF259">
        <v>139565.20000000001</v>
      </c>
      <c r="AH259">
        <v>139565.20000000001</v>
      </c>
      <c r="AJ259">
        <v>139565.20000000001</v>
      </c>
      <c r="AL259">
        <v>139565.20000000001</v>
      </c>
      <c r="AM259" s="5">
        <v>139565.20000000001</v>
      </c>
      <c r="AN259" s="5">
        <v>4107500</v>
      </c>
      <c r="AQ259" s="5">
        <v>0</v>
      </c>
      <c r="AR259" s="5">
        <v>139568.46755011892</v>
      </c>
      <c r="AS259" s="5">
        <v>4107500</v>
      </c>
      <c r="AT259" s="5" t="s">
        <v>8</v>
      </c>
      <c r="AW259">
        <v>139568.46755011892</v>
      </c>
      <c r="AX259" s="5">
        <v>0</v>
      </c>
      <c r="AY259" s="5">
        <v>4107499.9999999991</v>
      </c>
      <c r="BA259" s="5" t="s">
        <v>19</v>
      </c>
      <c r="BB259" s="5" t="s">
        <v>19</v>
      </c>
      <c r="BC259" t="s">
        <v>1827</v>
      </c>
      <c r="BD259" t="s">
        <v>1828</v>
      </c>
      <c r="BE259" t="s">
        <v>1861</v>
      </c>
      <c r="BF259" t="s">
        <v>1862</v>
      </c>
      <c r="BG259" t="b">
        <v>1</v>
      </c>
      <c r="BH259" s="5">
        <v>4107500</v>
      </c>
      <c r="BI259">
        <v>4107500</v>
      </c>
      <c r="BJ259">
        <v>0</v>
      </c>
      <c r="BK259">
        <v>0</v>
      </c>
      <c r="BL259" s="5">
        <v>0</v>
      </c>
      <c r="BM259" s="5" t="s">
        <v>8</v>
      </c>
      <c r="BN259" s="5" t="b">
        <v>1</v>
      </c>
      <c r="BO259" s="5" t="s">
        <v>1727</v>
      </c>
    </row>
    <row r="260" spans="1:67" x14ac:dyDescent="0.25">
      <c r="A260" s="5">
        <v>259</v>
      </c>
      <c r="B260" s="5">
        <v>3</v>
      </c>
      <c r="C260" s="5">
        <v>15</v>
      </c>
      <c r="D260" s="5">
        <v>1</v>
      </c>
      <c r="E260" s="5">
        <v>1</v>
      </c>
      <c r="F260" s="5">
        <v>14.42</v>
      </c>
      <c r="G260" s="5"/>
      <c r="H260" s="5"/>
      <c r="I260" s="5">
        <v>14.42</v>
      </c>
      <c r="J260" s="5">
        <v>15.83</v>
      </c>
      <c r="K260" s="5">
        <v>4.09</v>
      </c>
      <c r="L260" s="5"/>
      <c r="M260" s="5">
        <v>8.0299999999999994</v>
      </c>
      <c r="N260" s="5"/>
      <c r="O260" s="5">
        <v>3.01</v>
      </c>
      <c r="R260" s="5">
        <v>3.01</v>
      </c>
      <c r="S260" s="5">
        <v>45.38</v>
      </c>
      <c r="T260" s="5">
        <v>42.37</v>
      </c>
      <c r="U260" s="5">
        <v>43.88</v>
      </c>
      <c r="V260" s="5">
        <v>122837.8</v>
      </c>
      <c r="W260" s="5">
        <v>2456.7560000000003</v>
      </c>
      <c r="X260" s="5">
        <v>125294.556</v>
      </c>
      <c r="Y260">
        <v>1000</v>
      </c>
      <c r="Z260">
        <v>126294.556</v>
      </c>
      <c r="AA260">
        <v>215</v>
      </c>
      <c r="AB260">
        <v>126509.556</v>
      </c>
      <c r="AC260">
        <v>17.5</v>
      </c>
      <c r="AD260">
        <v>126527.056</v>
      </c>
      <c r="AE260">
        <v>632.63527999999997</v>
      </c>
      <c r="AF260">
        <v>127159.69128</v>
      </c>
      <c r="AH260">
        <v>127159.69128</v>
      </c>
      <c r="AJ260">
        <v>127159.69128</v>
      </c>
      <c r="AL260">
        <v>127159.69128</v>
      </c>
      <c r="AM260" s="5">
        <v>127159.69</v>
      </c>
      <c r="AN260" s="5">
        <v>5579800</v>
      </c>
      <c r="AP260">
        <v>0.02</v>
      </c>
      <c r="AQ260" s="5">
        <v>111596</v>
      </c>
      <c r="AR260" s="5">
        <v>124617.22880583408</v>
      </c>
      <c r="AS260" s="5">
        <v>5468204</v>
      </c>
      <c r="AT260" s="5" t="s">
        <v>8</v>
      </c>
      <c r="AW260">
        <v>124617.22880583408</v>
      </c>
      <c r="AX260" s="5">
        <v>0</v>
      </c>
      <c r="AY260" s="5">
        <v>5468204</v>
      </c>
      <c r="AZ260" t="s">
        <v>1780</v>
      </c>
      <c r="BA260" s="5" t="s">
        <v>1</v>
      </c>
      <c r="BB260" s="5" t="s">
        <v>1</v>
      </c>
      <c r="BC260" t="s">
        <v>1863</v>
      </c>
      <c r="BD260" t="s">
        <v>1787</v>
      </c>
      <c r="BE260" t="s">
        <v>1861</v>
      </c>
      <c r="BF260" t="s">
        <v>1856</v>
      </c>
      <c r="BG260" t="b">
        <v>1</v>
      </c>
      <c r="BH260" s="5">
        <v>5579800</v>
      </c>
      <c r="BI260" t="s">
        <v>1899</v>
      </c>
      <c r="BJ260">
        <v>0</v>
      </c>
      <c r="BK260">
        <v>5579800</v>
      </c>
      <c r="BL260" s="5">
        <v>0</v>
      </c>
      <c r="BM260" s="5" t="s">
        <v>8</v>
      </c>
      <c r="BN260" s="5" t="b">
        <v>1</v>
      </c>
      <c r="BO260" s="5" t="s">
        <v>1728</v>
      </c>
    </row>
    <row r="261" spans="1:67" x14ac:dyDescent="0.25">
      <c r="A261" s="5">
        <v>260</v>
      </c>
      <c r="B261" s="5">
        <v>3</v>
      </c>
      <c r="C261" s="5">
        <v>15</v>
      </c>
      <c r="D261" s="5">
        <v>2</v>
      </c>
      <c r="E261" s="5">
        <v>1</v>
      </c>
      <c r="F261" s="5">
        <v>12.76</v>
      </c>
      <c r="G261" s="5"/>
      <c r="H261" s="5"/>
      <c r="I261" s="5">
        <v>12.76</v>
      </c>
      <c r="J261" s="5">
        <v>14.81</v>
      </c>
      <c r="K261" s="5">
        <v>4.22</v>
      </c>
      <c r="L261" s="5"/>
      <c r="M261" s="5">
        <v>3.09</v>
      </c>
      <c r="N261" s="5"/>
      <c r="O261" s="5">
        <v>2.93</v>
      </c>
      <c r="R261" s="5">
        <v>2.93</v>
      </c>
      <c r="S261" s="5">
        <v>37.81</v>
      </c>
      <c r="T261" s="5">
        <v>34.880000000000003</v>
      </c>
      <c r="U261" s="5">
        <v>36.35</v>
      </c>
      <c r="V261" s="5">
        <v>126415.6</v>
      </c>
      <c r="W261" s="5">
        <v>2528.3120000000004</v>
      </c>
      <c r="X261" s="5">
        <v>128943.912</v>
      </c>
      <c r="Y261">
        <v>1000</v>
      </c>
      <c r="Z261">
        <v>129943.912</v>
      </c>
      <c r="AA261">
        <v>215</v>
      </c>
      <c r="AB261">
        <v>130158.912</v>
      </c>
      <c r="AC261">
        <v>17.5</v>
      </c>
      <c r="AD261">
        <v>130176.412</v>
      </c>
      <c r="AE261">
        <v>1952.64618</v>
      </c>
      <c r="AF261">
        <v>132129.05818000002</v>
      </c>
      <c r="AG261">
        <v>1321.2905818000002</v>
      </c>
      <c r="AH261">
        <v>133450.34876180004</v>
      </c>
      <c r="AJ261">
        <v>133450.34876180004</v>
      </c>
      <c r="AL261">
        <v>133450.34876180004</v>
      </c>
      <c r="AM261" s="5">
        <v>133450.35</v>
      </c>
      <c r="AN261" s="5">
        <v>4851000</v>
      </c>
      <c r="AQ261" s="5">
        <v>0</v>
      </c>
      <c r="AR261" s="5">
        <v>133452.54470426409</v>
      </c>
      <c r="AS261" s="5">
        <v>4851000</v>
      </c>
      <c r="AT261" s="5" t="s">
        <v>8</v>
      </c>
      <c r="AW261">
        <v>133452.54470426409</v>
      </c>
      <c r="AX261" s="5">
        <v>0</v>
      </c>
      <c r="AY261" s="5">
        <v>4851000</v>
      </c>
      <c r="BA261" s="5" t="s">
        <v>1</v>
      </c>
      <c r="BB261" s="5" t="s">
        <v>1</v>
      </c>
      <c r="BC261" t="s">
        <v>1863</v>
      </c>
      <c r="BD261" t="s">
        <v>1787</v>
      </c>
      <c r="BE261" t="s">
        <v>1861</v>
      </c>
      <c r="BF261" t="s">
        <v>1856</v>
      </c>
      <c r="BG261" t="b">
        <v>1</v>
      </c>
      <c r="BH261" s="5">
        <v>4851000</v>
      </c>
      <c r="BI261" t="s">
        <v>1899</v>
      </c>
      <c r="BJ261">
        <v>0</v>
      </c>
      <c r="BK261">
        <v>4851000</v>
      </c>
      <c r="BL261" s="5">
        <v>0</v>
      </c>
      <c r="BM261" s="5" t="s">
        <v>8</v>
      </c>
      <c r="BN261" s="5" t="b">
        <v>1</v>
      </c>
      <c r="BO261" s="5" t="s">
        <v>1729</v>
      </c>
    </row>
    <row r="262" spans="1:67" x14ac:dyDescent="0.25">
      <c r="A262" s="5">
        <v>261</v>
      </c>
      <c r="B262" s="5">
        <v>3</v>
      </c>
      <c r="C262" s="5">
        <v>15</v>
      </c>
      <c r="D262" s="5">
        <v>3</v>
      </c>
      <c r="E262" s="5">
        <v>2</v>
      </c>
      <c r="F262" s="5">
        <v>15.36</v>
      </c>
      <c r="G262" s="5">
        <v>11.95</v>
      </c>
      <c r="H262" s="5"/>
      <c r="I262" s="5">
        <v>27.31</v>
      </c>
      <c r="J262" s="5">
        <v>14.34</v>
      </c>
      <c r="K262" s="5">
        <v>4.21</v>
      </c>
      <c r="L262" s="5"/>
      <c r="M262" s="5">
        <v>6.6</v>
      </c>
      <c r="N262" s="5"/>
      <c r="O262" s="5">
        <v>3.23</v>
      </c>
      <c r="R262" s="5">
        <v>3.23</v>
      </c>
      <c r="S262" s="5">
        <v>55.69</v>
      </c>
      <c r="T262" s="5">
        <v>52.46</v>
      </c>
      <c r="U262" s="5">
        <v>54.08</v>
      </c>
      <c r="V262" s="5">
        <v>119811.8</v>
      </c>
      <c r="W262" s="5">
        <v>2516.0478000000003</v>
      </c>
      <c r="X262" s="5">
        <v>122327.8478</v>
      </c>
      <c r="Y262">
        <v>1000</v>
      </c>
      <c r="Z262">
        <v>123327.8478</v>
      </c>
      <c r="AB262">
        <v>123327.8478</v>
      </c>
      <c r="AD262">
        <v>123327.8478</v>
      </c>
      <c r="AF262">
        <v>123327.8478</v>
      </c>
      <c r="AH262">
        <v>123327.8478</v>
      </c>
      <c r="AJ262">
        <v>123327.8478</v>
      </c>
      <c r="AL262">
        <v>123327.8478</v>
      </c>
      <c r="AM262" s="5">
        <v>123327.85</v>
      </c>
      <c r="AN262" s="5">
        <v>6669600</v>
      </c>
      <c r="AP262">
        <v>0.03</v>
      </c>
      <c r="AQ262" s="5">
        <v>200088</v>
      </c>
      <c r="AR262" s="5">
        <v>119628.550295858</v>
      </c>
      <c r="AS262" s="5">
        <v>6469512</v>
      </c>
      <c r="AT262" s="5" t="s">
        <v>8</v>
      </c>
      <c r="AW262">
        <v>119628.550295858</v>
      </c>
      <c r="AX262" s="5">
        <v>0</v>
      </c>
      <c r="AY262" s="5">
        <v>6469512</v>
      </c>
      <c r="AZ262" t="s">
        <v>110</v>
      </c>
      <c r="BA262" s="5" t="s">
        <v>1</v>
      </c>
      <c r="BB262" s="5" t="s">
        <v>1</v>
      </c>
      <c r="BC262" t="s">
        <v>1863</v>
      </c>
      <c r="BD262" t="s">
        <v>1787</v>
      </c>
      <c r="BE262" t="s">
        <v>1861</v>
      </c>
      <c r="BF262" t="s">
        <v>1857</v>
      </c>
      <c r="BG262" t="b">
        <v>1</v>
      </c>
      <c r="BH262" s="5">
        <v>6669600</v>
      </c>
      <c r="BI262" t="s">
        <v>1899</v>
      </c>
      <c r="BJ262">
        <v>0</v>
      </c>
      <c r="BK262">
        <v>6669600</v>
      </c>
      <c r="BL262" s="5">
        <v>0</v>
      </c>
      <c r="BM262" s="5" t="s">
        <v>8</v>
      </c>
      <c r="BN262" s="5" t="b">
        <v>1</v>
      </c>
      <c r="BO262" s="5" t="s">
        <v>1730</v>
      </c>
    </row>
    <row r="263" spans="1:67" x14ac:dyDescent="0.25">
      <c r="A263" s="5">
        <v>262</v>
      </c>
      <c r="B263" s="5">
        <v>3</v>
      </c>
      <c r="C263" s="5">
        <v>15</v>
      </c>
      <c r="D263" s="5">
        <v>4</v>
      </c>
      <c r="E263" s="5">
        <v>2</v>
      </c>
      <c r="F263" s="5">
        <v>15.67</v>
      </c>
      <c r="G263" s="5">
        <v>12.94</v>
      </c>
      <c r="H263" s="5"/>
      <c r="I263" s="5">
        <v>28.61</v>
      </c>
      <c r="J263" s="5">
        <v>13.64</v>
      </c>
      <c r="K263" s="5">
        <v>4.16</v>
      </c>
      <c r="L263" s="5"/>
      <c r="M263" s="5">
        <v>7.7</v>
      </c>
      <c r="N263" s="5"/>
      <c r="O263" s="5">
        <v>3.23</v>
      </c>
      <c r="R263" s="5">
        <v>3.23</v>
      </c>
      <c r="S263" s="5">
        <v>57.34</v>
      </c>
      <c r="T263" s="5">
        <v>54.11</v>
      </c>
      <c r="U263" s="5">
        <v>55.73</v>
      </c>
      <c r="V263" s="5">
        <v>119811.8</v>
      </c>
      <c r="W263" s="5">
        <v>2396.2360000000003</v>
      </c>
      <c r="X263" s="5">
        <v>122208.03599999999</v>
      </c>
      <c r="Y263">
        <v>1000</v>
      </c>
      <c r="Z263">
        <v>123208.03599999999</v>
      </c>
      <c r="AA263">
        <v>215</v>
      </c>
      <c r="AB263">
        <v>123423.03599999999</v>
      </c>
      <c r="AC263">
        <v>17.5</v>
      </c>
      <c r="AD263">
        <v>123440.53599999999</v>
      </c>
      <c r="AE263">
        <v>617.2026800000001</v>
      </c>
      <c r="AF263">
        <v>124057.73867999999</v>
      </c>
      <c r="AH263">
        <v>124057.73867999999</v>
      </c>
      <c r="AJ263">
        <v>124057.73867999999</v>
      </c>
      <c r="AK263">
        <v>2481.1547736000002</v>
      </c>
      <c r="AL263">
        <v>126538.89345360002</v>
      </c>
      <c r="AM263" s="5">
        <v>126538.89</v>
      </c>
      <c r="AN263" s="5">
        <v>7052100</v>
      </c>
      <c r="AQ263" s="5">
        <v>0</v>
      </c>
      <c r="AR263" s="5">
        <v>126540.46294634847</v>
      </c>
      <c r="AS263" s="5">
        <v>7052100</v>
      </c>
      <c r="AT263" s="5" t="s">
        <v>8</v>
      </c>
      <c r="AW263">
        <v>126540.46294634847</v>
      </c>
      <c r="AX263" s="5">
        <v>0</v>
      </c>
      <c r="AY263" s="5">
        <v>7052100</v>
      </c>
      <c r="BA263" s="5" t="s">
        <v>19</v>
      </c>
      <c r="BB263" s="5" t="s">
        <v>19</v>
      </c>
      <c r="BC263" t="s">
        <v>1827</v>
      </c>
      <c r="BD263" t="s">
        <v>1828</v>
      </c>
      <c r="BE263" t="s">
        <v>1861</v>
      </c>
      <c r="BF263" t="s">
        <v>1865</v>
      </c>
      <c r="BG263" t="b">
        <v>1</v>
      </c>
      <c r="BH263" s="5">
        <v>7052100</v>
      </c>
      <c r="BI263">
        <v>7052100</v>
      </c>
      <c r="BJ263">
        <v>0</v>
      </c>
      <c r="BK263">
        <v>0</v>
      </c>
      <c r="BL263" s="5">
        <v>0</v>
      </c>
      <c r="BM263" s="5" t="s">
        <v>8</v>
      </c>
      <c r="BN263" s="5" t="b">
        <v>1</v>
      </c>
      <c r="BO263" s="5" t="s">
        <v>1731</v>
      </c>
    </row>
    <row r="264" spans="1:67" x14ac:dyDescent="0.25">
      <c r="A264" s="5">
        <v>263</v>
      </c>
      <c r="B264" s="5">
        <v>3</v>
      </c>
      <c r="C264" s="5">
        <v>15</v>
      </c>
      <c r="D264" s="5">
        <v>5</v>
      </c>
      <c r="E264" s="5">
        <v>2</v>
      </c>
      <c r="F264" s="5">
        <v>18.350000000000001</v>
      </c>
      <c r="G264" s="5">
        <v>15.96</v>
      </c>
      <c r="H264" s="5"/>
      <c r="I264" s="5">
        <v>34.31</v>
      </c>
      <c r="J264" s="5">
        <v>11.11</v>
      </c>
      <c r="K264" s="5">
        <v>4.41</v>
      </c>
      <c r="L264" s="5"/>
      <c r="M264" s="5">
        <v>7.65</v>
      </c>
      <c r="N264" s="5"/>
      <c r="O264" s="5">
        <v>3.1</v>
      </c>
      <c r="R264" s="5">
        <v>3.1</v>
      </c>
      <c r="S264" s="5">
        <v>60.58</v>
      </c>
      <c r="T264" s="5">
        <v>57.48</v>
      </c>
      <c r="U264" s="5">
        <v>59.03</v>
      </c>
      <c r="V264" s="5">
        <v>118681.5</v>
      </c>
      <c r="W264" s="5"/>
      <c r="X264" s="5">
        <v>118681.5</v>
      </c>
      <c r="Y264">
        <v>1000</v>
      </c>
      <c r="Z264">
        <v>119681.5</v>
      </c>
      <c r="AA264">
        <v>215</v>
      </c>
      <c r="AB264">
        <v>119896.5</v>
      </c>
      <c r="AC264">
        <v>17.5</v>
      </c>
      <c r="AD264">
        <v>119914</v>
      </c>
      <c r="AE264">
        <v>599.57000000000005</v>
      </c>
      <c r="AF264">
        <v>120513.57</v>
      </c>
      <c r="AH264">
        <v>120513.57</v>
      </c>
      <c r="AJ264">
        <v>120513.57</v>
      </c>
      <c r="AK264">
        <v>3615.4070999999999</v>
      </c>
      <c r="AL264">
        <v>124128.9771</v>
      </c>
      <c r="AM264" s="5">
        <v>124128.98</v>
      </c>
      <c r="AN264" s="5">
        <v>7327400</v>
      </c>
      <c r="AQ264" s="5">
        <v>0</v>
      </c>
      <c r="AR264" s="5">
        <v>124130.10333728611</v>
      </c>
      <c r="AS264" s="5">
        <v>7327400</v>
      </c>
      <c r="AT264" s="5" t="s">
        <v>10</v>
      </c>
      <c r="AU264">
        <v>25000</v>
      </c>
      <c r="AV264" t="s">
        <v>1813</v>
      </c>
      <c r="AW264">
        <v>149130.10333728613</v>
      </c>
      <c r="AX264" s="5">
        <v>1475750</v>
      </c>
      <c r="AY264" s="5">
        <v>8803150</v>
      </c>
      <c r="BA264" s="5" t="s">
        <v>19</v>
      </c>
      <c r="BB264" s="5" t="s">
        <v>19</v>
      </c>
      <c r="BC264" t="s">
        <v>1827</v>
      </c>
      <c r="BD264" t="s">
        <v>1828</v>
      </c>
      <c r="BE264" t="s">
        <v>1861</v>
      </c>
      <c r="BF264" t="s">
        <v>1865</v>
      </c>
      <c r="BG264" t="b">
        <v>1</v>
      </c>
      <c r="BH264" s="5">
        <v>7327400</v>
      </c>
      <c r="BI264">
        <v>7327400</v>
      </c>
      <c r="BJ264">
        <v>0</v>
      </c>
      <c r="BK264">
        <v>0</v>
      </c>
      <c r="BL264" s="5">
        <v>0</v>
      </c>
      <c r="BM264" s="5" t="s">
        <v>10</v>
      </c>
      <c r="BN264" s="5" t="b">
        <v>1</v>
      </c>
      <c r="BO264" s="5" t="s">
        <v>1732</v>
      </c>
    </row>
    <row r="265" spans="1:67" x14ac:dyDescent="0.25">
      <c r="A265" s="5">
        <v>264</v>
      </c>
      <c r="B265" s="5">
        <v>3</v>
      </c>
      <c r="C265" s="5">
        <v>15</v>
      </c>
      <c r="D265" s="5">
        <v>6</v>
      </c>
      <c r="E265" s="5">
        <v>0</v>
      </c>
      <c r="F265" s="5">
        <v>16.25</v>
      </c>
      <c r="G265" s="5"/>
      <c r="H265" s="5"/>
      <c r="I265" s="5">
        <v>16.25</v>
      </c>
      <c r="J265" s="5">
        <v>5</v>
      </c>
      <c r="K265" s="5">
        <v>3.97</v>
      </c>
      <c r="L265" s="5"/>
      <c r="M265" s="5">
        <v>4.21</v>
      </c>
      <c r="N265" s="5"/>
      <c r="O265" s="5"/>
      <c r="R265" s="5">
        <v>0</v>
      </c>
      <c r="S265" s="5">
        <v>29.43</v>
      </c>
      <c r="T265" s="5">
        <v>29.43</v>
      </c>
      <c r="U265" s="5">
        <v>29.43</v>
      </c>
      <c r="V265" s="5">
        <v>136935.4</v>
      </c>
      <c r="W265" s="5"/>
      <c r="X265" s="5">
        <v>136935.4</v>
      </c>
      <c r="Y265">
        <v>1000</v>
      </c>
      <c r="Z265">
        <v>137935.4</v>
      </c>
      <c r="AA265">
        <v>215</v>
      </c>
      <c r="AB265">
        <v>138150.39999999999</v>
      </c>
      <c r="AC265">
        <v>17.5</v>
      </c>
      <c r="AD265">
        <v>138167.9</v>
      </c>
      <c r="AF265">
        <v>138167.9</v>
      </c>
      <c r="AH265">
        <v>138167.9</v>
      </c>
      <c r="AJ265">
        <v>138167.9</v>
      </c>
      <c r="AL265">
        <v>138167.9</v>
      </c>
      <c r="AM265" s="5">
        <v>138167.9</v>
      </c>
      <c r="AN265" s="5">
        <v>4066300</v>
      </c>
      <c r="AQ265" s="5">
        <v>0</v>
      </c>
      <c r="AR265" s="5">
        <v>138168.53550798504</v>
      </c>
      <c r="AS265" s="5">
        <v>4066300</v>
      </c>
      <c r="AT265" s="5" t="s">
        <v>8</v>
      </c>
      <c r="AW265">
        <v>138168.53550798504</v>
      </c>
      <c r="AX265" s="5">
        <v>0</v>
      </c>
      <c r="AY265" s="5">
        <v>4066299.9999999991</v>
      </c>
      <c r="BA265" s="5" t="s">
        <v>19</v>
      </c>
      <c r="BB265" s="5" t="s">
        <v>19</v>
      </c>
      <c r="BC265" t="s">
        <v>1827</v>
      </c>
      <c r="BD265" t="s">
        <v>1828</v>
      </c>
      <c r="BE265" t="s">
        <v>1861</v>
      </c>
      <c r="BF265" t="s">
        <v>1862</v>
      </c>
      <c r="BG265" t="b">
        <v>1</v>
      </c>
      <c r="BH265" s="5">
        <v>4066300</v>
      </c>
      <c r="BI265">
        <v>4066300</v>
      </c>
      <c r="BJ265">
        <v>0</v>
      </c>
      <c r="BK265">
        <v>0</v>
      </c>
      <c r="BL265" s="5">
        <v>0</v>
      </c>
      <c r="BM265" s="5" t="s">
        <v>8</v>
      </c>
      <c r="BN265" s="5" t="b">
        <v>1</v>
      </c>
      <c r="BO265" s="5" t="s">
        <v>1733</v>
      </c>
    </row>
    <row r="266" spans="1:67" x14ac:dyDescent="0.25">
      <c r="A266" s="5">
        <v>265</v>
      </c>
      <c r="B266" s="5">
        <v>3</v>
      </c>
      <c r="C266" s="5">
        <v>16</v>
      </c>
      <c r="D266" s="5">
        <v>1</v>
      </c>
      <c r="E266" s="5">
        <v>1</v>
      </c>
      <c r="F266" s="5">
        <v>14.42</v>
      </c>
      <c r="G266" s="5"/>
      <c r="H266" s="5"/>
      <c r="I266" s="5">
        <v>14.42</v>
      </c>
      <c r="J266" s="5">
        <v>15.83</v>
      </c>
      <c r="K266" s="5">
        <v>4.09</v>
      </c>
      <c r="L266" s="5"/>
      <c r="M266" s="5">
        <v>8.0299999999999994</v>
      </c>
      <c r="N266" s="5"/>
      <c r="O266" s="5">
        <v>3.01</v>
      </c>
      <c r="R266" s="5">
        <v>3.01</v>
      </c>
      <c r="S266" s="5">
        <v>45.38</v>
      </c>
      <c r="T266" s="5">
        <v>42.37</v>
      </c>
      <c r="U266" s="5">
        <v>43.88</v>
      </c>
      <c r="V266" s="5">
        <v>122837.8</v>
      </c>
      <c r="W266" s="5">
        <v>2456.7560000000003</v>
      </c>
      <c r="X266" s="5">
        <v>125294.556</v>
      </c>
      <c r="Y266">
        <v>1000</v>
      </c>
      <c r="Z266">
        <v>126294.556</v>
      </c>
      <c r="AA266">
        <v>215</v>
      </c>
      <c r="AB266">
        <v>126509.556</v>
      </c>
      <c r="AC266">
        <v>17.5</v>
      </c>
      <c r="AD266">
        <v>126527.056</v>
      </c>
      <c r="AE266">
        <v>632.63527999999997</v>
      </c>
      <c r="AF266">
        <v>127159.69128</v>
      </c>
      <c r="AG266">
        <v>1271.5969127999999</v>
      </c>
      <c r="AH266">
        <v>128431.2881928</v>
      </c>
      <c r="AI266">
        <v>1284.312881928</v>
      </c>
      <c r="AJ266">
        <v>129715.60107472799</v>
      </c>
      <c r="AK266">
        <v>2594.3120214945602</v>
      </c>
      <c r="AL266">
        <v>132309.91309622256</v>
      </c>
      <c r="AM266" s="5">
        <v>132309.91</v>
      </c>
      <c r="AN266" s="5">
        <v>5805800</v>
      </c>
      <c r="AQ266" s="5">
        <v>0</v>
      </c>
      <c r="AR266" s="5">
        <v>132310.84776663626</v>
      </c>
      <c r="AS266" s="5">
        <v>5805800</v>
      </c>
      <c r="AT266" s="5" t="s">
        <v>8</v>
      </c>
      <c r="AW266">
        <v>132310.84776663626</v>
      </c>
      <c r="AX266" s="5">
        <v>0</v>
      </c>
      <c r="AY266" s="5">
        <v>5805799.9999999991</v>
      </c>
      <c r="BA266" s="5" t="s">
        <v>19</v>
      </c>
      <c r="BB266" s="5" t="s">
        <v>19</v>
      </c>
      <c r="BC266" t="s">
        <v>1827</v>
      </c>
      <c r="BD266" t="s">
        <v>1828</v>
      </c>
      <c r="BE266" t="s">
        <v>1861</v>
      </c>
      <c r="BF266" t="s">
        <v>1856</v>
      </c>
      <c r="BG266" t="b">
        <v>1</v>
      </c>
      <c r="BH266" s="5">
        <v>5805800</v>
      </c>
      <c r="BI266">
        <v>5805800</v>
      </c>
      <c r="BJ266">
        <v>0</v>
      </c>
      <c r="BK266">
        <v>0</v>
      </c>
      <c r="BL266" s="5">
        <v>0</v>
      </c>
      <c r="BM266" s="5" t="s">
        <v>8</v>
      </c>
      <c r="BN266" s="5" t="b">
        <v>1</v>
      </c>
      <c r="BO266" s="5" t="s">
        <v>1734</v>
      </c>
    </row>
    <row r="267" spans="1:67" x14ac:dyDescent="0.25">
      <c r="A267" s="5">
        <v>266</v>
      </c>
      <c r="B267" s="5">
        <v>3</v>
      </c>
      <c r="C267" s="5">
        <v>16</v>
      </c>
      <c r="D267" s="5">
        <v>2</v>
      </c>
      <c r="E267" s="5">
        <v>1</v>
      </c>
      <c r="F267" s="5">
        <v>12.76</v>
      </c>
      <c r="G267" s="5"/>
      <c r="H267" s="5"/>
      <c r="I267" s="5">
        <v>12.76</v>
      </c>
      <c r="J267" s="5">
        <v>14.81</v>
      </c>
      <c r="K267" s="5">
        <v>4.22</v>
      </c>
      <c r="L267" s="5"/>
      <c r="M267" s="5">
        <v>3.09</v>
      </c>
      <c r="N267" s="5"/>
      <c r="O267" s="5">
        <v>2.93</v>
      </c>
      <c r="R267" s="5">
        <v>2.93</v>
      </c>
      <c r="S267" s="5">
        <v>37.81</v>
      </c>
      <c r="T267" s="5">
        <v>34.880000000000003</v>
      </c>
      <c r="U267" s="5">
        <v>36.35</v>
      </c>
      <c r="V267" s="5">
        <v>126415.6</v>
      </c>
      <c r="W267" s="5">
        <v>2528.3120000000004</v>
      </c>
      <c r="X267" s="5">
        <v>128943.912</v>
      </c>
      <c r="Y267">
        <v>1000</v>
      </c>
      <c r="Z267">
        <v>129943.912</v>
      </c>
      <c r="AB267">
        <v>129943.912</v>
      </c>
      <c r="AD267">
        <v>129943.912</v>
      </c>
      <c r="AF267">
        <v>129943.912</v>
      </c>
      <c r="AH267">
        <v>129943.912</v>
      </c>
      <c r="AJ267">
        <v>129943.912</v>
      </c>
      <c r="AL267">
        <v>129943.912</v>
      </c>
      <c r="AM267" s="5">
        <v>129943.91</v>
      </c>
      <c r="AN267" s="5">
        <v>4723500</v>
      </c>
      <c r="AP267">
        <v>0.03</v>
      </c>
      <c r="AQ267" s="5">
        <v>141705</v>
      </c>
      <c r="AR267" s="5">
        <v>126046.62998624484</v>
      </c>
      <c r="AS267" s="5">
        <v>4581795</v>
      </c>
      <c r="AT267" s="5" t="s">
        <v>8</v>
      </c>
      <c r="AW267">
        <v>126046.62998624484</v>
      </c>
      <c r="AX267" s="5">
        <v>0</v>
      </c>
      <c r="AY267" s="5">
        <v>4581795</v>
      </c>
      <c r="AZ267" t="s">
        <v>110</v>
      </c>
      <c r="BA267" s="5" t="s">
        <v>1</v>
      </c>
      <c r="BB267" s="5" t="s">
        <v>1</v>
      </c>
      <c r="BC267" t="s">
        <v>1863</v>
      </c>
      <c r="BD267" t="s">
        <v>1787</v>
      </c>
      <c r="BE267" t="s">
        <v>1861</v>
      </c>
      <c r="BF267" t="s">
        <v>1856</v>
      </c>
      <c r="BG267" t="b">
        <v>1</v>
      </c>
      <c r="BH267" s="5">
        <v>4723500</v>
      </c>
      <c r="BI267" t="s">
        <v>1899</v>
      </c>
      <c r="BJ267">
        <v>4723500</v>
      </c>
      <c r="BK267">
        <v>4723500</v>
      </c>
      <c r="BL267" s="5">
        <v>0</v>
      </c>
      <c r="BM267" s="5" t="s">
        <v>8</v>
      </c>
      <c r="BN267" s="5" t="b">
        <v>1</v>
      </c>
      <c r="BO267" s="5" t="s">
        <v>1735</v>
      </c>
    </row>
    <row r="268" spans="1:67" x14ac:dyDescent="0.25">
      <c r="A268" s="5">
        <v>267</v>
      </c>
      <c r="B268" s="5">
        <v>3</v>
      </c>
      <c r="C268" s="5">
        <v>16</v>
      </c>
      <c r="D268" s="5">
        <v>3</v>
      </c>
      <c r="E268" s="5">
        <v>2</v>
      </c>
      <c r="F268" s="5">
        <v>15.36</v>
      </c>
      <c r="G268" s="5">
        <v>11.95</v>
      </c>
      <c r="H268" s="5"/>
      <c r="I268" s="5">
        <v>27.31</v>
      </c>
      <c r="J268" s="5">
        <v>14.34</v>
      </c>
      <c r="K268" s="5">
        <v>4.21</v>
      </c>
      <c r="L268" s="5"/>
      <c r="M268" s="5">
        <v>6.6</v>
      </c>
      <c r="N268" s="5"/>
      <c r="O268" s="5">
        <v>3.23</v>
      </c>
      <c r="R268" s="5">
        <v>3.23</v>
      </c>
      <c r="S268" s="5">
        <v>55.69</v>
      </c>
      <c r="T268" s="5">
        <v>52.46</v>
      </c>
      <c r="U268" s="5">
        <v>54.08</v>
      </c>
      <c r="V268" s="5">
        <v>119811.8</v>
      </c>
      <c r="W268" s="5">
        <v>2516.0478000000003</v>
      </c>
      <c r="X268" s="5">
        <v>122327.8478</v>
      </c>
      <c r="Y268">
        <v>1000</v>
      </c>
      <c r="Z268">
        <v>123327.8478</v>
      </c>
      <c r="AA268">
        <v>215</v>
      </c>
      <c r="AB268">
        <v>123542.8478</v>
      </c>
      <c r="AC268">
        <v>17.5</v>
      </c>
      <c r="AD268">
        <v>123560.3478</v>
      </c>
      <c r="AE268">
        <v>617.801739</v>
      </c>
      <c r="AF268">
        <v>124178.14953900001</v>
      </c>
      <c r="AH268">
        <v>124178.14953900001</v>
      </c>
      <c r="AJ268">
        <v>124178.14953900001</v>
      </c>
      <c r="AL268">
        <v>124178.14953900001</v>
      </c>
      <c r="AM268" s="5">
        <v>124178.15</v>
      </c>
      <c r="AN268" s="5">
        <v>6715600</v>
      </c>
      <c r="AQ268" s="5">
        <v>0</v>
      </c>
      <c r="AR268" s="5">
        <v>124178.99408284025</v>
      </c>
      <c r="AS268" s="5">
        <v>6715600</v>
      </c>
      <c r="AT268" s="5" t="s">
        <v>8</v>
      </c>
      <c r="AW268">
        <v>124178.99408284025</v>
      </c>
      <c r="AX268" s="5">
        <v>0</v>
      </c>
      <c r="AY268" s="5">
        <v>6715600</v>
      </c>
      <c r="BA268" s="5" t="s">
        <v>2</v>
      </c>
      <c r="BB268" s="5" t="s">
        <v>2</v>
      </c>
      <c r="BC268" t="s">
        <v>1821</v>
      </c>
      <c r="BD268" t="s">
        <v>1787</v>
      </c>
      <c r="BE268" t="s">
        <v>1861</v>
      </c>
      <c r="BF268" t="s">
        <v>1857</v>
      </c>
      <c r="BG268" t="b">
        <v>1</v>
      </c>
      <c r="BH268" s="5">
        <v>6715600</v>
      </c>
      <c r="BI268">
        <v>6715600</v>
      </c>
      <c r="BJ268">
        <v>0</v>
      </c>
      <c r="BK268">
        <v>0</v>
      </c>
      <c r="BL268" s="5">
        <v>0</v>
      </c>
      <c r="BM268" s="5" t="s">
        <v>8</v>
      </c>
      <c r="BN268" s="5" t="b">
        <v>1</v>
      </c>
      <c r="BO268" s="5" t="s">
        <v>1736</v>
      </c>
    </row>
    <row r="269" spans="1:67" x14ac:dyDescent="0.25">
      <c r="A269" s="5">
        <v>268</v>
      </c>
      <c r="B269" s="5">
        <v>3</v>
      </c>
      <c r="C269" s="5">
        <v>16</v>
      </c>
      <c r="D269" s="5">
        <v>4</v>
      </c>
      <c r="E269" s="5">
        <v>2</v>
      </c>
      <c r="F269" s="5">
        <v>15.67</v>
      </c>
      <c r="G269" s="5">
        <v>12.94</v>
      </c>
      <c r="H269" s="5"/>
      <c r="I269" s="5">
        <v>28.61</v>
      </c>
      <c r="J269" s="5">
        <v>13.64</v>
      </c>
      <c r="K269" s="5">
        <v>4.16</v>
      </c>
      <c r="L269" s="5"/>
      <c r="M269" s="5">
        <v>7.7</v>
      </c>
      <c r="N269" s="5"/>
      <c r="O269" s="5">
        <v>3.23</v>
      </c>
      <c r="R269" s="5">
        <v>3.23</v>
      </c>
      <c r="S269" s="5">
        <v>57.34</v>
      </c>
      <c r="T269" s="5">
        <v>54.11</v>
      </c>
      <c r="U269" s="5">
        <v>55.73</v>
      </c>
      <c r="V269" s="5">
        <v>119811.8</v>
      </c>
      <c r="W269" s="5">
        <v>2396.2360000000003</v>
      </c>
      <c r="X269" s="5">
        <v>122208.03599999999</v>
      </c>
      <c r="Y269">
        <v>1000</v>
      </c>
      <c r="Z269">
        <v>123208.03599999999</v>
      </c>
      <c r="AA269">
        <v>215</v>
      </c>
      <c r="AB269">
        <v>123423.03599999999</v>
      </c>
      <c r="AC269">
        <v>17.5</v>
      </c>
      <c r="AD269">
        <v>123440.53599999999</v>
      </c>
      <c r="AE269">
        <v>617.2026800000001</v>
      </c>
      <c r="AF269">
        <v>124057.73867999999</v>
      </c>
      <c r="AH269">
        <v>124057.73867999999</v>
      </c>
      <c r="AJ269">
        <v>124057.73867999999</v>
      </c>
      <c r="AK269">
        <v>2481.1547736000002</v>
      </c>
      <c r="AL269">
        <v>126538.89345360002</v>
      </c>
      <c r="AM269" s="5">
        <v>126538.89</v>
      </c>
      <c r="AN269" s="5">
        <v>7052100</v>
      </c>
      <c r="AQ269" s="5">
        <v>0</v>
      </c>
      <c r="AR269" s="5">
        <v>126540.46294634847</v>
      </c>
      <c r="AS269" s="5">
        <v>7052100</v>
      </c>
      <c r="AT269" s="5" t="s">
        <v>8</v>
      </c>
      <c r="AW269">
        <v>126540.46294634847</v>
      </c>
      <c r="AX269" s="5">
        <v>0</v>
      </c>
      <c r="AY269" s="5">
        <v>7052100</v>
      </c>
      <c r="BA269" s="5" t="s">
        <v>2</v>
      </c>
      <c r="BB269" s="5" t="s">
        <v>2</v>
      </c>
      <c r="BC269" t="s">
        <v>1821</v>
      </c>
      <c r="BD269" t="s">
        <v>1787</v>
      </c>
      <c r="BE269" t="s">
        <v>1861</v>
      </c>
      <c r="BF269" t="s">
        <v>1865</v>
      </c>
      <c r="BG269" t="b">
        <v>1</v>
      </c>
      <c r="BH269" s="5">
        <v>7052100</v>
      </c>
      <c r="BI269">
        <v>7052100</v>
      </c>
      <c r="BJ269">
        <v>0</v>
      </c>
      <c r="BK269">
        <v>0</v>
      </c>
      <c r="BL269" s="5">
        <v>0</v>
      </c>
      <c r="BM269" s="5" t="s">
        <v>8</v>
      </c>
      <c r="BN269" s="5" t="b">
        <v>1</v>
      </c>
      <c r="BO269" s="5" t="s">
        <v>1737</v>
      </c>
    </row>
    <row r="270" spans="1:67" x14ac:dyDescent="0.25">
      <c r="A270" s="5">
        <v>269</v>
      </c>
      <c r="B270" s="5">
        <v>3</v>
      </c>
      <c r="C270" s="5">
        <v>16</v>
      </c>
      <c r="D270" s="5">
        <v>5</v>
      </c>
      <c r="E270" s="5">
        <v>2</v>
      </c>
      <c r="F270" s="5">
        <v>18.350000000000001</v>
      </c>
      <c r="G270" s="5">
        <v>15.96</v>
      </c>
      <c r="H270" s="5"/>
      <c r="I270" s="5">
        <v>34.31</v>
      </c>
      <c r="J270" s="5">
        <v>11.11</v>
      </c>
      <c r="K270" s="5">
        <v>4.41</v>
      </c>
      <c r="L270" s="5"/>
      <c r="M270" s="5">
        <v>7.65</v>
      </c>
      <c r="N270" s="5"/>
      <c r="O270" s="5">
        <v>3.1</v>
      </c>
      <c r="R270" s="5">
        <v>3.1</v>
      </c>
      <c r="S270" s="5">
        <v>60.58</v>
      </c>
      <c r="T270" s="5">
        <v>57.48</v>
      </c>
      <c r="U270" s="5">
        <v>59.03</v>
      </c>
      <c r="V270" s="5">
        <v>118681.5</v>
      </c>
      <c r="W270" s="5"/>
      <c r="X270" s="5">
        <v>118681.5</v>
      </c>
      <c r="Y270">
        <v>1000</v>
      </c>
      <c r="Z270">
        <v>119681.5</v>
      </c>
      <c r="AA270">
        <v>215</v>
      </c>
      <c r="AB270">
        <v>119896.5</v>
      </c>
      <c r="AC270">
        <v>17.5</v>
      </c>
      <c r="AD270">
        <v>119914</v>
      </c>
      <c r="AE270">
        <v>599.57000000000005</v>
      </c>
      <c r="AF270">
        <v>120513.57</v>
      </c>
      <c r="AH270">
        <v>120513.57</v>
      </c>
      <c r="AJ270">
        <v>120513.57</v>
      </c>
      <c r="AK270">
        <v>3615.4070999999999</v>
      </c>
      <c r="AL270">
        <v>124128.9771</v>
      </c>
      <c r="AM270" s="5">
        <v>124128.98</v>
      </c>
      <c r="AN270" s="5">
        <v>7327400</v>
      </c>
      <c r="AQ270" s="5">
        <v>0</v>
      </c>
      <c r="AR270" s="5">
        <v>124130.10333728611</v>
      </c>
      <c r="AS270" s="5">
        <v>7327400</v>
      </c>
      <c r="AT270" s="5" t="s">
        <v>8</v>
      </c>
      <c r="AW270">
        <v>124130.10333728611</v>
      </c>
      <c r="AX270" s="5">
        <v>0</v>
      </c>
      <c r="AY270" s="5">
        <v>7327400</v>
      </c>
      <c r="BA270" s="5" t="s">
        <v>19</v>
      </c>
      <c r="BB270" s="5" t="s">
        <v>19</v>
      </c>
      <c r="BC270" t="s">
        <v>1827</v>
      </c>
      <c r="BD270" t="s">
        <v>1828</v>
      </c>
      <c r="BE270" t="s">
        <v>1861</v>
      </c>
      <c r="BF270" t="s">
        <v>1865</v>
      </c>
      <c r="BG270" t="b">
        <v>1</v>
      </c>
      <c r="BH270" s="5">
        <v>7327400</v>
      </c>
      <c r="BI270">
        <v>7327400</v>
      </c>
      <c r="BJ270">
        <v>0</v>
      </c>
      <c r="BK270">
        <v>0</v>
      </c>
      <c r="BL270" s="5">
        <v>0</v>
      </c>
      <c r="BM270" s="5" t="s">
        <v>8</v>
      </c>
      <c r="BN270" s="5" t="b">
        <v>1</v>
      </c>
      <c r="BO270" s="5" t="s">
        <v>1738</v>
      </c>
    </row>
    <row r="271" spans="1:67" x14ac:dyDescent="0.25">
      <c r="A271" s="5">
        <v>270</v>
      </c>
      <c r="B271" s="5">
        <v>3</v>
      </c>
      <c r="C271" s="5">
        <v>16</v>
      </c>
      <c r="D271" s="5">
        <v>6</v>
      </c>
      <c r="E271" s="5">
        <v>0</v>
      </c>
      <c r="F271" s="5">
        <v>16.25</v>
      </c>
      <c r="G271" s="5"/>
      <c r="H271" s="5"/>
      <c r="I271" s="5">
        <v>16.25</v>
      </c>
      <c r="J271" s="5">
        <v>5</v>
      </c>
      <c r="K271" s="5">
        <v>3.97</v>
      </c>
      <c r="L271" s="5"/>
      <c r="M271" s="5">
        <v>4.21</v>
      </c>
      <c r="N271" s="5"/>
      <c r="O271" s="5"/>
      <c r="R271" s="5">
        <v>0</v>
      </c>
      <c r="S271" s="5">
        <v>29.43</v>
      </c>
      <c r="T271" s="5">
        <v>29.43</v>
      </c>
      <c r="U271" s="5">
        <v>29.43</v>
      </c>
      <c r="V271" s="5">
        <v>136935.4</v>
      </c>
      <c r="W271" s="5"/>
      <c r="X271" s="5">
        <v>136935.4</v>
      </c>
      <c r="Y271">
        <v>1000</v>
      </c>
      <c r="Z271">
        <v>137935.4</v>
      </c>
      <c r="AA271">
        <v>215</v>
      </c>
      <c r="AB271">
        <v>138150.39999999999</v>
      </c>
      <c r="AC271">
        <v>17.5</v>
      </c>
      <c r="AD271">
        <v>138167.9</v>
      </c>
      <c r="AF271">
        <v>138167.9</v>
      </c>
      <c r="AH271">
        <v>138167.9</v>
      </c>
      <c r="AJ271">
        <v>138167.9</v>
      </c>
      <c r="AL271">
        <v>138167.9</v>
      </c>
      <c r="AM271" s="5">
        <v>138167.9</v>
      </c>
      <c r="AN271" s="5">
        <v>4066300</v>
      </c>
      <c r="AQ271" s="5">
        <v>0</v>
      </c>
      <c r="AR271" s="5">
        <v>138168.53550798504</v>
      </c>
      <c r="AS271" s="5">
        <v>4066300</v>
      </c>
      <c r="AT271" s="5" t="s">
        <v>8</v>
      </c>
      <c r="AW271">
        <v>138168.53550798504</v>
      </c>
      <c r="AX271" s="5">
        <v>0</v>
      </c>
      <c r="AY271" s="5">
        <v>4066299.9999999991</v>
      </c>
      <c r="BA271" s="5" t="s">
        <v>19</v>
      </c>
      <c r="BB271" s="5" t="s">
        <v>19</v>
      </c>
      <c r="BC271" t="s">
        <v>1827</v>
      </c>
      <c r="BD271" t="s">
        <v>1828</v>
      </c>
      <c r="BE271" t="s">
        <v>1861</v>
      </c>
      <c r="BF271" t="s">
        <v>1862</v>
      </c>
      <c r="BG271" t="b">
        <v>1</v>
      </c>
      <c r="BH271" s="5">
        <v>4066300</v>
      </c>
      <c r="BI271">
        <v>4066300</v>
      </c>
      <c r="BJ271">
        <v>0</v>
      </c>
      <c r="BK271">
        <v>0</v>
      </c>
      <c r="BL271" s="5">
        <v>0</v>
      </c>
      <c r="BM271" s="5" t="s">
        <v>8</v>
      </c>
      <c r="BN271" s="5" t="b">
        <v>1</v>
      </c>
      <c r="BO271" s="5" t="s">
        <v>1739</v>
      </c>
    </row>
    <row r="272" spans="1:67" x14ac:dyDescent="0.25">
      <c r="A272" s="5">
        <v>271</v>
      </c>
      <c r="B272" s="5">
        <v>3</v>
      </c>
      <c r="C272" s="5">
        <v>17</v>
      </c>
      <c r="D272" s="5">
        <v>1</v>
      </c>
      <c r="E272" s="5">
        <v>1</v>
      </c>
      <c r="F272" s="5">
        <v>14.42</v>
      </c>
      <c r="G272" s="5"/>
      <c r="H272" s="5"/>
      <c r="I272" s="5">
        <v>14.42</v>
      </c>
      <c r="J272" s="5">
        <v>15.83</v>
      </c>
      <c r="K272" s="5">
        <v>4.09</v>
      </c>
      <c r="L272" s="5"/>
      <c r="M272" s="5">
        <v>8.0299999999999994</v>
      </c>
      <c r="N272" s="5"/>
      <c r="O272" s="5">
        <v>3.01</v>
      </c>
      <c r="R272" s="5">
        <v>3.01</v>
      </c>
      <c r="S272" s="5">
        <v>45.38</v>
      </c>
      <c r="T272" s="5">
        <v>42.37</v>
      </c>
      <c r="U272" s="5">
        <v>43.88</v>
      </c>
      <c r="V272" s="5">
        <v>120452.6</v>
      </c>
      <c r="W272" s="5">
        <v>2409.0520000000001</v>
      </c>
      <c r="X272" s="5">
        <v>122861.652</v>
      </c>
      <c r="Z272">
        <v>122861.652</v>
      </c>
      <c r="AB272">
        <v>122861.652</v>
      </c>
      <c r="AD272">
        <v>122861.652</v>
      </c>
      <c r="AF272">
        <v>122861.652</v>
      </c>
      <c r="AH272">
        <v>122861.652</v>
      </c>
      <c r="AJ272">
        <v>122861.652</v>
      </c>
      <c r="AL272">
        <v>122861.652</v>
      </c>
      <c r="AM272" s="5">
        <v>122861.65</v>
      </c>
      <c r="AN272" s="5">
        <v>5391200</v>
      </c>
      <c r="AO272">
        <v>50000</v>
      </c>
      <c r="AQ272" s="5">
        <v>50000</v>
      </c>
      <c r="AR272" s="5">
        <v>121722.88058340928</v>
      </c>
      <c r="AS272" s="5">
        <v>5341200</v>
      </c>
      <c r="AT272" s="5" t="s">
        <v>8</v>
      </c>
      <c r="AW272">
        <v>121722.88058340928</v>
      </c>
      <c r="AX272" s="5">
        <v>0</v>
      </c>
      <c r="AY272" s="5">
        <v>5341200</v>
      </c>
      <c r="AZ272" t="s">
        <v>1271</v>
      </c>
      <c r="BA272" s="5" t="s">
        <v>1</v>
      </c>
      <c r="BB272" s="5" t="s">
        <v>1</v>
      </c>
      <c r="BC272" t="s">
        <v>1863</v>
      </c>
      <c r="BD272" t="s">
        <v>1787</v>
      </c>
      <c r="BE272" t="s">
        <v>1861</v>
      </c>
      <c r="BF272" t="s">
        <v>1856</v>
      </c>
      <c r="BG272" t="b">
        <v>1</v>
      </c>
      <c r="BH272" s="5">
        <v>5391200</v>
      </c>
      <c r="BI272" t="s">
        <v>1899</v>
      </c>
      <c r="BJ272">
        <v>0</v>
      </c>
      <c r="BK272">
        <v>5391200</v>
      </c>
      <c r="BL272" s="5">
        <v>0</v>
      </c>
      <c r="BM272" s="5" t="s">
        <v>8</v>
      </c>
      <c r="BN272" s="5" t="b">
        <v>1</v>
      </c>
      <c r="BO272" s="5" t="s">
        <v>1740</v>
      </c>
    </row>
    <row r="273" spans="1:67" x14ac:dyDescent="0.25">
      <c r="A273" s="5">
        <v>272</v>
      </c>
      <c r="B273" s="5">
        <v>3</v>
      </c>
      <c r="C273" s="5">
        <v>17</v>
      </c>
      <c r="D273" s="5">
        <v>2</v>
      </c>
      <c r="E273" s="5">
        <v>1</v>
      </c>
      <c r="F273" s="5">
        <v>12.76</v>
      </c>
      <c r="G273" s="5"/>
      <c r="H273" s="5"/>
      <c r="I273" s="5">
        <v>12.76</v>
      </c>
      <c r="J273" s="5">
        <v>14.81</v>
      </c>
      <c r="K273" s="5">
        <v>4.22</v>
      </c>
      <c r="L273" s="5"/>
      <c r="M273" s="5">
        <v>3.09</v>
      </c>
      <c r="N273" s="5"/>
      <c r="O273" s="5">
        <v>2.93</v>
      </c>
      <c r="R273" s="5">
        <v>2.93</v>
      </c>
      <c r="S273" s="5">
        <v>37.81</v>
      </c>
      <c r="T273" s="5">
        <v>34.880000000000003</v>
      </c>
      <c r="U273" s="5">
        <v>36.35</v>
      </c>
      <c r="V273" s="5">
        <v>124030.39999999999</v>
      </c>
      <c r="W273" s="5">
        <v>2480.6079999999997</v>
      </c>
      <c r="X273" s="5">
        <v>126511.008</v>
      </c>
      <c r="Z273">
        <v>126511.008</v>
      </c>
      <c r="AB273">
        <v>126511.008</v>
      </c>
      <c r="AD273">
        <v>126511.008</v>
      </c>
      <c r="AF273">
        <v>126511.008</v>
      </c>
      <c r="AH273">
        <v>126511.008</v>
      </c>
      <c r="AJ273">
        <v>126511.008</v>
      </c>
      <c r="AL273">
        <v>126511.008</v>
      </c>
      <c r="AM273" s="5">
        <v>126511.01</v>
      </c>
      <c r="AN273" s="5">
        <v>4598700</v>
      </c>
      <c r="AP273">
        <v>0.03</v>
      </c>
      <c r="AQ273" s="5">
        <v>137961</v>
      </c>
      <c r="AR273" s="5">
        <v>122716.34112792296</v>
      </c>
      <c r="AS273" s="5">
        <v>4460739</v>
      </c>
      <c r="AT273" s="5" t="s">
        <v>8</v>
      </c>
      <c r="AW273">
        <v>122716.34112792296</v>
      </c>
      <c r="AX273" s="5">
        <v>0</v>
      </c>
      <c r="AY273" s="5">
        <v>4460739</v>
      </c>
      <c r="AZ273" t="s">
        <v>110</v>
      </c>
      <c r="BA273" s="5" t="s">
        <v>1</v>
      </c>
      <c r="BB273" s="5" t="s">
        <v>1</v>
      </c>
      <c r="BC273" t="s">
        <v>1863</v>
      </c>
      <c r="BD273" t="s">
        <v>1787</v>
      </c>
      <c r="BE273" t="s">
        <v>1861</v>
      </c>
      <c r="BF273" t="s">
        <v>1856</v>
      </c>
      <c r="BG273" t="b">
        <v>1</v>
      </c>
      <c r="BH273" s="5">
        <v>4598700</v>
      </c>
      <c r="BI273" t="s">
        <v>1899</v>
      </c>
      <c r="BJ273">
        <v>0</v>
      </c>
      <c r="BK273">
        <v>4598700</v>
      </c>
      <c r="BL273" s="5">
        <v>0</v>
      </c>
      <c r="BM273" s="5" t="s">
        <v>8</v>
      </c>
      <c r="BN273" s="5" t="b">
        <v>1</v>
      </c>
      <c r="BO273" s="5" t="s">
        <v>1741</v>
      </c>
    </row>
    <row r="274" spans="1:67" x14ac:dyDescent="0.25">
      <c r="A274" s="5">
        <v>273</v>
      </c>
      <c r="B274" s="5">
        <v>3</v>
      </c>
      <c r="C274" s="5">
        <v>17</v>
      </c>
      <c r="D274" s="5">
        <v>3</v>
      </c>
      <c r="E274" s="5">
        <v>2</v>
      </c>
      <c r="F274" s="5">
        <v>15.36</v>
      </c>
      <c r="G274" s="5">
        <v>11.95</v>
      </c>
      <c r="H274" s="5"/>
      <c r="I274" s="5">
        <v>27.31</v>
      </c>
      <c r="J274" s="5">
        <v>14.34</v>
      </c>
      <c r="K274" s="5">
        <v>4.21</v>
      </c>
      <c r="L274" s="5"/>
      <c r="M274" s="5">
        <v>6.6</v>
      </c>
      <c r="N274" s="5"/>
      <c r="O274" s="5">
        <v>3.23</v>
      </c>
      <c r="R274" s="5">
        <v>3.23</v>
      </c>
      <c r="S274" s="5">
        <v>55.69</v>
      </c>
      <c r="T274" s="5">
        <v>52.46</v>
      </c>
      <c r="U274" s="5">
        <v>54.08</v>
      </c>
      <c r="V274" s="5">
        <v>117551.2</v>
      </c>
      <c r="W274" s="5">
        <v>2468.5752000000002</v>
      </c>
      <c r="X274" s="5">
        <v>120019.7752</v>
      </c>
      <c r="Y274">
        <v>1000</v>
      </c>
      <c r="Z274">
        <v>121019.7752</v>
      </c>
      <c r="AB274">
        <v>121019.7752</v>
      </c>
      <c r="AD274">
        <v>121019.7752</v>
      </c>
      <c r="AF274">
        <v>121019.7752</v>
      </c>
      <c r="AH274">
        <v>121019.7752</v>
      </c>
      <c r="AJ274">
        <v>121019.7752</v>
      </c>
      <c r="AL274">
        <v>121019.7752</v>
      </c>
      <c r="AM274" s="5">
        <v>121019.78</v>
      </c>
      <c r="AN274" s="5">
        <v>6544800</v>
      </c>
      <c r="AP274">
        <v>0.02</v>
      </c>
      <c r="AQ274" s="5">
        <v>130896</v>
      </c>
      <c r="AR274" s="5">
        <v>118600.29585798817</v>
      </c>
      <c r="AS274" s="5">
        <v>6413904</v>
      </c>
      <c r="AT274" s="5" t="s">
        <v>1807</v>
      </c>
      <c r="AU274">
        <v>10000</v>
      </c>
      <c r="AW274">
        <v>128600.29585798817</v>
      </c>
      <c r="AX274" s="5">
        <v>540800</v>
      </c>
      <c r="AY274" s="5">
        <v>6954704</v>
      </c>
      <c r="AZ274" t="s">
        <v>62</v>
      </c>
      <c r="BA274" s="5" t="s">
        <v>1</v>
      </c>
      <c r="BB274" s="5" t="s">
        <v>1</v>
      </c>
      <c r="BC274" t="s">
        <v>1863</v>
      </c>
      <c r="BD274" t="s">
        <v>1787</v>
      </c>
      <c r="BE274" t="s">
        <v>1861</v>
      </c>
      <c r="BF274" t="s">
        <v>1857</v>
      </c>
      <c r="BG274" t="b">
        <v>1</v>
      </c>
      <c r="BH274" s="5">
        <v>6544800</v>
      </c>
      <c r="BI274" t="s">
        <v>1899</v>
      </c>
      <c r="BJ274">
        <v>6544800</v>
      </c>
      <c r="BK274">
        <v>6544800</v>
      </c>
      <c r="BL274" s="5">
        <v>0</v>
      </c>
      <c r="BM274" s="5" t="s">
        <v>1807</v>
      </c>
      <c r="BN274" s="5" t="b">
        <v>1</v>
      </c>
      <c r="BO274" s="5" t="s">
        <v>1742</v>
      </c>
    </row>
    <row r="275" spans="1:67" x14ac:dyDescent="0.25">
      <c r="A275" s="5">
        <v>274</v>
      </c>
      <c r="B275" s="5">
        <v>3</v>
      </c>
      <c r="C275" s="5">
        <v>17</v>
      </c>
      <c r="D275" s="5">
        <v>4</v>
      </c>
      <c r="E275" s="5">
        <v>2</v>
      </c>
      <c r="F275" s="5">
        <v>15.67</v>
      </c>
      <c r="G275" s="5">
        <v>12.94</v>
      </c>
      <c r="H275" s="5"/>
      <c r="I275" s="5">
        <v>28.61</v>
      </c>
      <c r="J275" s="5">
        <v>13.64</v>
      </c>
      <c r="K275" s="5">
        <v>4.16</v>
      </c>
      <c r="L275" s="5"/>
      <c r="M275" s="5">
        <v>7.7</v>
      </c>
      <c r="N275" s="5"/>
      <c r="O275" s="5">
        <v>3.23</v>
      </c>
      <c r="R275" s="5">
        <v>3.23</v>
      </c>
      <c r="S275" s="5">
        <v>57.34</v>
      </c>
      <c r="T275" s="5">
        <v>54.11</v>
      </c>
      <c r="U275" s="5">
        <v>55.73</v>
      </c>
      <c r="V275" s="5">
        <v>117551.2</v>
      </c>
      <c r="W275" s="5">
        <v>2351.0239999999999</v>
      </c>
      <c r="X275" s="5">
        <v>119902.224</v>
      </c>
      <c r="Y275">
        <v>1000</v>
      </c>
      <c r="Z275">
        <v>120902.224</v>
      </c>
      <c r="AA275">
        <v>215</v>
      </c>
      <c r="AB275">
        <v>121117.224</v>
      </c>
      <c r="AC275">
        <v>17.5</v>
      </c>
      <c r="AD275">
        <v>121134.724</v>
      </c>
      <c r="AE275">
        <v>605.67362000000003</v>
      </c>
      <c r="AF275">
        <v>121740.39762</v>
      </c>
      <c r="AH275">
        <v>121740.39762</v>
      </c>
      <c r="AJ275">
        <v>121740.39762</v>
      </c>
      <c r="AK275">
        <v>2434.8079524</v>
      </c>
      <c r="AL275">
        <v>124175.20557239999</v>
      </c>
      <c r="AM275" s="5">
        <v>124175.21</v>
      </c>
      <c r="AN275" s="5">
        <v>6920300</v>
      </c>
      <c r="AQ275" s="5">
        <v>0</v>
      </c>
      <c r="AR275" s="5">
        <v>124175.488964651</v>
      </c>
      <c r="AS275" s="5">
        <v>6920300</v>
      </c>
      <c r="AT275" s="5" t="s">
        <v>8</v>
      </c>
      <c r="AW275">
        <v>124175.488964651</v>
      </c>
      <c r="AX275" s="5">
        <v>0</v>
      </c>
      <c r="AY275" s="5">
        <v>6920300</v>
      </c>
      <c r="BA275" s="5" t="s">
        <v>19</v>
      </c>
      <c r="BB275" s="5" t="s">
        <v>19</v>
      </c>
      <c r="BC275" t="s">
        <v>1827</v>
      </c>
      <c r="BD275" t="s">
        <v>1828</v>
      </c>
      <c r="BE275" t="s">
        <v>1861</v>
      </c>
      <c r="BF275" t="s">
        <v>1865</v>
      </c>
      <c r="BG275" t="b">
        <v>1</v>
      </c>
      <c r="BH275" s="5">
        <v>6920300</v>
      </c>
      <c r="BI275">
        <v>6920300</v>
      </c>
      <c r="BJ275">
        <v>0</v>
      </c>
      <c r="BK275">
        <v>0</v>
      </c>
      <c r="BL275" s="5">
        <v>0</v>
      </c>
      <c r="BM275" s="5" t="s">
        <v>8</v>
      </c>
      <c r="BN275" s="5" t="b">
        <v>1</v>
      </c>
      <c r="BO275" s="5" t="s">
        <v>1743</v>
      </c>
    </row>
    <row r="276" spans="1:67" x14ac:dyDescent="0.25">
      <c r="A276" s="5">
        <v>275</v>
      </c>
      <c r="B276" s="5">
        <v>3</v>
      </c>
      <c r="C276" s="5">
        <v>17</v>
      </c>
      <c r="D276" s="5">
        <v>5</v>
      </c>
      <c r="E276" s="5">
        <v>2</v>
      </c>
      <c r="F276" s="5">
        <v>18.350000000000001</v>
      </c>
      <c r="G276" s="5">
        <v>15.96</v>
      </c>
      <c r="H276" s="5"/>
      <c r="I276" s="5">
        <v>34.31</v>
      </c>
      <c r="J276" s="5">
        <v>11.11</v>
      </c>
      <c r="K276" s="5">
        <v>4.41</v>
      </c>
      <c r="L276" s="5"/>
      <c r="M276" s="5">
        <v>7.65</v>
      </c>
      <c r="N276" s="5"/>
      <c r="O276" s="5">
        <v>3.1</v>
      </c>
      <c r="R276" s="5">
        <v>3.1</v>
      </c>
      <c r="S276" s="5">
        <v>60.58</v>
      </c>
      <c r="T276" s="5">
        <v>57.48</v>
      </c>
      <c r="U276" s="5">
        <v>59.03</v>
      </c>
      <c r="V276" s="5">
        <v>118681.5</v>
      </c>
      <c r="W276" s="5"/>
      <c r="X276" s="5">
        <v>118681.5</v>
      </c>
      <c r="Y276">
        <v>1000</v>
      </c>
      <c r="Z276">
        <v>119681.5</v>
      </c>
      <c r="AA276">
        <v>215</v>
      </c>
      <c r="AB276">
        <v>119896.5</v>
      </c>
      <c r="AC276">
        <v>17.5</v>
      </c>
      <c r="AD276">
        <v>119914</v>
      </c>
      <c r="AE276">
        <v>599.57000000000005</v>
      </c>
      <c r="AF276">
        <v>120513.57</v>
      </c>
      <c r="AH276">
        <v>120513.57</v>
      </c>
      <c r="AJ276">
        <v>120513.57</v>
      </c>
      <c r="AK276">
        <v>3615.4070999999999</v>
      </c>
      <c r="AL276">
        <v>124128.9771</v>
      </c>
      <c r="AM276" s="5">
        <v>124128.98</v>
      </c>
      <c r="AN276" s="5">
        <v>7327400</v>
      </c>
      <c r="AQ276" s="5">
        <v>0</v>
      </c>
      <c r="AR276" s="5">
        <v>124130.10333728611</v>
      </c>
      <c r="AS276" s="5">
        <v>7327400</v>
      </c>
      <c r="AT276" s="5" t="s">
        <v>8</v>
      </c>
      <c r="AW276">
        <v>124130.10333728611</v>
      </c>
      <c r="AX276" s="5">
        <v>0</v>
      </c>
      <c r="AY276" s="5">
        <v>7327400</v>
      </c>
      <c r="BA276" s="5" t="s">
        <v>19</v>
      </c>
      <c r="BB276" s="5" t="s">
        <v>19</v>
      </c>
      <c r="BC276" t="s">
        <v>1827</v>
      </c>
      <c r="BD276" t="s">
        <v>1828</v>
      </c>
      <c r="BE276" t="s">
        <v>1861</v>
      </c>
      <c r="BF276" t="s">
        <v>1865</v>
      </c>
      <c r="BG276" t="b">
        <v>1</v>
      </c>
      <c r="BH276" s="5">
        <v>7327400</v>
      </c>
      <c r="BI276">
        <v>7327400</v>
      </c>
      <c r="BJ276">
        <v>0</v>
      </c>
      <c r="BK276">
        <v>0</v>
      </c>
      <c r="BL276" s="5">
        <v>0</v>
      </c>
      <c r="BM276" s="5" t="s">
        <v>8</v>
      </c>
      <c r="BN276" s="5" t="b">
        <v>1</v>
      </c>
      <c r="BO276" s="5" t="s">
        <v>1744</v>
      </c>
    </row>
    <row r="277" spans="1:67" x14ac:dyDescent="0.25">
      <c r="A277" s="5">
        <v>276</v>
      </c>
      <c r="B277" s="5">
        <v>3</v>
      </c>
      <c r="C277" s="5">
        <v>17</v>
      </c>
      <c r="D277" s="5">
        <v>6</v>
      </c>
      <c r="E277" s="5">
        <v>0</v>
      </c>
      <c r="F277" s="5">
        <v>16.25</v>
      </c>
      <c r="G277" s="5"/>
      <c r="H277" s="5"/>
      <c r="I277" s="5">
        <v>16.25</v>
      </c>
      <c r="J277" s="5">
        <v>5</v>
      </c>
      <c r="K277" s="5">
        <v>3.97</v>
      </c>
      <c r="L277" s="5"/>
      <c r="M277" s="5">
        <v>4.21</v>
      </c>
      <c r="N277" s="5"/>
      <c r="O277" s="5"/>
      <c r="R277" s="5">
        <v>0</v>
      </c>
      <c r="S277" s="5">
        <v>29.43</v>
      </c>
      <c r="T277" s="5">
        <v>29.43</v>
      </c>
      <c r="U277" s="5">
        <v>29.43</v>
      </c>
      <c r="V277" s="5">
        <v>138332.70000000001</v>
      </c>
      <c r="W277" s="5"/>
      <c r="X277" s="5">
        <v>138332.70000000001</v>
      </c>
      <c r="Y277">
        <v>1000</v>
      </c>
      <c r="Z277">
        <v>139332.70000000001</v>
      </c>
      <c r="AA277">
        <v>215</v>
      </c>
      <c r="AB277">
        <v>139547.70000000001</v>
      </c>
      <c r="AC277">
        <v>17.5</v>
      </c>
      <c r="AD277">
        <v>139565.20000000001</v>
      </c>
      <c r="AF277">
        <v>139565.20000000001</v>
      </c>
      <c r="AH277">
        <v>139565.20000000001</v>
      </c>
      <c r="AJ277">
        <v>139565.20000000001</v>
      </c>
      <c r="AL277">
        <v>139565.20000000001</v>
      </c>
      <c r="AM277" s="5">
        <v>139565.20000000001</v>
      </c>
      <c r="AN277" s="5">
        <v>4107500</v>
      </c>
      <c r="AQ277" s="5">
        <v>0</v>
      </c>
      <c r="AR277" s="5">
        <v>139568.46755011892</v>
      </c>
      <c r="AS277" s="5">
        <v>4107500</v>
      </c>
      <c r="AT277" s="5" t="s">
        <v>10</v>
      </c>
      <c r="AU277">
        <v>25000</v>
      </c>
      <c r="AV277" t="s">
        <v>1813</v>
      </c>
      <c r="AW277">
        <v>164568.46755011892</v>
      </c>
      <c r="AX277" s="5">
        <v>735750</v>
      </c>
      <c r="AY277" s="5">
        <v>4843250</v>
      </c>
      <c r="BA277" s="5" t="s">
        <v>19</v>
      </c>
      <c r="BB277" s="5" t="s">
        <v>19</v>
      </c>
      <c r="BC277" t="s">
        <v>1827</v>
      </c>
      <c r="BD277" t="s">
        <v>1828</v>
      </c>
      <c r="BE277" t="s">
        <v>1861</v>
      </c>
      <c r="BF277" t="s">
        <v>1862</v>
      </c>
      <c r="BG277" t="b">
        <v>1</v>
      </c>
      <c r="BH277" s="5">
        <v>4107500</v>
      </c>
      <c r="BI277">
        <v>4107500</v>
      </c>
      <c r="BJ277">
        <v>0</v>
      </c>
      <c r="BK277">
        <v>0</v>
      </c>
      <c r="BL277" s="5">
        <v>0</v>
      </c>
      <c r="BM277" s="5" t="s">
        <v>10</v>
      </c>
      <c r="BN277" s="5" t="b">
        <v>1</v>
      </c>
      <c r="BO277" s="5" t="s">
        <v>1745</v>
      </c>
    </row>
    <row r="278" spans="1:67" x14ac:dyDescent="0.25">
      <c r="A278" s="5">
        <v>277</v>
      </c>
      <c r="B278" s="5">
        <v>3</v>
      </c>
      <c r="C278" s="5">
        <v>18</v>
      </c>
      <c r="D278" s="5">
        <v>1</v>
      </c>
      <c r="E278" s="5">
        <v>1</v>
      </c>
      <c r="F278" s="5">
        <v>14.42</v>
      </c>
      <c r="G278" s="5"/>
      <c r="H278" s="5"/>
      <c r="I278" s="5">
        <v>14.42</v>
      </c>
      <c r="J278" s="5">
        <v>15.83</v>
      </c>
      <c r="K278" s="5">
        <v>4.09</v>
      </c>
      <c r="L278" s="5"/>
      <c r="M278" s="5">
        <v>8.0299999999999994</v>
      </c>
      <c r="N278" s="5"/>
      <c r="O278" s="5">
        <v>3.01</v>
      </c>
      <c r="R278" s="5">
        <v>3.01</v>
      </c>
      <c r="S278" s="5">
        <v>45.38</v>
      </c>
      <c r="T278" s="5">
        <v>42.37</v>
      </c>
      <c r="U278" s="5">
        <v>43.88</v>
      </c>
      <c r="V278" s="5">
        <v>125223</v>
      </c>
      <c r="W278" s="5">
        <v>2504.46</v>
      </c>
      <c r="X278" s="5">
        <v>127727.46</v>
      </c>
      <c r="Y278">
        <v>1000</v>
      </c>
      <c r="Z278">
        <v>128727.46</v>
      </c>
      <c r="AA278">
        <v>215</v>
      </c>
      <c r="AB278">
        <v>128942.46</v>
      </c>
      <c r="AC278">
        <v>17.5</v>
      </c>
      <c r="AD278">
        <v>128959.96</v>
      </c>
      <c r="AE278">
        <v>644.7998</v>
      </c>
      <c r="AF278">
        <v>129604.7598</v>
      </c>
      <c r="AG278">
        <v>1296.0475980000001</v>
      </c>
      <c r="AH278">
        <v>130900.807398</v>
      </c>
      <c r="AI278">
        <v>1309.0080739800001</v>
      </c>
      <c r="AJ278">
        <v>132209.81547197999</v>
      </c>
      <c r="AK278">
        <v>2644.1963094396001</v>
      </c>
      <c r="AL278">
        <v>134854.0117814196</v>
      </c>
      <c r="AM278" s="5">
        <v>134854.01</v>
      </c>
      <c r="AN278" s="5">
        <v>5917400</v>
      </c>
      <c r="AQ278" s="5">
        <v>0</v>
      </c>
      <c r="AR278" s="5">
        <v>134854.14767547857</v>
      </c>
      <c r="AS278" s="5">
        <v>5917400</v>
      </c>
      <c r="AT278" s="5" t="s">
        <v>10</v>
      </c>
      <c r="AU278">
        <v>25000</v>
      </c>
      <c r="AV278" t="s">
        <v>1813</v>
      </c>
      <c r="AW278">
        <v>159854.14767547857</v>
      </c>
      <c r="AX278" s="5">
        <v>1097000</v>
      </c>
      <c r="AY278" s="5">
        <v>7014400</v>
      </c>
      <c r="BA278" s="5" t="s">
        <v>2</v>
      </c>
      <c r="BB278" s="5" t="s">
        <v>2</v>
      </c>
      <c r="BC278" t="s">
        <v>1821</v>
      </c>
      <c r="BD278" t="s">
        <v>1787</v>
      </c>
      <c r="BE278" t="s">
        <v>1861</v>
      </c>
      <c r="BF278" t="s">
        <v>1856</v>
      </c>
      <c r="BG278" t="b">
        <v>1</v>
      </c>
      <c r="BH278" s="5">
        <v>5917400</v>
      </c>
      <c r="BI278">
        <v>5917400</v>
      </c>
      <c r="BJ278">
        <v>0</v>
      </c>
      <c r="BK278">
        <v>0</v>
      </c>
      <c r="BL278" s="5">
        <v>0</v>
      </c>
      <c r="BM278" s="5" t="s">
        <v>10</v>
      </c>
      <c r="BN278" s="5" t="b">
        <v>1</v>
      </c>
      <c r="BO278" s="5" t="s">
        <v>1746</v>
      </c>
    </row>
    <row r="279" spans="1:67" x14ac:dyDescent="0.25">
      <c r="A279" s="5">
        <v>278</v>
      </c>
      <c r="B279" s="5">
        <v>3</v>
      </c>
      <c r="C279" s="5">
        <v>18</v>
      </c>
      <c r="D279" s="5">
        <v>2</v>
      </c>
      <c r="E279" s="5">
        <v>1</v>
      </c>
      <c r="F279" s="5">
        <v>12.76</v>
      </c>
      <c r="G279" s="5"/>
      <c r="H279" s="5"/>
      <c r="I279" s="5">
        <v>12.76</v>
      </c>
      <c r="J279" s="5">
        <v>14.81</v>
      </c>
      <c r="K279" s="5">
        <v>4.22</v>
      </c>
      <c r="L279" s="5"/>
      <c r="M279" s="5">
        <v>3.09</v>
      </c>
      <c r="N279" s="5"/>
      <c r="O279" s="5">
        <v>2.93</v>
      </c>
      <c r="R279" s="5">
        <v>2.93</v>
      </c>
      <c r="S279" s="5">
        <v>37.81</v>
      </c>
      <c r="T279" s="5">
        <v>34.880000000000003</v>
      </c>
      <c r="U279" s="5">
        <v>36.35</v>
      </c>
      <c r="V279" s="5">
        <v>128800.8</v>
      </c>
      <c r="W279" s="5">
        <v>2576.0160000000001</v>
      </c>
      <c r="X279" s="5">
        <v>131376.81599999999</v>
      </c>
      <c r="Y279">
        <v>1000</v>
      </c>
      <c r="Z279">
        <v>132376.81599999999</v>
      </c>
      <c r="AA279">
        <v>215</v>
      </c>
      <c r="AB279">
        <v>132591.81599999999</v>
      </c>
      <c r="AC279">
        <v>17.5</v>
      </c>
      <c r="AD279">
        <v>132609.31599999999</v>
      </c>
      <c r="AE279">
        <v>1989.1397400000001</v>
      </c>
      <c r="AF279">
        <v>134598.45574</v>
      </c>
      <c r="AH279">
        <v>134598.45574</v>
      </c>
      <c r="AJ279">
        <v>134598.45574</v>
      </c>
      <c r="AL279">
        <v>134598.45574</v>
      </c>
      <c r="AM279" s="5">
        <v>134598.46</v>
      </c>
      <c r="AN279" s="5">
        <v>4892700</v>
      </c>
      <c r="AP279">
        <v>0.03</v>
      </c>
      <c r="AQ279" s="5">
        <v>146781</v>
      </c>
      <c r="AR279" s="5">
        <v>130561.7331499312</v>
      </c>
      <c r="AS279" s="5">
        <v>4745919</v>
      </c>
      <c r="AT279" s="5" t="s">
        <v>8</v>
      </c>
      <c r="AW279">
        <v>130561.7331499312</v>
      </c>
      <c r="AX279" s="5">
        <v>0</v>
      </c>
      <c r="AY279" s="5">
        <v>4745919</v>
      </c>
      <c r="AZ279" t="s">
        <v>1781</v>
      </c>
      <c r="BA279" s="5" t="s">
        <v>1</v>
      </c>
      <c r="BB279" s="5" t="s">
        <v>1</v>
      </c>
      <c r="BC279" t="s">
        <v>1863</v>
      </c>
      <c r="BD279" t="s">
        <v>1787</v>
      </c>
      <c r="BE279" t="s">
        <v>1861</v>
      </c>
      <c r="BF279" t="s">
        <v>1856</v>
      </c>
      <c r="BG279" t="b">
        <v>1</v>
      </c>
      <c r="BH279" s="5">
        <v>4892700</v>
      </c>
      <c r="BI279" t="s">
        <v>1899</v>
      </c>
      <c r="BJ279">
        <v>0</v>
      </c>
      <c r="BK279">
        <v>4892700</v>
      </c>
      <c r="BL279" s="5">
        <v>0</v>
      </c>
      <c r="BM279" s="5" t="s">
        <v>8</v>
      </c>
      <c r="BN279" s="5" t="b">
        <v>1</v>
      </c>
      <c r="BO279" s="5" t="s">
        <v>1747</v>
      </c>
    </row>
    <row r="280" spans="1:67" x14ac:dyDescent="0.25">
      <c r="A280" s="5">
        <v>279</v>
      </c>
      <c r="B280" s="5">
        <v>3</v>
      </c>
      <c r="C280" s="5">
        <v>18</v>
      </c>
      <c r="D280" s="5">
        <v>3</v>
      </c>
      <c r="E280" s="5">
        <v>2</v>
      </c>
      <c r="F280" s="5">
        <v>15.36</v>
      </c>
      <c r="G280" s="5">
        <v>11.95</v>
      </c>
      <c r="H280" s="5"/>
      <c r="I280" s="5">
        <v>27.31</v>
      </c>
      <c r="J280" s="5">
        <v>14.34</v>
      </c>
      <c r="K280" s="5">
        <v>4.21</v>
      </c>
      <c r="L280" s="5"/>
      <c r="M280" s="5">
        <v>6.6</v>
      </c>
      <c r="N280" s="5"/>
      <c r="O280" s="5">
        <v>3.23</v>
      </c>
      <c r="R280" s="5">
        <v>3.23</v>
      </c>
      <c r="S280" s="5">
        <v>55.69</v>
      </c>
      <c r="T280" s="5">
        <v>52.46</v>
      </c>
      <c r="U280" s="5">
        <v>54.08</v>
      </c>
      <c r="V280" s="5">
        <v>122072.4</v>
      </c>
      <c r="W280" s="5">
        <v>2563.5203999999999</v>
      </c>
      <c r="X280" s="5">
        <v>124635.9204</v>
      </c>
      <c r="Y280">
        <v>1000</v>
      </c>
      <c r="Z280">
        <v>125635.9204</v>
      </c>
      <c r="AA280">
        <v>215</v>
      </c>
      <c r="AB280">
        <v>125850.9204</v>
      </c>
      <c r="AC280">
        <v>17.5</v>
      </c>
      <c r="AD280">
        <v>125868.4204</v>
      </c>
      <c r="AF280">
        <v>125868.4204</v>
      </c>
      <c r="AH280">
        <v>125868.4204</v>
      </c>
      <c r="AJ280">
        <v>125868.4204</v>
      </c>
      <c r="AL280">
        <v>125868.4204</v>
      </c>
      <c r="AM280" s="5">
        <v>125868.42</v>
      </c>
      <c r="AN280" s="5">
        <v>6807000</v>
      </c>
      <c r="AP280">
        <v>0.02</v>
      </c>
      <c r="AQ280" s="5">
        <v>136140</v>
      </c>
      <c r="AR280" s="5">
        <v>123351.70118343196</v>
      </c>
      <c r="AS280" s="5">
        <v>6670860</v>
      </c>
      <c r="AT280" s="5" t="s">
        <v>8</v>
      </c>
      <c r="AW280">
        <v>123351.70118343196</v>
      </c>
      <c r="AX280" s="5">
        <v>0</v>
      </c>
      <c r="AY280" s="5">
        <v>6670860</v>
      </c>
      <c r="AZ280" t="s">
        <v>62</v>
      </c>
      <c r="BA280" s="5" t="s">
        <v>1</v>
      </c>
      <c r="BB280" s="5" t="s">
        <v>1</v>
      </c>
      <c r="BC280" t="s">
        <v>1863</v>
      </c>
      <c r="BD280" t="s">
        <v>1787</v>
      </c>
      <c r="BE280" t="s">
        <v>1861</v>
      </c>
      <c r="BF280" t="s">
        <v>1857</v>
      </c>
      <c r="BG280" t="b">
        <v>1</v>
      </c>
      <c r="BH280" s="5">
        <v>6807000</v>
      </c>
      <c r="BI280" t="s">
        <v>1899</v>
      </c>
      <c r="BJ280">
        <v>6807000</v>
      </c>
      <c r="BK280">
        <v>6807000</v>
      </c>
      <c r="BL280" s="5">
        <v>0</v>
      </c>
      <c r="BM280" s="5" t="s">
        <v>8</v>
      </c>
      <c r="BN280" s="5" t="b">
        <v>1</v>
      </c>
      <c r="BO280" s="5" t="s">
        <v>1748</v>
      </c>
    </row>
    <row r="281" spans="1:67" x14ac:dyDescent="0.25">
      <c r="A281" s="5">
        <v>280</v>
      </c>
      <c r="B281" s="5">
        <v>3</v>
      </c>
      <c r="C281" s="5">
        <v>18</v>
      </c>
      <c r="D281" s="5">
        <v>4</v>
      </c>
      <c r="E281" s="5">
        <v>2</v>
      </c>
      <c r="F281" s="5">
        <v>15.67</v>
      </c>
      <c r="G281" s="5">
        <v>12.94</v>
      </c>
      <c r="H281" s="5"/>
      <c r="I281" s="5">
        <v>28.61</v>
      </c>
      <c r="J281" s="5">
        <v>13.64</v>
      </c>
      <c r="K281" s="5">
        <v>4.16</v>
      </c>
      <c r="L281" s="5"/>
      <c r="M281" s="5">
        <v>7.7</v>
      </c>
      <c r="N281" s="5"/>
      <c r="O281" s="5">
        <v>3.23</v>
      </c>
      <c r="R281" s="5">
        <v>3.23</v>
      </c>
      <c r="S281" s="5">
        <v>57.34</v>
      </c>
      <c r="T281" s="5">
        <v>54.11</v>
      </c>
      <c r="U281" s="5">
        <v>55.73</v>
      </c>
      <c r="V281" s="5">
        <v>122072.4</v>
      </c>
      <c r="W281" s="5">
        <v>2441.4479999999999</v>
      </c>
      <c r="X281" s="5">
        <v>124513.848</v>
      </c>
      <c r="Y281">
        <v>1000</v>
      </c>
      <c r="Z281">
        <v>125513.848</v>
      </c>
      <c r="AA281">
        <v>215</v>
      </c>
      <c r="AB281">
        <v>125728.848</v>
      </c>
      <c r="AC281">
        <v>17.5</v>
      </c>
      <c r="AD281">
        <v>125746.348</v>
      </c>
      <c r="AE281">
        <v>628.73174000000006</v>
      </c>
      <c r="AF281">
        <v>126375.07974</v>
      </c>
      <c r="AH281">
        <v>126375.07974</v>
      </c>
      <c r="AJ281">
        <v>126375.07974</v>
      </c>
      <c r="AK281">
        <v>2527.5015948</v>
      </c>
      <c r="AL281">
        <v>128902.58133479999</v>
      </c>
      <c r="AM281" s="5">
        <v>128902.58</v>
      </c>
      <c r="AN281" s="5">
        <v>7183800</v>
      </c>
      <c r="AQ281" s="5">
        <v>0</v>
      </c>
      <c r="AR281" s="5">
        <v>128903.64256235422</v>
      </c>
      <c r="AS281" s="5">
        <v>7183800</v>
      </c>
      <c r="AT281" s="5" t="s">
        <v>10</v>
      </c>
      <c r="AU281">
        <v>25000</v>
      </c>
      <c r="AV281" t="s">
        <v>1813</v>
      </c>
      <c r="AW281">
        <v>153903.64256235422</v>
      </c>
      <c r="AX281" s="5">
        <v>1393250</v>
      </c>
      <c r="AY281" s="5">
        <v>8577050</v>
      </c>
      <c r="BA281" s="5" t="s">
        <v>2</v>
      </c>
      <c r="BB281" s="5" t="s">
        <v>2</v>
      </c>
      <c r="BC281" t="s">
        <v>1821</v>
      </c>
      <c r="BD281" t="s">
        <v>1787</v>
      </c>
      <c r="BE281" t="s">
        <v>1861</v>
      </c>
      <c r="BF281" t="s">
        <v>1865</v>
      </c>
      <c r="BG281" t="b">
        <v>1</v>
      </c>
      <c r="BH281" s="5">
        <v>7183800</v>
      </c>
      <c r="BI281">
        <v>7183800</v>
      </c>
      <c r="BJ281">
        <v>0</v>
      </c>
      <c r="BK281">
        <v>0</v>
      </c>
      <c r="BL281" s="5">
        <v>0</v>
      </c>
      <c r="BM281" s="5" t="s">
        <v>10</v>
      </c>
      <c r="BN281" s="5" t="b">
        <v>1</v>
      </c>
      <c r="BO281" s="5" t="s">
        <v>1749</v>
      </c>
    </row>
    <row r="282" spans="1:67" x14ac:dyDescent="0.25">
      <c r="A282" s="5">
        <v>281</v>
      </c>
      <c r="B282" s="5">
        <v>3</v>
      </c>
      <c r="C282" s="5">
        <v>18</v>
      </c>
      <c r="D282" s="5">
        <v>5</v>
      </c>
      <c r="E282" s="5">
        <v>2</v>
      </c>
      <c r="F282" s="5">
        <v>18.350000000000001</v>
      </c>
      <c r="G282" s="5">
        <v>15.96</v>
      </c>
      <c r="H282" s="5"/>
      <c r="I282" s="5">
        <v>34.31</v>
      </c>
      <c r="J282" s="5">
        <v>11.11</v>
      </c>
      <c r="K282" s="5">
        <v>4.41</v>
      </c>
      <c r="L282" s="5"/>
      <c r="M282" s="5">
        <v>7.65</v>
      </c>
      <c r="N282" s="5"/>
      <c r="O282" s="5">
        <v>3.1</v>
      </c>
      <c r="R282" s="5">
        <v>3.1</v>
      </c>
      <c r="S282" s="5">
        <v>60.58</v>
      </c>
      <c r="T282" s="5">
        <v>57.48</v>
      </c>
      <c r="U282" s="5">
        <v>59.03</v>
      </c>
      <c r="V282" s="5">
        <v>120942.1</v>
      </c>
      <c r="W282" s="5"/>
      <c r="X282" s="5">
        <v>120942.1</v>
      </c>
      <c r="Y282">
        <v>1000</v>
      </c>
      <c r="Z282">
        <v>121942.1</v>
      </c>
      <c r="AA282">
        <v>215</v>
      </c>
      <c r="AB282">
        <v>122157.1</v>
      </c>
      <c r="AC282">
        <v>17.5</v>
      </c>
      <c r="AD282">
        <v>122174.6</v>
      </c>
      <c r="AE282">
        <v>610.87300000000005</v>
      </c>
      <c r="AF282">
        <v>122785.473</v>
      </c>
      <c r="AH282">
        <v>122785.473</v>
      </c>
      <c r="AJ282">
        <v>122785.473</v>
      </c>
      <c r="AK282">
        <v>3683.5641900000001</v>
      </c>
      <c r="AL282">
        <v>126469.03719000002</v>
      </c>
      <c r="AM282" s="5">
        <v>126469.04</v>
      </c>
      <c r="AN282" s="5">
        <v>7465500</v>
      </c>
      <c r="AQ282" s="5">
        <v>0</v>
      </c>
      <c r="AR282" s="5">
        <v>126469.59173301712</v>
      </c>
      <c r="AS282" s="5">
        <v>7465500</v>
      </c>
      <c r="AT282" s="5" t="s">
        <v>8</v>
      </c>
      <c r="AW282">
        <v>126469.59173301712</v>
      </c>
      <c r="AX282" s="5">
        <v>0</v>
      </c>
      <c r="AY282" s="5">
        <v>7465500</v>
      </c>
      <c r="BA282" s="5" t="s">
        <v>19</v>
      </c>
      <c r="BB282" s="5" t="s">
        <v>19</v>
      </c>
      <c r="BC282" t="s">
        <v>1827</v>
      </c>
      <c r="BD282" t="s">
        <v>1828</v>
      </c>
      <c r="BE282" t="s">
        <v>1861</v>
      </c>
      <c r="BF282" t="s">
        <v>1865</v>
      </c>
      <c r="BG282" t="b">
        <v>1</v>
      </c>
      <c r="BH282" s="5">
        <v>7465500</v>
      </c>
      <c r="BI282">
        <v>7465500</v>
      </c>
      <c r="BJ282">
        <v>0</v>
      </c>
      <c r="BK282">
        <v>0</v>
      </c>
      <c r="BL282" s="5">
        <v>0</v>
      </c>
      <c r="BM282" s="5" t="s">
        <v>8</v>
      </c>
      <c r="BN282" s="5" t="b">
        <v>1</v>
      </c>
      <c r="BO282" s="5" t="s">
        <v>1750</v>
      </c>
    </row>
    <row r="283" spans="1:67" x14ac:dyDescent="0.25">
      <c r="A283" s="5">
        <v>282</v>
      </c>
      <c r="B283" s="5">
        <v>3</v>
      </c>
      <c r="C283" s="5">
        <v>18</v>
      </c>
      <c r="D283" s="5">
        <v>6</v>
      </c>
      <c r="E283" s="5">
        <v>0</v>
      </c>
      <c r="F283" s="5">
        <v>16.25</v>
      </c>
      <c r="G283" s="5"/>
      <c r="H283" s="5"/>
      <c r="I283" s="5">
        <v>16.25</v>
      </c>
      <c r="J283" s="5">
        <v>5</v>
      </c>
      <c r="K283" s="5">
        <v>3.97</v>
      </c>
      <c r="L283" s="5"/>
      <c r="M283" s="5">
        <v>4.21</v>
      </c>
      <c r="N283" s="5"/>
      <c r="O283" s="5"/>
      <c r="R283" s="5">
        <v>0</v>
      </c>
      <c r="S283" s="5">
        <v>29.43</v>
      </c>
      <c r="T283" s="5">
        <v>29.43</v>
      </c>
      <c r="U283" s="5">
        <v>29.43</v>
      </c>
      <c r="V283" s="5">
        <v>139730</v>
      </c>
      <c r="W283" s="5"/>
      <c r="X283" s="5">
        <v>139730</v>
      </c>
      <c r="Y283">
        <v>1000</v>
      </c>
      <c r="Z283">
        <v>140730</v>
      </c>
      <c r="AA283">
        <v>215</v>
      </c>
      <c r="AB283">
        <v>140945</v>
      </c>
      <c r="AC283">
        <v>17.5</v>
      </c>
      <c r="AD283">
        <v>140962.5</v>
      </c>
      <c r="AF283">
        <v>140962.5</v>
      </c>
      <c r="AH283">
        <v>140962.5</v>
      </c>
      <c r="AJ283">
        <v>140962.5</v>
      </c>
      <c r="AL283">
        <v>140962.5</v>
      </c>
      <c r="AM283" s="5">
        <v>140962.5</v>
      </c>
      <c r="AN283" s="5">
        <v>4148600</v>
      </c>
      <c r="AQ283" s="5">
        <v>0</v>
      </c>
      <c r="AR283" s="5">
        <v>140965.00169894667</v>
      </c>
      <c r="AS283" s="5">
        <v>4148600</v>
      </c>
      <c r="AT283" s="5" t="s">
        <v>8</v>
      </c>
      <c r="AW283">
        <v>140965.00169894667</v>
      </c>
      <c r="AX283" s="5">
        <v>0</v>
      </c>
      <c r="AY283" s="5">
        <v>4148600.0000000009</v>
      </c>
      <c r="BA283" s="5" t="s">
        <v>19</v>
      </c>
      <c r="BB283" s="5" t="s">
        <v>19</v>
      </c>
      <c r="BC283" t="s">
        <v>1827</v>
      </c>
      <c r="BD283" t="s">
        <v>1828</v>
      </c>
      <c r="BE283" t="s">
        <v>1861</v>
      </c>
      <c r="BF283" t="s">
        <v>1862</v>
      </c>
      <c r="BG283" t="b">
        <v>1</v>
      </c>
      <c r="BH283" s="5">
        <v>4148600</v>
      </c>
      <c r="BI283">
        <v>4148600</v>
      </c>
      <c r="BJ283">
        <v>0</v>
      </c>
      <c r="BK283">
        <v>0</v>
      </c>
      <c r="BL283" s="5">
        <v>0</v>
      </c>
      <c r="BM283" s="5" t="s">
        <v>8</v>
      </c>
      <c r="BN283" s="5" t="b">
        <v>1</v>
      </c>
      <c r="BO283" s="5" t="s">
        <v>1751</v>
      </c>
    </row>
    <row r="284" spans="1:67" x14ac:dyDescent="0.25">
      <c r="A284" s="5">
        <v>283</v>
      </c>
      <c r="B284" s="5">
        <v>3</v>
      </c>
      <c r="C284" s="5">
        <v>19</v>
      </c>
      <c r="D284" s="5">
        <v>1</v>
      </c>
      <c r="E284" s="5">
        <v>1</v>
      </c>
      <c r="F284" s="5">
        <v>14.42</v>
      </c>
      <c r="G284" s="5"/>
      <c r="H284" s="5"/>
      <c r="I284" s="5">
        <v>14.42</v>
      </c>
      <c r="J284" s="5">
        <v>15.83</v>
      </c>
      <c r="K284" s="5">
        <v>4.09</v>
      </c>
      <c r="L284" s="5"/>
      <c r="M284" s="5">
        <v>8.0299999999999994</v>
      </c>
      <c r="N284" s="5"/>
      <c r="O284" s="5">
        <v>3.01</v>
      </c>
      <c r="R284" s="5">
        <v>3.01</v>
      </c>
      <c r="S284" s="5">
        <v>45.38</v>
      </c>
      <c r="T284" s="5">
        <v>42.37</v>
      </c>
      <c r="U284" s="5">
        <v>43.88</v>
      </c>
      <c r="V284" s="5">
        <v>125223</v>
      </c>
      <c r="W284" s="5">
        <v>2504.46</v>
      </c>
      <c r="X284" s="5">
        <v>127727.46</v>
      </c>
      <c r="Y284">
        <v>1000</v>
      </c>
      <c r="Z284">
        <v>128727.46</v>
      </c>
      <c r="AA284">
        <v>215</v>
      </c>
      <c r="AB284">
        <v>128942.46</v>
      </c>
      <c r="AC284">
        <v>17.5</v>
      </c>
      <c r="AD284">
        <v>128959.96</v>
      </c>
      <c r="AE284">
        <v>644.7998</v>
      </c>
      <c r="AF284">
        <v>129604.7598</v>
      </c>
      <c r="AH284">
        <v>129604.7598</v>
      </c>
      <c r="AJ284">
        <v>129604.7598</v>
      </c>
      <c r="AL284">
        <v>129604.7598</v>
      </c>
      <c r="AM284" s="5">
        <v>129604.76</v>
      </c>
      <c r="AN284" s="5">
        <v>5687100</v>
      </c>
      <c r="AP284">
        <v>0.02</v>
      </c>
      <c r="AQ284" s="5">
        <v>113742</v>
      </c>
      <c r="AR284" s="5">
        <v>127013.62807657248</v>
      </c>
      <c r="AS284" s="5">
        <v>5573358</v>
      </c>
      <c r="AT284" s="5" t="s">
        <v>8</v>
      </c>
      <c r="AW284">
        <v>127013.62807657248</v>
      </c>
      <c r="AX284" s="5">
        <v>0</v>
      </c>
      <c r="AY284" s="5">
        <v>5573358</v>
      </c>
      <c r="BA284" s="5" t="s">
        <v>1</v>
      </c>
      <c r="BB284" s="5" t="s">
        <v>1</v>
      </c>
      <c r="BC284" t="s">
        <v>1863</v>
      </c>
      <c r="BD284" t="s">
        <v>1787</v>
      </c>
      <c r="BE284" t="s">
        <v>1861</v>
      </c>
      <c r="BF284" t="s">
        <v>1856</v>
      </c>
      <c r="BG284" t="b">
        <v>1</v>
      </c>
      <c r="BH284" s="5">
        <v>5687100</v>
      </c>
      <c r="BI284" t="s">
        <v>1899</v>
      </c>
      <c r="BJ284">
        <v>0</v>
      </c>
      <c r="BK284">
        <v>5687100</v>
      </c>
      <c r="BL284" s="5">
        <v>0</v>
      </c>
      <c r="BM284" s="5" t="s">
        <v>8</v>
      </c>
      <c r="BN284" s="5" t="b">
        <v>1</v>
      </c>
      <c r="BO284" s="5" t="s">
        <v>1752</v>
      </c>
    </row>
    <row r="285" spans="1:67" x14ac:dyDescent="0.25">
      <c r="A285" s="5">
        <v>284</v>
      </c>
      <c r="B285" s="5">
        <v>3</v>
      </c>
      <c r="C285" s="5">
        <v>19</v>
      </c>
      <c r="D285" s="5">
        <v>2</v>
      </c>
      <c r="E285" s="5">
        <v>1</v>
      </c>
      <c r="F285" s="5">
        <v>12.76</v>
      </c>
      <c r="G285" s="5"/>
      <c r="H285" s="5"/>
      <c r="I285" s="5">
        <v>12.76</v>
      </c>
      <c r="J285" s="5">
        <v>14.81</v>
      </c>
      <c r="K285" s="5">
        <v>4.22</v>
      </c>
      <c r="L285" s="5"/>
      <c r="M285" s="5">
        <v>3.09</v>
      </c>
      <c r="N285" s="5"/>
      <c r="O285" s="5">
        <v>2.93</v>
      </c>
      <c r="R285" s="5">
        <v>2.93</v>
      </c>
      <c r="S285" s="5">
        <v>37.81</v>
      </c>
      <c r="T285" s="5">
        <v>34.880000000000003</v>
      </c>
      <c r="U285" s="5">
        <v>36.35</v>
      </c>
      <c r="V285" s="5">
        <v>128800.8</v>
      </c>
      <c r="W285" s="5">
        <v>2576.0160000000001</v>
      </c>
      <c r="X285" s="5">
        <v>131376.81599999999</v>
      </c>
      <c r="Y285">
        <v>1000</v>
      </c>
      <c r="Z285">
        <v>132376.81599999999</v>
      </c>
      <c r="AA285">
        <v>215</v>
      </c>
      <c r="AB285">
        <v>132591.81599999999</v>
      </c>
      <c r="AC285">
        <v>17.5</v>
      </c>
      <c r="AD285">
        <v>132609.31599999999</v>
      </c>
      <c r="AE285">
        <v>1989.1397400000001</v>
      </c>
      <c r="AF285">
        <v>134598.45574</v>
      </c>
      <c r="AG285">
        <v>1345.9845574000001</v>
      </c>
      <c r="AH285">
        <v>135944.4402974</v>
      </c>
      <c r="AI285">
        <v>1359.444402974</v>
      </c>
      <c r="AJ285">
        <v>137303.88470037401</v>
      </c>
      <c r="AL285">
        <v>137303.88470037401</v>
      </c>
      <c r="AM285" s="5">
        <v>137303.88</v>
      </c>
      <c r="AN285" s="5">
        <v>4991000</v>
      </c>
      <c r="AQ285" s="5">
        <v>0</v>
      </c>
      <c r="AR285" s="5">
        <v>137303.98899587346</v>
      </c>
      <c r="AS285" s="5">
        <v>4991000</v>
      </c>
      <c r="AT285" s="5" t="s">
        <v>8</v>
      </c>
      <c r="AW285">
        <v>137303.98899587346</v>
      </c>
      <c r="AX285" s="5">
        <v>0</v>
      </c>
      <c r="AY285" s="5">
        <v>4991000</v>
      </c>
      <c r="BA285" s="5" t="s">
        <v>2</v>
      </c>
      <c r="BB285" s="5" t="s">
        <v>2</v>
      </c>
      <c r="BC285" t="s">
        <v>1821</v>
      </c>
      <c r="BD285" t="s">
        <v>1787</v>
      </c>
      <c r="BE285" t="s">
        <v>1861</v>
      </c>
      <c r="BF285" t="s">
        <v>1856</v>
      </c>
      <c r="BG285" t="b">
        <v>1</v>
      </c>
      <c r="BH285" s="5">
        <v>4991000</v>
      </c>
      <c r="BI285">
        <v>4991000</v>
      </c>
      <c r="BJ285">
        <v>0</v>
      </c>
      <c r="BK285">
        <v>0</v>
      </c>
      <c r="BL285" s="5">
        <v>0</v>
      </c>
      <c r="BM285" s="5" t="s">
        <v>8</v>
      </c>
      <c r="BN285" s="5" t="b">
        <v>1</v>
      </c>
      <c r="BO285" s="5" t="s">
        <v>1753</v>
      </c>
    </row>
    <row r="286" spans="1:67" x14ac:dyDescent="0.25">
      <c r="A286" s="5">
        <v>285</v>
      </c>
      <c r="B286" s="5">
        <v>3</v>
      </c>
      <c r="C286" s="5">
        <v>19</v>
      </c>
      <c r="D286" s="5">
        <v>3</v>
      </c>
      <c r="E286" s="5">
        <v>2</v>
      </c>
      <c r="F286" s="5">
        <v>15.36</v>
      </c>
      <c r="G286" s="5">
        <v>11.95</v>
      </c>
      <c r="H286" s="5"/>
      <c r="I286" s="5">
        <v>27.31</v>
      </c>
      <c r="J286" s="5">
        <v>14.34</v>
      </c>
      <c r="K286" s="5">
        <v>4.21</v>
      </c>
      <c r="L286" s="5"/>
      <c r="M286" s="5">
        <v>6.6</v>
      </c>
      <c r="N286" s="5"/>
      <c r="O286" s="5">
        <v>3.23</v>
      </c>
      <c r="R286" s="5">
        <v>3.23</v>
      </c>
      <c r="S286" s="5">
        <v>55.69</v>
      </c>
      <c r="T286" s="5">
        <v>52.46</v>
      </c>
      <c r="U286" s="5">
        <v>54.08</v>
      </c>
      <c r="V286" s="5">
        <v>122072.4</v>
      </c>
      <c r="W286" s="5">
        <v>2563.5203999999999</v>
      </c>
      <c r="X286" s="5">
        <v>124635.9204</v>
      </c>
      <c r="Y286">
        <v>1000</v>
      </c>
      <c r="Z286">
        <v>125635.9204</v>
      </c>
      <c r="AA286">
        <v>215</v>
      </c>
      <c r="AB286">
        <v>125850.9204</v>
      </c>
      <c r="AC286">
        <v>17.5</v>
      </c>
      <c r="AD286">
        <v>125868.4204</v>
      </c>
      <c r="AE286">
        <v>629.34210199999995</v>
      </c>
      <c r="AF286">
        <v>126497.76250199998</v>
      </c>
      <c r="AH286">
        <v>126497.76250199998</v>
      </c>
      <c r="AJ286">
        <v>126497.76250199998</v>
      </c>
      <c r="AL286">
        <v>126497.76250199998</v>
      </c>
      <c r="AM286" s="5">
        <v>126497.76</v>
      </c>
      <c r="AN286" s="5">
        <v>6841000</v>
      </c>
      <c r="AP286">
        <v>0.02</v>
      </c>
      <c r="AQ286" s="5">
        <v>136820</v>
      </c>
      <c r="AR286" s="5">
        <v>123967.82544378701</v>
      </c>
      <c r="AS286" s="5">
        <v>6704180</v>
      </c>
      <c r="AT286" s="5" t="s">
        <v>1807</v>
      </c>
      <c r="AU286">
        <v>10000</v>
      </c>
      <c r="AW286">
        <v>133967.82544378698</v>
      </c>
      <c r="AX286" s="5">
        <v>540799.99999999907</v>
      </c>
      <c r="AY286" s="5">
        <v>7244979.9999999981</v>
      </c>
      <c r="AZ286" t="s">
        <v>62</v>
      </c>
      <c r="BA286" s="5" t="s">
        <v>1</v>
      </c>
      <c r="BB286" s="5" t="s">
        <v>1</v>
      </c>
      <c r="BC286" t="s">
        <v>1863</v>
      </c>
      <c r="BD286" t="s">
        <v>1787</v>
      </c>
      <c r="BE286" t="s">
        <v>1861</v>
      </c>
      <c r="BF286" t="s">
        <v>1857</v>
      </c>
      <c r="BG286" t="b">
        <v>1</v>
      </c>
      <c r="BH286" s="5">
        <v>6841000</v>
      </c>
      <c r="BI286" t="s">
        <v>1899</v>
      </c>
      <c r="BJ286">
        <v>0</v>
      </c>
      <c r="BK286">
        <v>6841000</v>
      </c>
      <c r="BL286" s="5">
        <v>0</v>
      </c>
      <c r="BM286" s="5" t="s">
        <v>1807</v>
      </c>
      <c r="BN286" s="5" t="b">
        <v>1</v>
      </c>
      <c r="BO286" s="5" t="s">
        <v>1754</v>
      </c>
    </row>
    <row r="287" spans="1:67" x14ac:dyDescent="0.25">
      <c r="A287" s="5">
        <v>286</v>
      </c>
      <c r="B287" s="5">
        <v>3</v>
      </c>
      <c r="C287" s="5">
        <v>19</v>
      </c>
      <c r="D287" s="5">
        <v>4</v>
      </c>
      <c r="E287" s="5">
        <v>2</v>
      </c>
      <c r="F287" s="5">
        <v>15.67</v>
      </c>
      <c r="G287" s="5">
        <v>12.94</v>
      </c>
      <c r="H287" s="5"/>
      <c r="I287" s="5">
        <v>28.61</v>
      </c>
      <c r="J287" s="5">
        <v>13.64</v>
      </c>
      <c r="K287" s="5">
        <v>4.16</v>
      </c>
      <c r="L287" s="5"/>
      <c r="M287" s="5">
        <v>7.7</v>
      </c>
      <c r="N287" s="5"/>
      <c r="O287" s="5">
        <v>3.23</v>
      </c>
      <c r="R287" s="5">
        <v>3.23</v>
      </c>
      <c r="S287" s="5">
        <v>57.34</v>
      </c>
      <c r="T287" s="5">
        <v>54.11</v>
      </c>
      <c r="U287" s="5">
        <v>55.73</v>
      </c>
      <c r="V287" s="5">
        <v>122072.4</v>
      </c>
      <c r="W287" s="5">
        <v>2441.4479999999999</v>
      </c>
      <c r="X287" s="5">
        <v>124513.848</v>
      </c>
      <c r="Y287">
        <v>1000</v>
      </c>
      <c r="Z287">
        <v>125513.848</v>
      </c>
      <c r="AA287">
        <v>215</v>
      </c>
      <c r="AB287">
        <v>125728.848</v>
      </c>
      <c r="AC287">
        <v>17.5</v>
      </c>
      <c r="AD287">
        <v>125746.348</v>
      </c>
      <c r="AE287">
        <v>628.73174000000006</v>
      </c>
      <c r="AF287">
        <v>126375.07974</v>
      </c>
      <c r="AH287">
        <v>126375.07974</v>
      </c>
      <c r="AJ287">
        <v>126375.07974</v>
      </c>
      <c r="AK287">
        <v>2527.5015948</v>
      </c>
      <c r="AL287">
        <v>128902.58133479999</v>
      </c>
      <c r="AM287" s="5">
        <v>128902.58</v>
      </c>
      <c r="AN287" s="5">
        <v>7183800</v>
      </c>
      <c r="AQ287" s="5">
        <v>0</v>
      </c>
      <c r="AR287" s="5">
        <v>128903.64256235422</v>
      </c>
      <c r="AS287" s="5">
        <v>7183800</v>
      </c>
      <c r="AT287" s="5" t="s">
        <v>8</v>
      </c>
      <c r="AW287">
        <v>128903.64256235422</v>
      </c>
      <c r="AX287" s="5">
        <v>0</v>
      </c>
      <c r="AY287" s="5">
        <v>7183800</v>
      </c>
      <c r="BA287" s="5" t="s">
        <v>19</v>
      </c>
      <c r="BB287" s="5" t="s">
        <v>19</v>
      </c>
      <c r="BC287" t="s">
        <v>1827</v>
      </c>
      <c r="BD287" t="s">
        <v>1828</v>
      </c>
      <c r="BE287" t="s">
        <v>1861</v>
      </c>
      <c r="BF287" t="s">
        <v>1865</v>
      </c>
      <c r="BG287" t="b">
        <v>1</v>
      </c>
      <c r="BH287" s="5">
        <v>7183800</v>
      </c>
      <c r="BI287">
        <v>7183800</v>
      </c>
      <c r="BJ287">
        <v>0</v>
      </c>
      <c r="BK287">
        <v>0</v>
      </c>
      <c r="BL287" s="5">
        <v>0</v>
      </c>
      <c r="BM287" s="5" t="s">
        <v>8</v>
      </c>
      <c r="BN287" s="5" t="b">
        <v>1</v>
      </c>
      <c r="BO287" s="5" t="s">
        <v>1755</v>
      </c>
    </row>
    <row r="288" spans="1:67" x14ac:dyDescent="0.25">
      <c r="A288" s="5">
        <v>287</v>
      </c>
      <c r="B288" s="5">
        <v>3</v>
      </c>
      <c r="C288" s="5">
        <v>19</v>
      </c>
      <c r="D288" s="5">
        <v>5</v>
      </c>
      <c r="E288" s="5">
        <v>2</v>
      </c>
      <c r="F288" s="5">
        <v>18.350000000000001</v>
      </c>
      <c r="G288" s="5">
        <v>15.96</v>
      </c>
      <c r="H288" s="5"/>
      <c r="I288" s="5">
        <v>34.31</v>
      </c>
      <c r="J288" s="5">
        <v>11.11</v>
      </c>
      <c r="K288" s="5">
        <v>4.41</v>
      </c>
      <c r="L288" s="5"/>
      <c r="M288" s="5">
        <v>7.65</v>
      </c>
      <c r="N288" s="5"/>
      <c r="O288" s="5">
        <v>3.1</v>
      </c>
      <c r="R288" s="5">
        <v>3.1</v>
      </c>
      <c r="S288" s="5">
        <v>60.58</v>
      </c>
      <c r="T288" s="5">
        <v>57.48</v>
      </c>
      <c r="U288" s="5">
        <v>59.03</v>
      </c>
      <c r="V288" s="5">
        <v>120942.1</v>
      </c>
      <c r="W288" s="5"/>
      <c r="X288" s="5">
        <v>120942.1</v>
      </c>
      <c r="Y288">
        <v>1000</v>
      </c>
      <c r="Z288">
        <v>121942.1</v>
      </c>
      <c r="AA288">
        <v>215</v>
      </c>
      <c r="AB288">
        <v>122157.1</v>
      </c>
      <c r="AC288">
        <v>17.5</v>
      </c>
      <c r="AD288">
        <v>122174.6</v>
      </c>
      <c r="AE288">
        <v>610.87300000000005</v>
      </c>
      <c r="AF288">
        <v>122785.473</v>
      </c>
      <c r="AH288">
        <v>122785.473</v>
      </c>
      <c r="AJ288">
        <v>122785.473</v>
      </c>
      <c r="AK288">
        <v>3683.5641900000001</v>
      </c>
      <c r="AL288">
        <v>126469.03719000002</v>
      </c>
      <c r="AM288" s="5">
        <v>126469.04</v>
      </c>
      <c r="AN288" s="5">
        <v>7465500</v>
      </c>
      <c r="AQ288" s="5">
        <v>0</v>
      </c>
      <c r="AR288" s="5">
        <v>126469.59173301712</v>
      </c>
      <c r="AS288" s="5">
        <v>7465500</v>
      </c>
      <c r="AT288" s="5" t="s">
        <v>8</v>
      </c>
      <c r="AW288">
        <v>126469.59173301712</v>
      </c>
      <c r="AX288" s="5">
        <v>0</v>
      </c>
      <c r="AY288" s="5">
        <v>7465500</v>
      </c>
      <c r="BA288" s="5" t="s">
        <v>2</v>
      </c>
      <c r="BB288" s="5" t="s">
        <v>2</v>
      </c>
      <c r="BC288" t="s">
        <v>1821</v>
      </c>
      <c r="BD288" t="s">
        <v>1787</v>
      </c>
      <c r="BE288" t="s">
        <v>1861</v>
      </c>
      <c r="BF288" t="s">
        <v>1865</v>
      </c>
      <c r="BG288" t="b">
        <v>1</v>
      </c>
      <c r="BH288" s="5">
        <v>7465500</v>
      </c>
      <c r="BI288">
        <v>7465500</v>
      </c>
      <c r="BJ288">
        <v>0</v>
      </c>
      <c r="BK288">
        <v>0</v>
      </c>
      <c r="BL288" s="5">
        <v>0</v>
      </c>
      <c r="BM288" s="5" t="s">
        <v>8</v>
      </c>
      <c r="BN288" s="5" t="b">
        <v>1</v>
      </c>
      <c r="BO288" s="5" t="s">
        <v>1756</v>
      </c>
    </row>
    <row r="289" spans="1:67" x14ac:dyDescent="0.25">
      <c r="A289" s="5">
        <v>288</v>
      </c>
      <c r="B289" s="5">
        <v>3</v>
      </c>
      <c r="C289" s="5">
        <v>19</v>
      </c>
      <c r="D289" s="5">
        <v>6</v>
      </c>
      <c r="E289" s="5">
        <v>0</v>
      </c>
      <c r="F289" s="5">
        <v>16.25</v>
      </c>
      <c r="G289" s="5"/>
      <c r="H289" s="5"/>
      <c r="I289" s="5">
        <v>16.25</v>
      </c>
      <c r="J289" s="5">
        <v>5</v>
      </c>
      <c r="K289" s="5">
        <v>3.97</v>
      </c>
      <c r="L289" s="5"/>
      <c r="M289" s="5">
        <v>4.21</v>
      </c>
      <c r="N289" s="5"/>
      <c r="O289" s="5"/>
      <c r="R289" s="5">
        <v>0</v>
      </c>
      <c r="S289" s="5">
        <v>29.43</v>
      </c>
      <c r="T289" s="5">
        <v>29.43</v>
      </c>
      <c r="U289" s="5">
        <v>29.43</v>
      </c>
      <c r="V289" s="5">
        <v>141127.29999999999</v>
      </c>
      <c r="W289" s="5"/>
      <c r="X289" s="5">
        <v>141127.29999999999</v>
      </c>
      <c r="Y289">
        <v>1000</v>
      </c>
      <c r="Z289">
        <v>142127.29999999999</v>
      </c>
      <c r="AA289">
        <v>215</v>
      </c>
      <c r="AB289">
        <v>142342.29999999999</v>
      </c>
      <c r="AC289">
        <v>17.5</v>
      </c>
      <c r="AD289">
        <v>142359.79999999999</v>
      </c>
      <c r="AF289">
        <v>142359.79999999999</v>
      </c>
      <c r="AH289">
        <v>142359.79999999999</v>
      </c>
      <c r="AJ289">
        <v>142359.79999999999</v>
      </c>
      <c r="AL289">
        <v>142359.79999999999</v>
      </c>
      <c r="AM289" s="5">
        <v>142359.79999999999</v>
      </c>
      <c r="AN289" s="5">
        <v>4189700</v>
      </c>
      <c r="AQ289" s="5">
        <v>0</v>
      </c>
      <c r="AR289" s="5">
        <v>142361.53584777439</v>
      </c>
      <c r="AS289" s="5">
        <v>4189700</v>
      </c>
      <c r="AT289" s="5" t="s">
        <v>8</v>
      </c>
      <c r="AW289">
        <v>142361.53584777439</v>
      </c>
      <c r="AX289" s="5">
        <v>0</v>
      </c>
      <c r="AY289" s="5">
        <v>4189700</v>
      </c>
      <c r="BA289" s="5" t="s">
        <v>19</v>
      </c>
      <c r="BB289" s="5" t="s">
        <v>19</v>
      </c>
      <c r="BC289" t="s">
        <v>1827</v>
      </c>
      <c r="BD289" t="s">
        <v>1828</v>
      </c>
      <c r="BE289" t="s">
        <v>1861</v>
      </c>
      <c r="BF289" t="s">
        <v>1862</v>
      </c>
      <c r="BG289" t="b">
        <v>1</v>
      </c>
      <c r="BH289" s="5">
        <v>4189700</v>
      </c>
      <c r="BI289">
        <v>4189700</v>
      </c>
      <c r="BJ289">
        <v>0</v>
      </c>
      <c r="BK289">
        <v>0</v>
      </c>
      <c r="BL289" s="5">
        <v>0</v>
      </c>
      <c r="BM289" s="5" t="s">
        <v>8</v>
      </c>
      <c r="BN289" s="5" t="b">
        <v>1</v>
      </c>
      <c r="BO289" s="5" t="s">
        <v>1757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CB7B-33F3-4FB7-88DF-1E02F502459A}">
  <dimension ref="A1:BE102"/>
  <sheetViews>
    <sheetView topLeftCell="A2" workbookViewId="0">
      <selection activeCell="E13" sqref="E13"/>
    </sheetView>
  </sheetViews>
  <sheetFormatPr defaultRowHeight="15" x14ac:dyDescent="0.25"/>
  <cols>
    <col min="1" max="1" width="5.5703125" bestFit="1" customWidth="1"/>
    <col min="2" max="2" width="9.85546875" bestFit="1" customWidth="1"/>
    <col min="3" max="3" width="11.42578125" bestFit="1" customWidth="1"/>
    <col min="4" max="4" width="7.85546875" bestFit="1" customWidth="1"/>
    <col min="5" max="5" width="14.140625" bestFit="1" customWidth="1"/>
    <col min="6" max="6" width="9" bestFit="1" customWidth="1"/>
    <col min="7" max="9" width="12.5703125" bestFit="1" customWidth="1"/>
    <col min="10" max="10" width="29.28515625" bestFit="1" customWidth="1"/>
    <col min="11" max="11" width="8.5703125" bestFit="1" customWidth="1"/>
    <col min="12" max="12" width="9.7109375" bestFit="1" customWidth="1"/>
    <col min="13" max="13" width="6.42578125" bestFit="1" customWidth="1"/>
    <col min="14" max="14" width="11.42578125" bestFit="1" customWidth="1"/>
    <col min="15" max="15" width="15.42578125" bestFit="1" customWidth="1"/>
    <col min="16" max="17" width="12.140625" bestFit="1" customWidth="1"/>
    <col min="18" max="18" width="10" bestFit="1" customWidth="1"/>
    <col min="19" max="19" width="30.42578125" bestFit="1" customWidth="1"/>
    <col min="20" max="20" width="41" bestFit="1" customWidth="1"/>
    <col min="21" max="21" width="32" bestFit="1" customWidth="1"/>
    <col min="22" max="22" width="13.28515625" bestFit="1" customWidth="1"/>
    <col min="23" max="23" width="43.5703125" bestFit="1" customWidth="1"/>
    <col min="24" max="24" width="17.5703125" bestFit="1" customWidth="1"/>
    <col min="25" max="25" width="23" bestFit="1" customWidth="1"/>
    <col min="26" max="26" width="15.5703125" bestFit="1" customWidth="1"/>
    <col min="27" max="27" width="30.28515625" bestFit="1" customWidth="1"/>
    <col min="28" max="28" width="15.5703125" bestFit="1" customWidth="1"/>
    <col min="29" max="29" width="14" bestFit="1" customWidth="1"/>
    <col min="30" max="30" width="23" bestFit="1" customWidth="1"/>
    <col min="31" max="31" width="24.85546875" bestFit="1" customWidth="1"/>
    <col min="32" max="32" width="11.85546875" bestFit="1" customWidth="1"/>
    <col min="33" max="33" width="25.28515625" bestFit="1" customWidth="1"/>
    <col min="34" max="34" width="33.85546875" bestFit="1" customWidth="1"/>
    <col min="35" max="35" width="39.140625" bestFit="1" customWidth="1"/>
    <col min="36" max="36" width="11.140625" bestFit="1" customWidth="1"/>
    <col min="37" max="37" width="21.42578125" bestFit="1" customWidth="1"/>
    <col min="38" max="38" width="22.85546875" bestFit="1" customWidth="1"/>
    <col min="39" max="39" width="17.85546875" bestFit="1" customWidth="1"/>
    <col min="40" max="40" width="33.5703125" bestFit="1" customWidth="1"/>
    <col min="41" max="41" width="23.42578125" bestFit="1" customWidth="1"/>
    <col min="42" max="43" width="23.140625" bestFit="1" customWidth="1"/>
    <col min="44" max="44" width="14.42578125" bestFit="1" customWidth="1"/>
    <col min="45" max="45" width="16.85546875" bestFit="1" customWidth="1"/>
    <col min="46" max="46" width="40.7109375" bestFit="1" customWidth="1"/>
    <col min="47" max="47" width="15.7109375" bestFit="1" customWidth="1"/>
    <col min="48" max="48" width="19" bestFit="1" customWidth="1"/>
    <col min="49" max="49" width="15.85546875" bestFit="1" customWidth="1"/>
    <col min="50" max="50" width="18" bestFit="1" customWidth="1"/>
    <col min="51" max="51" width="17.7109375" bestFit="1" customWidth="1"/>
    <col min="52" max="52" width="9" bestFit="1" customWidth="1"/>
    <col min="53" max="54" width="8" bestFit="1" customWidth="1"/>
    <col min="55" max="55" width="20" bestFit="1" customWidth="1"/>
    <col min="56" max="56" width="16.7109375" bestFit="1" customWidth="1"/>
    <col min="57" max="58" width="18.28515625" customWidth="1"/>
    <col min="59" max="59" width="16.7109375" bestFit="1" customWidth="1"/>
    <col min="60" max="60" width="18.28515625" bestFit="1" customWidth="1"/>
    <col min="61" max="61" width="16.7109375" bestFit="1" customWidth="1"/>
    <col min="62" max="62" width="18.28515625" bestFit="1" customWidth="1"/>
  </cols>
  <sheetData>
    <row r="1" spans="1:57" x14ac:dyDescent="0.25">
      <c r="A1" t="s">
        <v>5</v>
      </c>
      <c r="B1" t="s">
        <v>11</v>
      </c>
      <c r="C1" t="s">
        <v>1335</v>
      </c>
      <c r="D1" t="s">
        <v>12</v>
      </c>
      <c r="E1" t="s">
        <v>26</v>
      </c>
      <c r="F1" t="s">
        <v>13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92</v>
      </c>
      <c r="O1" t="s">
        <v>91</v>
      </c>
      <c r="P1" t="s">
        <v>93</v>
      </c>
      <c r="Q1" t="s">
        <v>94</v>
      </c>
      <c r="R1" t="s">
        <v>38</v>
      </c>
      <c r="S1" t="s">
        <v>96</v>
      </c>
      <c r="T1" t="s">
        <v>97</v>
      </c>
      <c r="U1" t="s">
        <v>23</v>
      </c>
      <c r="V1" t="s">
        <v>98</v>
      </c>
      <c r="W1" t="s">
        <v>1758</v>
      </c>
      <c r="X1" t="s">
        <v>1759</v>
      </c>
      <c r="Y1" t="s">
        <v>1901</v>
      </c>
      <c r="Z1" t="s">
        <v>1883</v>
      </c>
      <c r="AA1" t="s">
        <v>1906</v>
      </c>
      <c r="AB1" t="s">
        <v>1907</v>
      </c>
      <c r="AC1" t="s">
        <v>99</v>
      </c>
      <c r="AD1" t="s">
        <v>100</v>
      </c>
      <c r="AE1" t="s">
        <v>41</v>
      </c>
      <c r="AF1" t="s">
        <v>42</v>
      </c>
      <c r="AG1" t="s">
        <v>25</v>
      </c>
      <c r="AH1" t="s">
        <v>43</v>
      </c>
      <c r="AI1" t="s">
        <v>44</v>
      </c>
      <c r="AJ1" t="s">
        <v>14</v>
      </c>
      <c r="AK1" t="s">
        <v>15</v>
      </c>
      <c r="AL1" t="s">
        <v>1336</v>
      </c>
      <c r="AM1" t="s">
        <v>46</v>
      </c>
      <c r="AN1" t="s">
        <v>6</v>
      </c>
      <c r="AO1" t="s">
        <v>16</v>
      </c>
      <c r="AP1" t="s">
        <v>7</v>
      </c>
      <c r="AQ1" t="s">
        <v>17</v>
      </c>
      <c r="AR1" t="s">
        <v>1814</v>
      </c>
      <c r="AS1" t="s">
        <v>1826</v>
      </c>
      <c r="AT1" t="s">
        <v>1853</v>
      </c>
      <c r="AU1" t="s">
        <v>1854</v>
      </c>
      <c r="AV1" t="s">
        <v>101</v>
      </c>
      <c r="AW1" t="s">
        <v>1292</v>
      </c>
      <c r="AX1" t="s">
        <v>1293</v>
      </c>
      <c r="AY1" t="s">
        <v>1294</v>
      </c>
      <c r="AZ1" t="s">
        <v>1886</v>
      </c>
      <c r="BA1" t="s">
        <v>1887</v>
      </c>
      <c r="BB1" t="s">
        <v>1888</v>
      </c>
      <c r="BC1" t="s">
        <v>1337</v>
      </c>
      <c r="BD1" t="s">
        <v>1312</v>
      </c>
      <c r="BE1" t="s">
        <v>142</v>
      </c>
    </row>
    <row r="2" spans="1:57" x14ac:dyDescent="0.25">
      <c r="A2" s="5">
        <v>1</v>
      </c>
      <c r="B2" s="5">
        <v>2</v>
      </c>
      <c r="C2" s="5">
        <v>1</v>
      </c>
      <c r="D2" s="5">
        <v>2</v>
      </c>
      <c r="E2" s="5">
        <v>1</v>
      </c>
      <c r="F2" s="5">
        <v>2</v>
      </c>
      <c r="G2" s="5">
        <v>17.61</v>
      </c>
      <c r="H2" s="5">
        <v>15.04</v>
      </c>
      <c r="I2" s="5"/>
      <c r="J2" s="5">
        <v>32.65</v>
      </c>
      <c r="K2" s="5">
        <v>12.85</v>
      </c>
      <c r="L2" s="5">
        <v>4.34</v>
      </c>
      <c r="M2" s="5">
        <v>3.09</v>
      </c>
      <c r="N2" s="5">
        <v>6.28</v>
      </c>
      <c r="O2" s="5"/>
      <c r="P2" s="5">
        <v>3.29</v>
      </c>
      <c r="Q2" s="5">
        <v>3.07</v>
      </c>
      <c r="R2" s="5">
        <v>6.3599999999999994</v>
      </c>
      <c r="S2" s="5">
        <v>65.569999999999993</v>
      </c>
      <c r="T2" s="5">
        <v>59.21</v>
      </c>
      <c r="U2" s="5">
        <v>62.39</v>
      </c>
      <c r="V2" s="5">
        <v>122580</v>
      </c>
      <c r="W2">
        <v>7420</v>
      </c>
      <c r="X2">
        <v>130000</v>
      </c>
      <c r="Y2">
        <v>0</v>
      </c>
      <c r="Z2">
        <v>130000</v>
      </c>
      <c r="AA2">
        <v>5000</v>
      </c>
      <c r="AB2">
        <v>125000</v>
      </c>
      <c r="AC2" s="5">
        <v>125000</v>
      </c>
      <c r="AD2" s="5">
        <v>7798750</v>
      </c>
      <c r="AF2" s="5"/>
      <c r="AG2" s="5">
        <v>0</v>
      </c>
      <c r="AH2" s="5">
        <v>125000</v>
      </c>
      <c r="AI2" s="5">
        <v>7798750</v>
      </c>
      <c r="AJ2" s="5" t="s">
        <v>8</v>
      </c>
      <c r="AL2" s="5">
        <v>125000</v>
      </c>
      <c r="AM2" s="5">
        <v>0</v>
      </c>
      <c r="AN2" s="5">
        <v>7798750</v>
      </c>
      <c r="AO2" s="5"/>
      <c r="AP2" s="5" t="s">
        <v>19</v>
      </c>
      <c r="AQ2" s="5" t="s">
        <v>19</v>
      </c>
      <c r="AR2" t="s">
        <v>1827</v>
      </c>
      <c r="AS2" t="s">
        <v>1828</v>
      </c>
      <c r="AT2" t="s">
        <v>1867</v>
      </c>
      <c r="AU2" t="s">
        <v>1865</v>
      </c>
      <c r="AV2" s="5" t="b">
        <v>1</v>
      </c>
      <c r="AW2" s="5" t="s">
        <v>8</v>
      </c>
      <c r="AX2" s="5" t="b">
        <v>1</v>
      </c>
      <c r="AY2" s="5">
        <v>7798750</v>
      </c>
      <c r="AZ2">
        <v>7798750</v>
      </c>
      <c r="BA2">
        <v>0</v>
      </c>
      <c r="BB2">
        <v>0</v>
      </c>
      <c r="BC2" s="5">
        <v>0</v>
      </c>
      <c r="BD2" s="5" t="b">
        <v>1</v>
      </c>
      <c r="BE2" s="5" t="s">
        <v>1338</v>
      </c>
    </row>
    <row r="3" spans="1:57" x14ac:dyDescent="0.25">
      <c r="A3" s="5">
        <v>2</v>
      </c>
      <c r="B3" s="5">
        <v>2</v>
      </c>
      <c r="C3" s="5">
        <v>1</v>
      </c>
      <c r="D3" s="5">
        <v>2</v>
      </c>
      <c r="E3" s="5">
        <v>2</v>
      </c>
      <c r="F3" s="5">
        <v>1</v>
      </c>
      <c r="G3" s="5">
        <v>14.34</v>
      </c>
      <c r="H3" s="5"/>
      <c r="I3" s="5"/>
      <c r="J3" s="5">
        <v>14.34</v>
      </c>
      <c r="K3" s="5">
        <v>14.05</v>
      </c>
      <c r="L3" s="5">
        <v>4.29</v>
      </c>
      <c r="M3" s="5"/>
      <c r="N3" s="5">
        <v>3.41</v>
      </c>
      <c r="O3" s="5">
        <v>2.37</v>
      </c>
      <c r="P3" s="5"/>
      <c r="Q3" s="5"/>
      <c r="R3" s="5">
        <v>0</v>
      </c>
      <c r="S3" s="5">
        <v>38.46</v>
      </c>
      <c r="T3" s="5">
        <v>38.46</v>
      </c>
      <c r="U3" s="5">
        <v>38.46</v>
      </c>
      <c r="V3" s="5">
        <v>135200</v>
      </c>
      <c r="X3">
        <v>135200</v>
      </c>
      <c r="Y3">
        <v>0.20800832033273764</v>
      </c>
      <c r="Z3">
        <v>135200.20800832033</v>
      </c>
      <c r="AB3">
        <v>135200.20800832033</v>
      </c>
      <c r="AC3" s="5">
        <v>135200.21</v>
      </c>
      <c r="AD3" s="5">
        <v>5199800</v>
      </c>
      <c r="AF3" s="5"/>
      <c r="AG3" s="5">
        <v>0</v>
      </c>
      <c r="AH3" s="5">
        <v>135200.20800832033</v>
      </c>
      <c r="AI3" s="5">
        <v>5199800</v>
      </c>
      <c r="AJ3" s="5" t="s">
        <v>8</v>
      </c>
      <c r="AL3" s="5">
        <v>135200.20800832033</v>
      </c>
      <c r="AM3" s="5">
        <v>0</v>
      </c>
      <c r="AN3" s="5">
        <v>5199800</v>
      </c>
      <c r="AO3" s="5"/>
      <c r="AP3" s="5" t="s">
        <v>2</v>
      </c>
      <c r="AQ3" s="5" t="s">
        <v>2</v>
      </c>
      <c r="AR3" t="s">
        <v>1821</v>
      </c>
      <c r="AS3" t="s">
        <v>1787</v>
      </c>
      <c r="AT3" t="s">
        <v>1867</v>
      </c>
      <c r="AU3" t="s">
        <v>1864</v>
      </c>
      <c r="AV3" s="5" t="b">
        <v>1</v>
      </c>
      <c r="AW3" s="5" t="s">
        <v>8</v>
      </c>
      <c r="AX3" s="5" t="b">
        <v>1</v>
      </c>
      <c r="AY3" s="5">
        <v>5199800</v>
      </c>
      <c r="AZ3">
        <v>5199800</v>
      </c>
      <c r="BA3">
        <v>0</v>
      </c>
      <c r="BB3">
        <v>0</v>
      </c>
      <c r="BC3" s="5">
        <v>0</v>
      </c>
      <c r="BD3" s="5" t="b">
        <v>1</v>
      </c>
      <c r="BE3" s="5" t="s">
        <v>1339</v>
      </c>
    </row>
    <row r="4" spans="1:57" x14ac:dyDescent="0.25">
      <c r="A4" s="5">
        <v>3</v>
      </c>
      <c r="B4" s="5">
        <v>2</v>
      </c>
      <c r="C4" s="5">
        <v>1</v>
      </c>
      <c r="D4" s="5">
        <v>2</v>
      </c>
      <c r="E4" s="5">
        <v>3</v>
      </c>
      <c r="F4" s="5">
        <v>2</v>
      </c>
      <c r="G4" s="5">
        <v>14.94</v>
      </c>
      <c r="H4" s="5">
        <v>14.87</v>
      </c>
      <c r="I4" s="5"/>
      <c r="J4" s="5">
        <v>29.81</v>
      </c>
      <c r="K4" s="5">
        <v>13.05</v>
      </c>
      <c r="L4" s="5">
        <v>4.24</v>
      </c>
      <c r="M4" s="5"/>
      <c r="N4" s="5">
        <v>7.75</v>
      </c>
      <c r="O4" s="5"/>
      <c r="P4" s="5"/>
      <c r="Q4" s="5"/>
      <c r="R4" s="5">
        <v>0</v>
      </c>
      <c r="S4" s="5">
        <v>54.85</v>
      </c>
      <c r="T4" s="5">
        <v>54.85</v>
      </c>
      <c r="U4" s="5">
        <v>54.85</v>
      </c>
      <c r="V4" s="5">
        <v>110700</v>
      </c>
      <c r="W4">
        <v>19300</v>
      </c>
      <c r="X4">
        <v>130000</v>
      </c>
      <c r="Y4">
        <v>0</v>
      </c>
      <c r="Z4">
        <v>130000</v>
      </c>
      <c r="AA4">
        <v>5000</v>
      </c>
      <c r="AB4">
        <v>125000</v>
      </c>
      <c r="AC4" s="5">
        <v>125000</v>
      </c>
      <c r="AD4" s="5">
        <v>6856250</v>
      </c>
      <c r="AF4" s="5"/>
      <c r="AG4" s="5">
        <v>0</v>
      </c>
      <c r="AH4" s="5">
        <v>125000</v>
      </c>
      <c r="AI4" s="5">
        <v>6856250</v>
      </c>
      <c r="AJ4" s="5" t="s">
        <v>8</v>
      </c>
      <c r="AL4" s="5">
        <v>125000</v>
      </c>
      <c r="AM4" s="5">
        <v>0</v>
      </c>
      <c r="AN4" s="5">
        <v>6856250</v>
      </c>
      <c r="AO4" s="5"/>
      <c r="AP4" s="5" t="s">
        <v>19</v>
      </c>
      <c r="AQ4" s="5" t="s">
        <v>19</v>
      </c>
      <c r="AR4" t="s">
        <v>1827</v>
      </c>
      <c r="AS4" t="s">
        <v>1828</v>
      </c>
      <c r="AT4" t="s">
        <v>1867</v>
      </c>
      <c r="AU4" t="s">
        <v>1865</v>
      </c>
      <c r="AV4" s="5" t="b">
        <v>1</v>
      </c>
      <c r="AW4" s="5" t="s">
        <v>8</v>
      </c>
      <c r="AX4" s="5" t="b">
        <v>1</v>
      </c>
      <c r="AY4" s="5">
        <v>6856250</v>
      </c>
      <c r="AZ4">
        <v>6856250</v>
      </c>
      <c r="BA4">
        <v>0</v>
      </c>
      <c r="BB4">
        <v>0</v>
      </c>
      <c r="BC4" s="5">
        <v>0</v>
      </c>
      <c r="BD4" s="5" t="b">
        <v>1</v>
      </c>
      <c r="BE4" s="5" t="s">
        <v>1340</v>
      </c>
    </row>
    <row r="5" spans="1:57" x14ac:dyDescent="0.25">
      <c r="A5" s="5">
        <v>4</v>
      </c>
      <c r="B5" s="5">
        <v>2</v>
      </c>
      <c r="C5" s="5">
        <v>1</v>
      </c>
      <c r="D5" s="5">
        <v>2</v>
      </c>
      <c r="E5" s="5">
        <v>4</v>
      </c>
      <c r="F5" s="5">
        <v>3</v>
      </c>
      <c r="G5" s="5">
        <v>21.72</v>
      </c>
      <c r="H5" s="5">
        <v>11.92</v>
      </c>
      <c r="I5" s="5">
        <v>13.55</v>
      </c>
      <c r="J5" s="5">
        <v>47.19</v>
      </c>
      <c r="K5" s="5">
        <v>16.489999999999998</v>
      </c>
      <c r="L5" s="5">
        <v>3.11</v>
      </c>
      <c r="M5" s="5">
        <v>3.38</v>
      </c>
      <c r="N5" s="5">
        <v>9.27</v>
      </c>
      <c r="O5" s="5">
        <v>3.22</v>
      </c>
      <c r="P5" s="5">
        <v>3.07</v>
      </c>
      <c r="Q5" s="5"/>
      <c r="R5" s="5">
        <v>3.07</v>
      </c>
      <c r="S5" s="5">
        <v>85.73</v>
      </c>
      <c r="T5" s="5">
        <v>82.66</v>
      </c>
      <c r="U5" s="5">
        <v>84.2</v>
      </c>
      <c r="V5" s="5">
        <v>110670</v>
      </c>
      <c r="W5">
        <v>19330</v>
      </c>
      <c r="X5">
        <v>130000</v>
      </c>
      <c r="Y5">
        <v>0</v>
      </c>
      <c r="Z5">
        <v>130000</v>
      </c>
      <c r="AA5">
        <v>5000</v>
      </c>
      <c r="AB5">
        <v>125000</v>
      </c>
      <c r="AC5" s="5">
        <v>125000</v>
      </c>
      <c r="AD5" s="5">
        <v>10525000</v>
      </c>
      <c r="AF5" s="5"/>
      <c r="AG5" s="5">
        <v>0</v>
      </c>
      <c r="AH5" s="5">
        <v>125000</v>
      </c>
      <c r="AI5" s="5">
        <v>10525000</v>
      </c>
      <c r="AJ5" s="5" t="s">
        <v>8</v>
      </c>
      <c r="AL5" s="5">
        <v>125000</v>
      </c>
      <c r="AM5" s="5">
        <v>0</v>
      </c>
      <c r="AN5" s="5">
        <v>10525000</v>
      </c>
      <c r="AO5" s="5"/>
      <c r="AP5" s="5" t="s">
        <v>19</v>
      </c>
      <c r="AQ5" s="5" t="s">
        <v>19</v>
      </c>
      <c r="AR5" t="s">
        <v>1827</v>
      </c>
      <c r="AS5" t="s">
        <v>1828</v>
      </c>
      <c r="AT5" t="s">
        <v>1867</v>
      </c>
      <c r="AU5" t="s">
        <v>1858</v>
      </c>
      <c r="AV5" s="5" t="b">
        <v>1</v>
      </c>
      <c r="AW5" s="5" t="s">
        <v>8</v>
      </c>
      <c r="AX5" s="5" t="b">
        <v>1</v>
      </c>
      <c r="AY5" s="5">
        <v>10525000</v>
      </c>
      <c r="AZ5">
        <v>10525000</v>
      </c>
      <c r="BA5">
        <v>0</v>
      </c>
      <c r="BB5">
        <v>0</v>
      </c>
      <c r="BC5" s="5">
        <v>0</v>
      </c>
      <c r="BD5" s="5" t="b">
        <v>1</v>
      </c>
      <c r="BE5" s="5" t="s">
        <v>1341</v>
      </c>
    </row>
    <row r="6" spans="1:57" x14ac:dyDescent="0.25">
      <c r="A6" s="5">
        <v>5</v>
      </c>
      <c r="B6" s="5">
        <v>2</v>
      </c>
      <c r="C6" s="5">
        <v>1</v>
      </c>
      <c r="D6" s="5">
        <v>3</v>
      </c>
      <c r="E6" s="5">
        <v>1</v>
      </c>
      <c r="F6" s="5">
        <v>2</v>
      </c>
      <c r="G6" s="5">
        <v>17.61</v>
      </c>
      <c r="H6" s="5">
        <v>15.04</v>
      </c>
      <c r="I6" s="5"/>
      <c r="J6" s="5">
        <v>32.65</v>
      </c>
      <c r="K6" s="5">
        <v>12.85</v>
      </c>
      <c r="L6" s="5">
        <v>4.07</v>
      </c>
      <c r="M6" s="5">
        <v>2.73</v>
      </c>
      <c r="N6" s="5">
        <v>6.28</v>
      </c>
      <c r="O6" s="5"/>
      <c r="P6" s="5">
        <v>3.29</v>
      </c>
      <c r="Q6" s="5">
        <v>3.07</v>
      </c>
      <c r="R6" s="5">
        <v>6.3599999999999994</v>
      </c>
      <c r="S6" s="5">
        <v>64.94</v>
      </c>
      <c r="T6" s="5">
        <v>58.58</v>
      </c>
      <c r="U6" s="5">
        <v>61.76</v>
      </c>
      <c r="V6" s="5">
        <v>122580</v>
      </c>
      <c r="W6">
        <v>7420</v>
      </c>
      <c r="X6">
        <v>130000</v>
      </c>
      <c r="Y6">
        <v>0</v>
      </c>
      <c r="Z6">
        <v>130000</v>
      </c>
      <c r="AA6">
        <v>5000</v>
      </c>
      <c r="AB6">
        <v>125000</v>
      </c>
      <c r="AC6" s="5">
        <v>125000</v>
      </c>
      <c r="AD6" s="5">
        <v>7720000</v>
      </c>
      <c r="AF6" s="5"/>
      <c r="AG6" s="5">
        <v>0</v>
      </c>
      <c r="AH6" s="5">
        <v>125000</v>
      </c>
      <c r="AI6" s="5">
        <v>7720000</v>
      </c>
      <c r="AJ6" s="5" t="s">
        <v>8</v>
      </c>
      <c r="AL6" s="5">
        <v>125000</v>
      </c>
      <c r="AM6" s="5">
        <v>0</v>
      </c>
      <c r="AN6" s="5">
        <v>7720000</v>
      </c>
      <c r="AO6" s="5"/>
      <c r="AP6" s="5" t="s">
        <v>2</v>
      </c>
      <c r="AQ6" s="5" t="s">
        <v>2</v>
      </c>
      <c r="AR6" t="s">
        <v>1821</v>
      </c>
      <c r="AS6" t="s">
        <v>1787</v>
      </c>
      <c r="AT6" t="s">
        <v>1867</v>
      </c>
      <c r="AU6" t="s">
        <v>1865</v>
      </c>
      <c r="AV6" s="5" t="b">
        <v>1</v>
      </c>
      <c r="AW6" s="5" t="s">
        <v>8</v>
      </c>
      <c r="AX6" s="5" t="b">
        <v>1</v>
      </c>
      <c r="AY6" s="5">
        <v>7720000</v>
      </c>
      <c r="AZ6">
        <v>7720000</v>
      </c>
      <c r="BA6">
        <v>0</v>
      </c>
      <c r="BB6">
        <v>0</v>
      </c>
      <c r="BC6" s="5">
        <v>0</v>
      </c>
      <c r="BD6" s="5" t="b">
        <v>1</v>
      </c>
      <c r="BE6" s="5" t="s">
        <v>1342</v>
      </c>
    </row>
    <row r="7" spans="1:57" x14ac:dyDescent="0.25">
      <c r="A7" s="5">
        <v>6</v>
      </c>
      <c r="B7" s="5">
        <v>2</v>
      </c>
      <c r="C7" s="5">
        <v>1</v>
      </c>
      <c r="D7" s="5">
        <v>3</v>
      </c>
      <c r="E7" s="5">
        <v>2</v>
      </c>
      <c r="F7" s="5">
        <v>1</v>
      </c>
      <c r="G7" s="5">
        <v>14.34</v>
      </c>
      <c r="H7" s="5"/>
      <c r="I7" s="5"/>
      <c r="J7" s="5">
        <v>14.34</v>
      </c>
      <c r="K7" s="5">
        <v>14.05</v>
      </c>
      <c r="L7" s="5">
        <v>4</v>
      </c>
      <c r="M7" s="5"/>
      <c r="N7" s="5">
        <v>3.41</v>
      </c>
      <c r="O7" s="5">
        <v>2.37</v>
      </c>
      <c r="P7" s="5"/>
      <c r="Q7" s="5"/>
      <c r="R7" s="5">
        <v>0</v>
      </c>
      <c r="S7" s="5">
        <v>38.17</v>
      </c>
      <c r="T7" s="5">
        <v>38.17</v>
      </c>
      <c r="U7" s="5">
        <v>38.17</v>
      </c>
      <c r="V7" s="5">
        <v>135200</v>
      </c>
      <c r="X7">
        <v>135200</v>
      </c>
      <c r="Y7">
        <v>0.41917736441246234</v>
      </c>
      <c r="Z7">
        <v>135200.41917736441</v>
      </c>
      <c r="AB7">
        <v>135200.41917736441</v>
      </c>
      <c r="AC7" s="5">
        <v>135200.42000000001</v>
      </c>
      <c r="AD7" s="5">
        <v>5160600</v>
      </c>
      <c r="AF7" s="5"/>
      <c r="AG7" s="5">
        <v>0</v>
      </c>
      <c r="AH7" s="5">
        <v>135200.41917736441</v>
      </c>
      <c r="AI7" s="5">
        <v>5160600</v>
      </c>
      <c r="AJ7" s="5" t="s">
        <v>8</v>
      </c>
      <c r="AL7" s="5">
        <v>135200.41917736441</v>
      </c>
      <c r="AM7" s="5">
        <v>0</v>
      </c>
      <c r="AN7" s="5">
        <v>5160600</v>
      </c>
      <c r="AO7" s="5"/>
      <c r="AP7" s="5" t="s">
        <v>19</v>
      </c>
      <c r="AQ7" s="5" t="s">
        <v>19</v>
      </c>
      <c r="AR7" t="s">
        <v>1827</v>
      </c>
      <c r="AS7" t="s">
        <v>1828</v>
      </c>
      <c r="AT7" t="s">
        <v>1867</v>
      </c>
      <c r="AU7" t="s">
        <v>1864</v>
      </c>
      <c r="AV7" s="5" t="b">
        <v>1</v>
      </c>
      <c r="AW7" s="5" t="s">
        <v>8</v>
      </c>
      <c r="AX7" s="5" t="b">
        <v>1</v>
      </c>
      <c r="AY7" s="5">
        <v>5160600</v>
      </c>
      <c r="AZ7">
        <v>5160600</v>
      </c>
      <c r="BA7">
        <v>0</v>
      </c>
      <c r="BB7">
        <v>0</v>
      </c>
      <c r="BC7" s="5">
        <v>0</v>
      </c>
      <c r="BD7" s="5" t="b">
        <v>1</v>
      </c>
      <c r="BE7" s="5" t="s">
        <v>1343</v>
      </c>
    </row>
    <row r="8" spans="1:57" x14ac:dyDescent="0.25">
      <c r="A8" s="5">
        <v>7</v>
      </c>
      <c r="B8" s="5">
        <v>2</v>
      </c>
      <c r="C8" s="5">
        <v>1</v>
      </c>
      <c r="D8" s="5">
        <v>3</v>
      </c>
      <c r="E8" s="5">
        <v>3</v>
      </c>
      <c r="F8" s="5">
        <v>2</v>
      </c>
      <c r="G8" s="5">
        <v>14.94</v>
      </c>
      <c r="H8" s="5">
        <v>14.87</v>
      </c>
      <c r="I8" s="5"/>
      <c r="J8" s="5">
        <v>29.81</v>
      </c>
      <c r="K8" s="5">
        <v>13.05</v>
      </c>
      <c r="L8" s="5">
        <v>4.01</v>
      </c>
      <c r="M8" s="5"/>
      <c r="N8" s="5">
        <v>7.75</v>
      </c>
      <c r="O8" s="5"/>
      <c r="P8" s="5"/>
      <c r="Q8" s="5"/>
      <c r="R8" s="5">
        <v>0</v>
      </c>
      <c r="S8" s="5">
        <v>54.62</v>
      </c>
      <c r="T8" s="5">
        <v>54.62</v>
      </c>
      <c r="U8" s="5">
        <v>54.62</v>
      </c>
      <c r="V8" s="5">
        <v>110700</v>
      </c>
      <c r="W8">
        <v>19300</v>
      </c>
      <c r="X8">
        <v>130000</v>
      </c>
      <c r="Y8">
        <v>0</v>
      </c>
      <c r="Z8">
        <v>130000</v>
      </c>
      <c r="AA8">
        <v>5000</v>
      </c>
      <c r="AB8">
        <v>125000</v>
      </c>
      <c r="AC8" s="5">
        <v>125000</v>
      </c>
      <c r="AD8" s="5">
        <v>6827500</v>
      </c>
      <c r="AF8" s="5"/>
      <c r="AG8" s="5">
        <v>0</v>
      </c>
      <c r="AH8" s="5">
        <v>125000</v>
      </c>
      <c r="AI8" s="5">
        <v>6827500</v>
      </c>
      <c r="AJ8" s="5" t="s">
        <v>8</v>
      </c>
      <c r="AL8" s="5">
        <v>125000</v>
      </c>
      <c r="AM8" s="5">
        <v>0</v>
      </c>
      <c r="AN8" s="5">
        <v>6827500</v>
      </c>
      <c r="AO8" s="5"/>
      <c r="AP8" s="5" t="s">
        <v>19</v>
      </c>
      <c r="AQ8" s="5" t="s">
        <v>19</v>
      </c>
      <c r="AR8" t="s">
        <v>1827</v>
      </c>
      <c r="AS8" t="s">
        <v>1828</v>
      </c>
      <c r="AT8" t="s">
        <v>1867</v>
      </c>
      <c r="AU8" t="s">
        <v>1865</v>
      </c>
      <c r="AV8" s="5" t="b">
        <v>1</v>
      </c>
      <c r="AW8" s="5" t="s">
        <v>8</v>
      </c>
      <c r="AX8" s="5" t="b">
        <v>1</v>
      </c>
      <c r="AY8" s="5">
        <v>6827500</v>
      </c>
      <c r="AZ8">
        <v>6827500</v>
      </c>
      <c r="BA8">
        <v>0</v>
      </c>
      <c r="BB8">
        <v>0</v>
      </c>
      <c r="BC8" s="5">
        <v>0</v>
      </c>
      <c r="BD8" s="5" t="b">
        <v>1</v>
      </c>
      <c r="BE8" s="5" t="s">
        <v>1344</v>
      </c>
    </row>
    <row r="9" spans="1:57" x14ac:dyDescent="0.25">
      <c r="A9" s="5">
        <v>8</v>
      </c>
      <c r="B9" s="5">
        <v>2</v>
      </c>
      <c r="C9" s="5">
        <v>1</v>
      </c>
      <c r="D9" s="5">
        <v>3</v>
      </c>
      <c r="E9" s="5">
        <v>4</v>
      </c>
      <c r="F9" s="5">
        <v>3</v>
      </c>
      <c r="G9" s="5">
        <v>21.72</v>
      </c>
      <c r="H9" s="5">
        <v>11.92</v>
      </c>
      <c r="I9" s="5">
        <v>13.55</v>
      </c>
      <c r="J9" s="5">
        <v>47.19</v>
      </c>
      <c r="K9" s="5">
        <v>16.3</v>
      </c>
      <c r="L9" s="5">
        <v>3.11</v>
      </c>
      <c r="M9" s="5">
        <v>2.94</v>
      </c>
      <c r="N9" s="5">
        <v>9.27</v>
      </c>
      <c r="O9" s="5">
        <v>3.22</v>
      </c>
      <c r="P9" s="5">
        <v>3.07</v>
      </c>
      <c r="Q9" s="5"/>
      <c r="R9" s="5">
        <v>3.07</v>
      </c>
      <c r="S9" s="5">
        <v>85.1</v>
      </c>
      <c r="T9" s="5">
        <v>82.03</v>
      </c>
      <c r="U9" s="5">
        <v>83.57</v>
      </c>
      <c r="V9" s="5">
        <v>110670</v>
      </c>
      <c r="W9">
        <v>19330</v>
      </c>
      <c r="X9">
        <v>130000</v>
      </c>
      <c r="Y9">
        <v>0</v>
      </c>
      <c r="Z9">
        <v>130000</v>
      </c>
      <c r="AA9">
        <v>5000</v>
      </c>
      <c r="AB9">
        <v>125000</v>
      </c>
      <c r="AC9" s="5">
        <v>125000</v>
      </c>
      <c r="AD9" s="5">
        <v>10446250</v>
      </c>
      <c r="AF9" s="5"/>
      <c r="AG9" s="5">
        <v>0</v>
      </c>
      <c r="AH9" s="5">
        <v>125000</v>
      </c>
      <c r="AI9" s="5">
        <v>10446250</v>
      </c>
      <c r="AJ9" s="5" t="s">
        <v>8</v>
      </c>
      <c r="AL9" s="5">
        <v>125000</v>
      </c>
      <c r="AM9" s="5">
        <v>0</v>
      </c>
      <c r="AN9" s="5">
        <v>10446250</v>
      </c>
      <c r="AO9" s="5"/>
      <c r="AP9" s="5" t="s">
        <v>2</v>
      </c>
      <c r="AQ9" s="5" t="s">
        <v>2</v>
      </c>
      <c r="AR9" t="s">
        <v>1821</v>
      </c>
      <c r="AS9" t="s">
        <v>1787</v>
      </c>
      <c r="AT9" t="s">
        <v>1867</v>
      </c>
      <c r="AU9" t="s">
        <v>1858</v>
      </c>
      <c r="AV9" s="5" t="b">
        <v>1</v>
      </c>
      <c r="AW9" s="5" t="s">
        <v>8</v>
      </c>
      <c r="AX9" s="5" t="b">
        <v>1</v>
      </c>
      <c r="AY9" s="5">
        <v>10446250</v>
      </c>
      <c r="AZ9">
        <v>10446250</v>
      </c>
      <c r="BA9">
        <v>0</v>
      </c>
      <c r="BB9">
        <v>0</v>
      </c>
      <c r="BC9" s="5">
        <v>0</v>
      </c>
      <c r="BD9" s="5" t="b">
        <v>1</v>
      </c>
      <c r="BE9" s="5" t="s">
        <v>1345</v>
      </c>
    </row>
    <row r="10" spans="1:57" x14ac:dyDescent="0.25">
      <c r="A10" s="5">
        <v>9</v>
      </c>
      <c r="B10" s="5">
        <v>2</v>
      </c>
      <c r="C10" s="5">
        <v>1</v>
      </c>
      <c r="D10" s="5">
        <v>4</v>
      </c>
      <c r="E10" s="5">
        <v>1</v>
      </c>
      <c r="F10" s="5">
        <v>2</v>
      </c>
      <c r="G10" s="5">
        <v>17.61</v>
      </c>
      <c r="H10" s="5">
        <v>15.04</v>
      </c>
      <c r="I10" s="5"/>
      <c r="J10" s="5">
        <v>32.65</v>
      </c>
      <c r="K10" s="5">
        <v>12.85</v>
      </c>
      <c r="L10" s="5">
        <v>4.07</v>
      </c>
      <c r="M10" s="5">
        <v>2.73</v>
      </c>
      <c r="N10" s="5">
        <v>6.28</v>
      </c>
      <c r="O10" s="5"/>
      <c r="P10" s="5">
        <v>3.29</v>
      </c>
      <c r="Q10" s="5">
        <v>3.07</v>
      </c>
      <c r="R10" s="5">
        <v>6.3599999999999994</v>
      </c>
      <c r="S10" s="5">
        <v>64.94</v>
      </c>
      <c r="T10" s="5">
        <v>58.58</v>
      </c>
      <c r="U10" s="5">
        <v>61.76</v>
      </c>
      <c r="V10" s="5">
        <v>122580</v>
      </c>
      <c r="W10">
        <v>7420</v>
      </c>
      <c r="X10">
        <v>130000</v>
      </c>
      <c r="Y10">
        <v>0</v>
      </c>
      <c r="Z10">
        <v>130000</v>
      </c>
      <c r="AA10">
        <v>5000</v>
      </c>
      <c r="AB10">
        <v>125000</v>
      </c>
      <c r="AC10" s="5">
        <v>125000</v>
      </c>
      <c r="AD10" s="5">
        <v>7720000</v>
      </c>
      <c r="AF10" s="5"/>
      <c r="AG10" s="5">
        <v>0</v>
      </c>
      <c r="AH10" s="5">
        <v>125000</v>
      </c>
      <c r="AI10" s="5">
        <v>7720000</v>
      </c>
      <c r="AJ10" s="5" t="s">
        <v>8</v>
      </c>
      <c r="AL10" s="5">
        <v>125000</v>
      </c>
      <c r="AM10" s="5">
        <v>0</v>
      </c>
      <c r="AN10" s="5">
        <v>7720000</v>
      </c>
      <c r="AO10" s="5"/>
      <c r="AP10" s="5" t="s">
        <v>19</v>
      </c>
      <c r="AQ10" s="5" t="s">
        <v>19</v>
      </c>
      <c r="AR10" t="s">
        <v>1827</v>
      </c>
      <c r="AS10" t="s">
        <v>1828</v>
      </c>
      <c r="AT10" t="s">
        <v>1867</v>
      </c>
      <c r="AU10" t="s">
        <v>1865</v>
      </c>
      <c r="AV10" s="5" t="b">
        <v>1</v>
      </c>
      <c r="AW10" s="5" t="s">
        <v>10</v>
      </c>
      <c r="AX10" s="5" t="b">
        <v>0</v>
      </c>
      <c r="AY10" s="5">
        <v>7720000</v>
      </c>
      <c r="AZ10">
        <v>7720000</v>
      </c>
      <c r="BA10">
        <v>0</v>
      </c>
      <c r="BB10">
        <v>0</v>
      </c>
      <c r="BC10" s="5">
        <v>0</v>
      </c>
      <c r="BD10" s="5" t="b">
        <v>1</v>
      </c>
      <c r="BE10" s="5" t="s">
        <v>1346</v>
      </c>
    </row>
    <row r="11" spans="1:57" x14ac:dyDescent="0.25">
      <c r="A11" s="5">
        <v>10</v>
      </c>
      <c r="B11" s="5">
        <v>2</v>
      </c>
      <c r="C11" s="5">
        <v>1</v>
      </c>
      <c r="D11" s="5">
        <v>4</v>
      </c>
      <c r="E11" s="5">
        <v>2</v>
      </c>
      <c r="F11" s="5">
        <v>1</v>
      </c>
      <c r="G11" s="5">
        <v>14.34</v>
      </c>
      <c r="H11" s="5"/>
      <c r="I11" s="5"/>
      <c r="J11" s="5">
        <v>14.34</v>
      </c>
      <c r="K11" s="5">
        <v>14.05</v>
      </c>
      <c r="L11" s="5">
        <v>4</v>
      </c>
      <c r="M11" s="5"/>
      <c r="N11" s="5">
        <v>3.41</v>
      </c>
      <c r="O11" s="5">
        <v>2.37</v>
      </c>
      <c r="P11" s="5"/>
      <c r="Q11" s="5"/>
      <c r="R11" s="5">
        <v>0</v>
      </c>
      <c r="S11" s="5">
        <v>38.17</v>
      </c>
      <c r="T11" s="5">
        <v>38.17</v>
      </c>
      <c r="U11" s="5">
        <v>38.17</v>
      </c>
      <c r="V11" s="5">
        <v>135200</v>
      </c>
      <c r="X11">
        <v>135200</v>
      </c>
      <c r="Y11">
        <v>-9349.8559077809914</v>
      </c>
      <c r="Z11">
        <v>125850.14409221899</v>
      </c>
      <c r="AB11">
        <v>125850.14409221899</v>
      </c>
      <c r="AC11" s="5">
        <v>125850.14</v>
      </c>
      <c r="AD11" s="5">
        <v>4803700</v>
      </c>
      <c r="AF11" s="5">
        <v>0.02</v>
      </c>
      <c r="AG11" s="5">
        <v>96074</v>
      </c>
      <c r="AH11" s="5">
        <v>123333.14121037464</v>
      </c>
      <c r="AI11" s="5">
        <v>4707626</v>
      </c>
      <c r="AJ11" s="5" t="s">
        <v>8</v>
      </c>
      <c r="AL11" s="5">
        <v>123333.14121037464</v>
      </c>
      <c r="AM11" s="5">
        <v>0</v>
      </c>
      <c r="AN11" s="5">
        <v>4707626</v>
      </c>
      <c r="AO11" s="5" t="s">
        <v>62</v>
      </c>
      <c r="AP11" s="5" t="s">
        <v>1</v>
      </c>
      <c r="AQ11" s="5" t="s">
        <v>1</v>
      </c>
      <c r="AR11" t="s">
        <v>1863</v>
      </c>
      <c r="AS11" t="s">
        <v>1787</v>
      </c>
      <c r="AT11" t="s">
        <v>1867</v>
      </c>
      <c r="AU11" t="s">
        <v>1864</v>
      </c>
      <c r="AV11" s="5" t="b">
        <v>1</v>
      </c>
      <c r="AW11" s="5" t="s">
        <v>8</v>
      </c>
      <c r="AX11" s="5" t="b">
        <v>1</v>
      </c>
      <c r="AY11" s="5">
        <v>4803700</v>
      </c>
      <c r="AZ11" t="s">
        <v>1899</v>
      </c>
      <c r="BA11">
        <v>0</v>
      </c>
      <c r="BB11">
        <v>4803700</v>
      </c>
      <c r="BC11" s="5">
        <v>0</v>
      </c>
      <c r="BD11" s="5" t="b">
        <v>1</v>
      </c>
      <c r="BE11" s="5" t="s">
        <v>1347</v>
      </c>
    </row>
    <row r="12" spans="1:57" x14ac:dyDescent="0.25">
      <c r="A12" s="5">
        <v>11</v>
      </c>
      <c r="B12" s="5">
        <v>2</v>
      </c>
      <c r="C12" s="5">
        <v>1</v>
      </c>
      <c r="D12" s="5">
        <v>4</v>
      </c>
      <c r="E12" s="5">
        <v>3</v>
      </c>
      <c r="F12" s="5">
        <v>2</v>
      </c>
      <c r="G12" s="5">
        <v>14.94</v>
      </c>
      <c r="H12" s="5">
        <v>14.87</v>
      </c>
      <c r="I12" s="5"/>
      <c r="J12" s="5">
        <v>29.81</v>
      </c>
      <c r="K12" s="5">
        <v>13.05</v>
      </c>
      <c r="L12" s="5">
        <v>4.01</v>
      </c>
      <c r="M12" s="5"/>
      <c r="N12" s="5">
        <v>7.75</v>
      </c>
      <c r="O12" s="5"/>
      <c r="P12" s="5"/>
      <c r="Q12" s="5"/>
      <c r="R12" s="5">
        <v>0</v>
      </c>
      <c r="S12" s="5">
        <v>54.62</v>
      </c>
      <c r="T12" s="5">
        <v>54.62</v>
      </c>
      <c r="U12" s="5">
        <v>54.62</v>
      </c>
      <c r="V12" s="5">
        <v>110700</v>
      </c>
      <c r="W12">
        <v>19300</v>
      </c>
      <c r="X12">
        <v>130000</v>
      </c>
      <c r="Y12">
        <v>0</v>
      </c>
      <c r="Z12">
        <v>130000</v>
      </c>
      <c r="AA12">
        <v>5000</v>
      </c>
      <c r="AB12">
        <v>125000</v>
      </c>
      <c r="AC12" s="5">
        <v>125000</v>
      </c>
      <c r="AD12" s="5">
        <v>6827500</v>
      </c>
      <c r="AF12" s="5"/>
      <c r="AG12" s="5">
        <v>0</v>
      </c>
      <c r="AH12" s="5">
        <v>125000</v>
      </c>
      <c r="AI12" s="5">
        <v>6827500</v>
      </c>
      <c r="AJ12" s="5" t="s">
        <v>8</v>
      </c>
      <c r="AL12" s="5">
        <v>125000</v>
      </c>
      <c r="AM12" s="5">
        <v>0</v>
      </c>
      <c r="AN12" s="5">
        <v>6827500</v>
      </c>
      <c r="AO12" s="5"/>
      <c r="AP12" s="5" t="s">
        <v>2</v>
      </c>
      <c r="AQ12" s="5" t="s">
        <v>2</v>
      </c>
      <c r="AR12" t="s">
        <v>1821</v>
      </c>
      <c r="AS12" t="s">
        <v>1787</v>
      </c>
      <c r="AT12" t="s">
        <v>1867</v>
      </c>
      <c r="AU12" t="s">
        <v>1865</v>
      </c>
      <c r="AV12" s="5" t="b">
        <v>1</v>
      </c>
      <c r="AW12" s="5" t="s">
        <v>8</v>
      </c>
      <c r="AX12" s="5" t="b">
        <v>1</v>
      </c>
      <c r="AY12" s="5">
        <v>6827500</v>
      </c>
      <c r="AZ12">
        <v>6827500</v>
      </c>
      <c r="BA12">
        <v>0</v>
      </c>
      <c r="BB12">
        <v>0</v>
      </c>
      <c r="BC12" s="5">
        <v>0</v>
      </c>
      <c r="BD12" s="5" t="b">
        <v>1</v>
      </c>
      <c r="BE12" s="5" t="s">
        <v>1348</v>
      </c>
    </row>
    <row r="13" spans="1:57" x14ac:dyDescent="0.25">
      <c r="A13" s="5">
        <v>12</v>
      </c>
      <c r="B13" s="5">
        <v>2</v>
      </c>
      <c r="C13" s="5">
        <v>1</v>
      </c>
      <c r="D13" s="5">
        <v>4</v>
      </c>
      <c r="E13" s="5">
        <v>4</v>
      </c>
      <c r="F13" s="5">
        <v>3</v>
      </c>
      <c r="G13" s="5">
        <v>21.72</v>
      </c>
      <c r="H13" s="5">
        <v>11.92</v>
      </c>
      <c r="I13" s="5">
        <v>13.55</v>
      </c>
      <c r="J13" s="5">
        <v>47.19</v>
      </c>
      <c r="K13" s="5">
        <v>16.3</v>
      </c>
      <c r="L13" s="5">
        <v>3.11</v>
      </c>
      <c r="M13" s="5">
        <v>2.94</v>
      </c>
      <c r="N13" s="5">
        <v>9.27</v>
      </c>
      <c r="O13" s="5">
        <v>3.22</v>
      </c>
      <c r="P13" s="5">
        <v>3.07</v>
      </c>
      <c r="Q13" s="5"/>
      <c r="R13" s="5">
        <v>3.07</v>
      </c>
      <c r="S13" s="5">
        <v>85.1</v>
      </c>
      <c r="T13" s="5">
        <v>82.03</v>
      </c>
      <c r="U13" s="5">
        <v>83.57</v>
      </c>
      <c r="V13" s="5">
        <v>110670</v>
      </c>
      <c r="W13">
        <v>19330</v>
      </c>
      <c r="X13">
        <v>130000</v>
      </c>
      <c r="Y13">
        <v>0</v>
      </c>
      <c r="Z13">
        <v>130000</v>
      </c>
      <c r="AA13">
        <v>5000</v>
      </c>
      <c r="AB13">
        <v>125000</v>
      </c>
      <c r="AC13" s="5">
        <v>125000</v>
      </c>
      <c r="AD13" s="5">
        <v>10446250</v>
      </c>
      <c r="AF13" s="5"/>
      <c r="AG13" s="5">
        <v>0</v>
      </c>
      <c r="AH13" s="5">
        <v>125000</v>
      </c>
      <c r="AI13" s="5">
        <v>10446250</v>
      </c>
      <c r="AJ13" s="5" t="s">
        <v>8</v>
      </c>
      <c r="AL13" s="5">
        <v>125000</v>
      </c>
      <c r="AM13" s="5">
        <v>0</v>
      </c>
      <c r="AN13" s="5">
        <v>10446250</v>
      </c>
      <c r="AO13" s="5"/>
      <c r="AP13" s="5" t="s">
        <v>19</v>
      </c>
      <c r="AQ13" s="5" t="s">
        <v>19</v>
      </c>
      <c r="AR13" t="s">
        <v>1827</v>
      </c>
      <c r="AS13" t="s">
        <v>1828</v>
      </c>
      <c r="AT13" t="s">
        <v>1867</v>
      </c>
      <c r="AU13" t="s">
        <v>1858</v>
      </c>
      <c r="AV13" s="5" t="b">
        <v>1</v>
      </c>
      <c r="AW13" s="5" t="s">
        <v>8</v>
      </c>
      <c r="AX13" s="5" t="b">
        <v>1</v>
      </c>
      <c r="AY13" s="5">
        <v>10446250</v>
      </c>
      <c r="AZ13">
        <v>10446250</v>
      </c>
      <c r="BA13">
        <v>0</v>
      </c>
      <c r="BB13">
        <v>0</v>
      </c>
      <c r="BC13" s="5">
        <v>0</v>
      </c>
      <c r="BD13" s="5" t="b">
        <v>1</v>
      </c>
      <c r="BE13" s="5" t="s">
        <v>1349</v>
      </c>
    </row>
    <row r="14" spans="1:57" x14ac:dyDescent="0.25">
      <c r="A14" s="5">
        <v>13</v>
      </c>
      <c r="B14" s="5">
        <v>2</v>
      </c>
      <c r="C14" s="5">
        <v>1</v>
      </c>
      <c r="D14" s="5">
        <v>5</v>
      </c>
      <c r="E14" s="5">
        <v>1</v>
      </c>
      <c r="F14" s="5">
        <v>2</v>
      </c>
      <c r="G14" s="5">
        <v>17.61</v>
      </c>
      <c r="H14" s="5">
        <v>15.04</v>
      </c>
      <c r="I14" s="5"/>
      <c r="J14" s="5">
        <v>32.65</v>
      </c>
      <c r="K14" s="5">
        <v>12.85</v>
      </c>
      <c r="L14" s="5">
        <v>4.07</v>
      </c>
      <c r="M14" s="5">
        <v>2.73</v>
      </c>
      <c r="N14" s="5">
        <v>6.28</v>
      </c>
      <c r="O14" s="5"/>
      <c r="P14" s="5">
        <v>3.29</v>
      </c>
      <c r="Q14" s="5">
        <v>3.07</v>
      </c>
      <c r="R14" s="5">
        <v>6.3599999999999994</v>
      </c>
      <c r="S14" s="5">
        <v>64.94</v>
      </c>
      <c r="T14" s="5">
        <v>58.58</v>
      </c>
      <c r="U14" s="5">
        <v>61.76</v>
      </c>
      <c r="V14" s="5">
        <v>123660</v>
      </c>
      <c r="W14">
        <v>6340</v>
      </c>
      <c r="X14">
        <v>130000</v>
      </c>
      <c r="Y14">
        <v>0</v>
      </c>
      <c r="Z14">
        <v>130000</v>
      </c>
      <c r="AA14">
        <v>5000</v>
      </c>
      <c r="AB14">
        <v>125000</v>
      </c>
      <c r="AC14" s="5">
        <v>125000</v>
      </c>
      <c r="AD14" s="5">
        <v>7720000</v>
      </c>
      <c r="AF14" s="5"/>
      <c r="AG14" s="5">
        <v>0</v>
      </c>
      <c r="AH14" s="5">
        <v>125000</v>
      </c>
      <c r="AI14" s="5">
        <v>7720000</v>
      </c>
      <c r="AJ14" s="5" t="s">
        <v>8</v>
      </c>
      <c r="AL14" s="5">
        <v>125000</v>
      </c>
      <c r="AM14" s="5">
        <v>0</v>
      </c>
      <c r="AN14" s="5">
        <v>7720000</v>
      </c>
      <c r="AO14" s="5"/>
      <c r="AP14" s="5" t="s">
        <v>19</v>
      </c>
      <c r="AQ14" s="5" t="s">
        <v>19</v>
      </c>
      <c r="AR14" t="s">
        <v>1827</v>
      </c>
      <c r="AS14" t="s">
        <v>1828</v>
      </c>
      <c r="AT14" t="s">
        <v>1867</v>
      </c>
      <c r="AU14" t="s">
        <v>1865</v>
      </c>
      <c r="AV14" s="5" t="b">
        <v>1</v>
      </c>
      <c r="AW14" s="5" t="s">
        <v>8</v>
      </c>
      <c r="AX14" s="5" t="b">
        <v>1</v>
      </c>
      <c r="AY14" s="5">
        <v>7720000</v>
      </c>
      <c r="AZ14">
        <v>7720000</v>
      </c>
      <c r="BA14">
        <v>0</v>
      </c>
      <c r="BB14">
        <v>0</v>
      </c>
      <c r="BC14" s="5">
        <v>0</v>
      </c>
      <c r="BD14" s="5" t="b">
        <v>1</v>
      </c>
      <c r="BE14" s="5" t="s">
        <v>1350</v>
      </c>
    </row>
    <row r="15" spans="1:57" x14ac:dyDescent="0.25">
      <c r="A15" s="5">
        <v>14</v>
      </c>
      <c r="B15" s="5">
        <v>2</v>
      </c>
      <c r="C15" s="5">
        <v>1</v>
      </c>
      <c r="D15" s="5">
        <v>5</v>
      </c>
      <c r="E15" s="5">
        <v>2</v>
      </c>
      <c r="F15" s="5">
        <v>1</v>
      </c>
      <c r="G15" s="5">
        <v>14.34</v>
      </c>
      <c r="H15" s="5"/>
      <c r="I15" s="5"/>
      <c r="J15" s="5">
        <v>14.34</v>
      </c>
      <c r="K15" s="5">
        <v>14.05</v>
      </c>
      <c r="L15" s="5">
        <v>4</v>
      </c>
      <c r="M15" s="5"/>
      <c r="N15" s="5">
        <v>3.41</v>
      </c>
      <c r="O15" s="5">
        <v>2.37</v>
      </c>
      <c r="P15" s="5"/>
      <c r="Q15" s="5"/>
      <c r="R15" s="5">
        <v>0</v>
      </c>
      <c r="S15" s="5">
        <v>38.17</v>
      </c>
      <c r="T15" s="5">
        <v>38.17</v>
      </c>
      <c r="U15" s="5">
        <v>38.17</v>
      </c>
      <c r="V15" s="5">
        <v>137800</v>
      </c>
      <c r="X15">
        <v>137800</v>
      </c>
      <c r="Y15">
        <v>1.9386953104403799</v>
      </c>
      <c r="Z15">
        <v>137801.93869531044</v>
      </c>
      <c r="AB15">
        <v>137801.93869531044</v>
      </c>
      <c r="AC15" s="5">
        <v>137801.94</v>
      </c>
      <c r="AD15" s="5">
        <v>5259900</v>
      </c>
      <c r="AF15" s="5"/>
      <c r="AG15" s="5">
        <v>0</v>
      </c>
      <c r="AH15" s="5">
        <v>137801.93869531044</v>
      </c>
      <c r="AI15" s="5">
        <v>5259900</v>
      </c>
      <c r="AJ15" s="5" t="s">
        <v>8</v>
      </c>
      <c r="AL15" s="5">
        <v>137801.93869531044</v>
      </c>
      <c r="AM15" s="5">
        <v>0</v>
      </c>
      <c r="AN15" s="5">
        <v>5259900</v>
      </c>
      <c r="AO15" s="5"/>
      <c r="AP15" s="5" t="s">
        <v>19</v>
      </c>
      <c r="AQ15" s="5" t="s">
        <v>19</v>
      </c>
      <c r="AR15" t="s">
        <v>1827</v>
      </c>
      <c r="AS15" t="s">
        <v>1828</v>
      </c>
      <c r="AT15" t="s">
        <v>1867</v>
      </c>
      <c r="AU15" t="s">
        <v>1864</v>
      </c>
      <c r="AV15" s="5" t="b">
        <v>1</v>
      </c>
      <c r="AW15" s="5" t="s">
        <v>8</v>
      </c>
      <c r="AX15" s="5" t="b">
        <v>1</v>
      </c>
      <c r="AY15" s="5">
        <v>5259900</v>
      </c>
      <c r="AZ15">
        <v>5259900</v>
      </c>
      <c r="BA15">
        <v>0</v>
      </c>
      <c r="BB15">
        <v>0</v>
      </c>
      <c r="BC15" s="5">
        <v>0</v>
      </c>
      <c r="BD15" s="5" t="b">
        <v>1</v>
      </c>
      <c r="BE15" s="5" t="s">
        <v>1351</v>
      </c>
    </row>
    <row r="16" spans="1:57" x14ac:dyDescent="0.25">
      <c r="A16" s="5">
        <v>15</v>
      </c>
      <c r="B16" s="5">
        <v>2</v>
      </c>
      <c r="C16" s="5">
        <v>1</v>
      </c>
      <c r="D16" s="5">
        <v>5</v>
      </c>
      <c r="E16" s="5">
        <v>3</v>
      </c>
      <c r="F16" s="5">
        <v>2</v>
      </c>
      <c r="G16" s="5">
        <v>14.94</v>
      </c>
      <c r="H16" s="5">
        <v>14.87</v>
      </c>
      <c r="I16" s="5"/>
      <c r="J16" s="5">
        <v>29.81</v>
      </c>
      <c r="K16" s="5">
        <v>13.05</v>
      </c>
      <c r="L16" s="5">
        <v>4.01</v>
      </c>
      <c r="M16" s="5"/>
      <c r="N16" s="5">
        <v>7.75</v>
      </c>
      <c r="O16" s="5"/>
      <c r="P16" s="5"/>
      <c r="Q16" s="5"/>
      <c r="R16" s="5">
        <v>0</v>
      </c>
      <c r="S16" s="5">
        <v>54.62</v>
      </c>
      <c r="T16" s="5">
        <v>54.62</v>
      </c>
      <c r="U16" s="5">
        <v>54.62</v>
      </c>
      <c r="V16" s="5">
        <v>111780</v>
      </c>
      <c r="X16">
        <v>111780</v>
      </c>
      <c r="Y16">
        <v>-5791.3511534236459</v>
      </c>
      <c r="Z16">
        <v>105988.64884657635</v>
      </c>
      <c r="AB16">
        <v>105988.64884657635</v>
      </c>
      <c r="AC16" s="5">
        <v>105988.65</v>
      </c>
      <c r="AD16" s="5">
        <v>5789100</v>
      </c>
      <c r="AE16">
        <v>100000</v>
      </c>
      <c r="AF16" s="5"/>
      <c r="AG16" s="5">
        <v>100000</v>
      </c>
      <c r="AH16" s="5">
        <v>104157.81764921275</v>
      </c>
      <c r="AI16" s="5">
        <v>5689100</v>
      </c>
      <c r="AJ16" s="5" t="s">
        <v>8</v>
      </c>
      <c r="AL16" s="5">
        <v>104157.81764921275</v>
      </c>
      <c r="AM16" s="5">
        <v>0</v>
      </c>
      <c r="AN16" s="5">
        <v>5689100</v>
      </c>
      <c r="AO16" s="5" t="s">
        <v>1462</v>
      </c>
      <c r="AP16" s="5" t="s">
        <v>1</v>
      </c>
      <c r="AQ16" s="5" t="s">
        <v>1</v>
      </c>
      <c r="AR16" t="s">
        <v>1863</v>
      </c>
      <c r="AS16" t="s">
        <v>1787</v>
      </c>
      <c r="AT16" t="s">
        <v>1867</v>
      </c>
      <c r="AU16" t="s">
        <v>1865</v>
      </c>
      <c r="AV16" s="5" t="b">
        <v>1</v>
      </c>
      <c r="AW16" s="5" t="s">
        <v>8</v>
      </c>
      <c r="AX16" s="5" t="b">
        <v>1</v>
      </c>
      <c r="AY16" s="5">
        <v>5789100</v>
      </c>
      <c r="AZ16" t="s">
        <v>1899</v>
      </c>
      <c r="BA16">
        <v>0</v>
      </c>
      <c r="BB16">
        <v>5789100</v>
      </c>
      <c r="BC16" s="5">
        <v>0</v>
      </c>
      <c r="BD16" s="5" t="b">
        <v>1</v>
      </c>
      <c r="BE16" s="5" t="s">
        <v>1352</v>
      </c>
    </row>
    <row r="17" spans="1:57" x14ac:dyDescent="0.25">
      <c r="A17" s="5">
        <v>16</v>
      </c>
      <c r="B17" s="5">
        <v>2</v>
      </c>
      <c r="C17" s="5">
        <v>1</v>
      </c>
      <c r="D17" s="5">
        <v>5</v>
      </c>
      <c r="E17" s="5">
        <v>4</v>
      </c>
      <c r="F17" s="5">
        <v>3</v>
      </c>
      <c r="G17" s="5">
        <v>21.72</v>
      </c>
      <c r="H17" s="5">
        <v>11.92</v>
      </c>
      <c r="I17" s="5">
        <v>13.55</v>
      </c>
      <c r="J17" s="5">
        <v>47.19</v>
      </c>
      <c r="K17" s="5">
        <v>16.3</v>
      </c>
      <c r="L17" s="5">
        <v>3.11</v>
      </c>
      <c r="M17" s="5">
        <v>2.94</v>
      </c>
      <c r="N17" s="5">
        <v>9.27</v>
      </c>
      <c r="O17" s="5">
        <v>3.22</v>
      </c>
      <c r="P17" s="5">
        <v>3.07</v>
      </c>
      <c r="Q17" s="5"/>
      <c r="R17" s="5">
        <v>3.07</v>
      </c>
      <c r="S17" s="5">
        <v>85.1</v>
      </c>
      <c r="T17" s="5">
        <v>82.03</v>
      </c>
      <c r="U17" s="5">
        <v>83.57</v>
      </c>
      <c r="V17" s="5">
        <v>110670</v>
      </c>
      <c r="W17">
        <v>19330</v>
      </c>
      <c r="X17">
        <v>130000</v>
      </c>
      <c r="Y17">
        <v>0</v>
      </c>
      <c r="Z17">
        <v>130000</v>
      </c>
      <c r="AA17">
        <v>5000</v>
      </c>
      <c r="AB17">
        <v>125000</v>
      </c>
      <c r="AC17" s="5">
        <v>125000</v>
      </c>
      <c r="AD17" s="5">
        <v>10446250</v>
      </c>
      <c r="AF17" s="5"/>
      <c r="AG17" s="5">
        <v>0</v>
      </c>
      <c r="AH17" s="5">
        <v>125000</v>
      </c>
      <c r="AI17" s="5">
        <v>10446250</v>
      </c>
      <c r="AJ17" s="5" t="s">
        <v>8</v>
      </c>
      <c r="AL17" s="5">
        <v>125000</v>
      </c>
      <c r="AM17" s="5">
        <v>0</v>
      </c>
      <c r="AN17" s="5">
        <v>10446250</v>
      </c>
      <c r="AO17" s="5"/>
      <c r="AP17" s="5" t="s">
        <v>19</v>
      </c>
      <c r="AQ17" s="5" t="s">
        <v>19</v>
      </c>
      <c r="AR17" t="s">
        <v>1827</v>
      </c>
      <c r="AS17" t="s">
        <v>1828</v>
      </c>
      <c r="AT17" t="s">
        <v>1867</v>
      </c>
      <c r="AU17" t="s">
        <v>1858</v>
      </c>
      <c r="AV17" s="5" t="b">
        <v>1</v>
      </c>
      <c r="AW17" s="5" t="s">
        <v>8</v>
      </c>
      <c r="AX17" s="5" t="b">
        <v>1</v>
      </c>
      <c r="AY17" s="5">
        <v>10446250</v>
      </c>
      <c r="AZ17">
        <v>10446250</v>
      </c>
      <c r="BA17">
        <v>0</v>
      </c>
      <c r="BB17">
        <v>0</v>
      </c>
      <c r="BC17" s="5">
        <v>0</v>
      </c>
      <c r="BD17" s="5" t="b">
        <v>1</v>
      </c>
      <c r="BE17" s="5" t="s">
        <v>1353</v>
      </c>
    </row>
    <row r="18" spans="1:57" x14ac:dyDescent="0.25">
      <c r="A18" s="5">
        <v>17</v>
      </c>
      <c r="B18" s="5">
        <v>2</v>
      </c>
      <c r="C18" s="5">
        <v>1</v>
      </c>
      <c r="D18" s="5">
        <v>6</v>
      </c>
      <c r="E18" s="5">
        <v>1</v>
      </c>
      <c r="F18" s="5">
        <v>2</v>
      </c>
      <c r="G18" s="5">
        <v>17.61</v>
      </c>
      <c r="H18" s="5">
        <v>15.04</v>
      </c>
      <c r="I18" s="5"/>
      <c r="J18" s="5">
        <v>32.65</v>
      </c>
      <c r="K18" s="5">
        <v>12.85</v>
      </c>
      <c r="L18" s="5">
        <v>4.07</v>
      </c>
      <c r="M18" s="5">
        <v>2.73</v>
      </c>
      <c r="N18" s="5">
        <v>6.28</v>
      </c>
      <c r="O18" s="5"/>
      <c r="P18" s="5">
        <v>3.29</v>
      </c>
      <c r="Q18" s="5">
        <v>3.07</v>
      </c>
      <c r="R18" s="5">
        <v>6.3599999999999994</v>
      </c>
      <c r="S18" s="5">
        <v>64.94</v>
      </c>
      <c r="T18" s="5">
        <v>58.58</v>
      </c>
      <c r="U18" s="5">
        <v>61.76</v>
      </c>
      <c r="V18" s="5">
        <v>123660</v>
      </c>
      <c r="W18">
        <v>6340</v>
      </c>
      <c r="X18">
        <v>130000</v>
      </c>
      <c r="Y18">
        <v>0</v>
      </c>
      <c r="Z18">
        <v>130000</v>
      </c>
      <c r="AA18">
        <v>5000</v>
      </c>
      <c r="AB18">
        <v>125000</v>
      </c>
      <c r="AC18" s="5">
        <v>125000</v>
      </c>
      <c r="AD18" s="5">
        <v>7720000</v>
      </c>
      <c r="AF18" s="5"/>
      <c r="AG18" s="5">
        <v>0</v>
      </c>
      <c r="AH18" s="5">
        <v>125000</v>
      </c>
      <c r="AI18" s="5">
        <v>7720000</v>
      </c>
      <c r="AJ18" s="5" t="s">
        <v>8</v>
      </c>
      <c r="AL18" s="5">
        <v>125000</v>
      </c>
      <c r="AM18" s="5">
        <v>0</v>
      </c>
      <c r="AN18" s="5">
        <v>7720000</v>
      </c>
      <c r="AO18" s="5"/>
      <c r="AP18" s="5" t="s">
        <v>2</v>
      </c>
      <c r="AQ18" s="5" t="s">
        <v>2</v>
      </c>
      <c r="AR18" t="s">
        <v>1821</v>
      </c>
      <c r="AS18" t="s">
        <v>1787</v>
      </c>
      <c r="AT18" t="s">
        <v>1867</v>
      </c>
      <c r="AU18" t="s">
        <v>1865</v>
      </c>
      <c r="AV18" s="5" t="b">
        <v>1</v>
      </c>
      <c r="AW18" s="5" t="s">
        <v>8</v>
      </c>
      <c r="AX18" s="5" t="b">
        <v>1</v>
      </c>
      <c r="AY18" s="5">
        <v>7720000</v>
      </c>
      <c r="AZ18">
        <v>7720000</v>
      </c>
      <c r="BA18">
        <v>0</v>
      </c>
      <c r="BB18">
        <v>0</v>
      </c>
      <c r="BC18" s="5">
        <v>0</v>
      </c>
      <c r="BD18" s="5" t="b">
        <v>1</v>
      </c>
      <c r="BE18" s="5" t="s">
        <v>1354</v>
      </c>
    </row>
    <row r="19" spans="1:57" x14ac:dyDescent="0.25">
      <c r="A19" s="5">
        <v>18</v>
      </c>
      <c r="B19" s="5">
        <v>2</v>
      </c>
      <c r="C19" s="5">
        <v>1</v>
      </c>
      <c r="D19" s="5">
        <v>6</v>
      </c>
      <c r="E19" s="5">
        <v>2</v>
      </c>
      <c r="F19" s="5">
        <v>1</v>
      </c>
      <c r="G19" s="5">
        <v>14.34</v>
      </c>
      <c r="H19" s="5"/>
      <c r="I19" s="5"/>
      <c r="J19" s="5">
        <v>14.34</v>
      </c>
      <c r="K19" s="5">
        <v>9.92</v>
      </c>
      <c r="L19" s="5">
        <v>4</v>
      </c>
      <c r="M19" s="5"/>
      <c r="N19" s="5">
        <v>3.41</v>
      </c>
      <c r="O19" s="5">
        <v>2.37</v>
      </c>
      <c r="P19" s="5">
        <v>2.91</v>
      </c>
      <c r="Q19" s="5"/>
      <c r="R19" s="5">
        <v>2.91</v>
      </c>
      <c r="S19" s="5">
        <v>36.950000000000003</v>
      </c>
      <c r="T19" s="5">
        <v>34.04</v>
      </c>
      <c r="U19" s="5">
        <v>35.5</v>
      </c>
      <c r="V19" s="5">
        <v>135200</v>
      </c>
      <c r="X19">
        <v>135200</v>
      </c>
      <c r="Y19">
        <v>0</v>
      </c>
      <c r="Z19">
        <v>135200</v>
      </c>
      <c r="AB19">
        <v>135200</v>
      </c>
      <c r="AC19" s="5">
        <v>135200</v>
      </c>
      <c r="AD19" s="5">
        <v>4799600</v>
      </c>
      <c r="AF19" s="5"/>
      <c r="AG19" s="5">
        <v>0</v>
      </c>
      <c r="AH19" s="5">
        <v>135200</v>
      </c>
      <c r="AI19" s="5">
        <v>4799600</v>
      </c>
      <c r="AJ19" s="5" t="s">
        <v>8</v>
      </c>
      <c r="AL19" s="5">
        <v>135200</v>
      </c>
      <c r="AM19" s="5">
        <v>0</v>
      </c>
      <c r="AN19" s="5">
        <v>4799600</v>
      </c>
      <c r="AO19" s="5"/>
      <c r="AP19" s="5" t="s">
        <v>2</v>
      </c>
      <c r="AQ19" s="5" t="s">
        <v>2</v>
      </c>
      <c r="AR19" t="s">
        <v>1821</v>
      </c>
      <c r="AS19" t="s">
        <v>1787</v>
      </c>
      <c r="AT19" t="s">
        <v>1867</v>
      </c>
      <c r="AU19" t="s">
        <v>1864</v>
      </c>
      <c r="AV19" s="5" t="b">
        <v>1</v>
      </c>
      <c r="AW19" s="5" t="s">
        <v>8</v>
      </c>
      <c r="AX19" s="5" t="b">
        <v>1</v>
      </c>
      <c r="AY19" s="5">
        <v>4799600</v>
      </c>
      <c r="AZ19">
        <v>4799600</v>
      </c>
      <c r="BA19">
        <v>0</v>
      </c>
      <c r="BB19">
        <v>0</v>
      </c>
      <c r="BC19" s="5">
        <v>0</v>
      </c>
      <c r="BD19" s="5" t="b">
        <v>1</v>
      </c>
      <c r="BE19" s="5" t="s">
        <v>1355</v>
      </c>
    </row>
    <row r="20" spans="1:57" x14ac:dyDescent="0.25">
      <c r="A20" s="5">
        <v>19</v>
      </c>
      <c r="B20" s="5">
        <v>2</v>
      </c>
      <c r="C20" s="5">
        <v>1</v>
      </c>
      <c r="D20" s="5">
        <v>6</v>
      </c>
      <c r="E20" s="5">
        <v>3</v>
      </c>
      <c r="F20" s="5">
        <v>2</v>
      </c>
      <c r="G20" s="5">
        <v>14.94</v>
      </c>
      <c r="H20" s="5">
        <v>10.61</v>
      </c>
      <c r="I20" s="5"/>
      <c r="J20" s="5">
        <v>25.549999999999997</v>
      </c>
      <c r="K20" s="5">
        <v>13.05</v>
      </c>
      <c r="L20" s="5">
        <v>4.01</v>
      </c>
      <c r="M20" s="5"/>
      <c r="N20" s="5">
        <v>7.75</v>
      </c>
      <c r="O20" s="5"/>
      <c r="P20" s="5">
        <v>2.78</v>
      </c>
      <c r="Q20" s="5"/>
      <c r="R20" s="5">
        <v>2.78</v>
      </c>
      <c r="S20" s="5">
        <v>53.14</v>
      </c>
      <c r="T20" s="5">
        <v>50.36</v>
      </c>
      <c r="U20" s="5">
        <v>51.75</v>
      </c>
      <c r="V20" s="5">
        <v>111780</v>
      </c>
      <c r="W20">
        <v>20820</v>
      </c>
      <c r="X20">
        <v>132600</v>
      </c>
      <c r="Y20">
        <v>103.3816425120749</v>
      </c>
      <c r="Z20">
        <v>132703.38164251207</v>
      </c>
      <c r="AB20">
        <v>132703.38164251207</v>
      </c>
      <c r="AC20" s="5">
        <v>132703.38</v>
      </c>
      <c r="AD20" s="5">
        <v>6867400</v>
      </c>
      <c r="AF20" s="5">
        <v>0.03</v>
      </c>
      <c r="AG20" s="5">
        <v>206022</v>
      </c>
      <c r="AH20" s="5">
        <v>128722.28019323671</v>
      </c>
      <c r="AI20" s="5">
        <v>6661378</v>
      </c>
      <c r="AJ20" s="5" t="s">
        <v>8</v>
      </c>
      <c r="AL20" s="5">
        <v>128722.28019323671</v>
      </c>
      <c r="AM20" s="5">
        <v>0</v>
      </c>
      <c r="AN20" s="5">
        <v>6661378</v>
      </c>
      <c r="AO20" s="5" t="s">
        <v>132</v>
      </c>
      <c r="AP20" s="5" t="s">
        <v>1</v>
      </c>
      <c r="AQ20" s="5" t="s">
        <v>1</v>
      </c>
      <c r="AR20" t="s">
        <v>1863</v>
      </c>
      <c r="AS20" t="s">
        <v>1787</v>
      </c>
      <c r="AT20" t="s">
        <v>1867</v>
      </c>
      <c r="AU20" t="s">
        <v>1865</v>
      </c>
      <c r="AV20" s="5" t="b">
        <v>1</v>
      </c>
      <c r="AW20" s="5" t="s">
        <v>8</v>
      </c>
      <c r="AX20" s="5" t="b">
        <v>1</v>
      </c>
      <c r="AY20" s="5">
        <v>6867400</v>
      </c>
      <c r="AZ20" t="s">
        <v>1899</v>
      </c>
      <c r="BA20">
        <v>0</v>
      </c>
      <c r="BB20">
        <v>6867400</v>
      </c>
      <c r="BC20" s="5">
        <v>0</v>
      </c>
      <c r="BD20" s="5" t="b">
        <v>1</v>
      </c>
      <c r="BE20" s="5" t="s">
        <v>1356</v>
      </c>
    </row>
    <row r="21" spans="1:57" x14ac:dyDescent="0.25">
      <c r="A21" s="5">
        <v>20</v>
      </c>
      <c r="B21" s="5">
        <v>2</v>
      </c>
      <c r="C21" s="5">
        <v>1</v>
      </c>
      <c r="D21" s="5">
        <v>6</v>
      </c>
      <c r="E21" s="5">
        <v>4</v>
      </c>
      <c r="F21" s="5">
        <v>3</v>
      </c>
      <c r="G21" s="5">
        <v>17.41</v>
      </c>
      <c r="H21" s="5">
        <v>11.92</v>
      </c>
      <c r="I21" s="5">
        <v>13.55</v>
      </c>
      <c r="J21" s="5">
        <v>42.879999999999995</v>
      </c>
      <c r="K21" s="5">
        <v>16.3</v>
      </c>
      <c r="L21" s="5">
        <v>3.11</v>
      </c>
      <c r="M21" s="5">
        <v>2.94</v>
      </c>
      <c r="N21" s="5">
        <v>9.27</v>
      </c>
      <c r="O21" s="5">
        <v>3.22</v>
      </c>
      <c r="P21" s="5">
        <v>3.07</v>
      </c>
      <c r="Q21" s="5">
        <v>2.98</v>
      </c>
      <c r="R21" s="5">
        <v>6.05</v>
      </c>
      <c r="S21" s="5">
        <v>83.77</v>
      </c>
      <c r="T21" s="5">
        <v>77.72</v>
      </c>
      <c r="U21" s="5">
        <v>80.75</v>
      </c>
      <c r="V21" s="5">
        <v>110670</v>
      </c>
      <c r="W21">
        <v>19330</v>
      </c>
      <c r="X21">
        <v>130000</v>
      </c>
      <c r="Y21">
        <v>0</v>
      </c>
      <c r="Z21">
        <v>130000</v>
      </c>
      <c r="AA21">
        <v>5000</v>
      </c>
      <c r="AB21">
        <v>125000</v>
      </c>
      <c r="AC21" s="5">
        <v>125000</v>
      </c>
      <c r="AD21" s="5">
        <v>10093750</v>
      </c>
      <c r="AF21" s="5"/>
      <c r="AG21" s="5">
        <v>0</v>
      </c>
      <c r="AH21" s="5">
        <v>125000</v>
      </c>
      <c r="AI21" s="5">
        <v>10093750</v>
      </c>
      <c r="AJ21" s="5" t="s">
        <v>8</v>
      </c>
      <c r="AL21" s="5">
        <v>125000</v>
      </c>
      <c r="AM21" s="5">
        <v>0</v>
      </c>
      <c r="AN21" s="5">
        <v>10093750</v>
      </c>
      <c r="AO21" s="5"/>
      <c r="AP21" s="5" t="s">
        <v>2</v>
      </c>
      <c r="AQ21" s="5" t="s">
        <v>2</v>
      </c>
      <c r="AR21" t="s">
        <v>1821</v>
      </c>
      <c r="AS21" t="s">
        <v>1787</v>
      </c>
      <c r="AT21" t="s">
        <v>1867</v>
      </c>
      <c r="AU21" t="s">
        <v>1858</v>
      </c>
      <c r="AV21" s="5" t="b">
        <v>1</v>
      </c>
      <c r="AW21" s="5" t="s">
        <v>8</v>
      </c>
      <c r="AX21" s="5" t="b">
        <v>1</v>
      </c>
      <c r="AY21" s="5">
        <v>10093750</v>
      </c>
      <c r="AZ21">
        <v>10093750</v>
      </c>
      <c r="BA21">
        <v>0</v>
      </c>
      <c r="BB21">
        <v>0</v>
      </c>
      <c r="BC21" s="5">
        <v>0</v>
      </c>
      <c r="BD21" s="5" t="b">
        <v>1</v>
      </c>
      <c r="BE21" s="5" t="s">
        <v>1357</v>
      </c>
    </row>
    <row r="22" spans="1:57" x14ac:dyDescent="0.25">
      <c r="A22" s="5">
        <v>21</v>
      </c>
      <c r="B22" s="5">
        <v>2</v>
      </c>
      <c r="C22" s="5">
        <v>1</v>
      </c>
      <c r="D22" s="5">
        <v>7</v>
      </c>
      <c r="E22" s="5">
        <v>1</v>
      </c>
      <c r="F22" s="5">
        <v>2</v>
      </c>
      <c r="G22" s="5">
        <v>17.61</v>
      </c>
      <c r="H22" s="5">
        <v>15.04</v>
      </c>
      <c r="I22" s="5"/>
      <c r="J22" s="5">
        <v>32.65</v>
      </c>
      <c r="K22" s="5">
        <v>12.85</v>
      </c>
      <c r="L22" s="5">
        <v>4.07</v>
      </c>
      <c r="M22" s="5">
        <v>2.73</v>
      </c>
      <c r="N22" s="5">
        <v>6.28</v>
      </c>
      <c r="O22" s="5"/>
      <c r="P22" s="5">
        <v>3.29</v>
      </c>
      <c r="Q22" s="5">
        <v>3.07</v>
      </c>
      <c r="R22" s="5">
        <v>6.3599999999999994</v>
      </c>
      <c r="S22" s="5">
        <v>64.94</v>
      </c>
      <c r="T22" s="5">
        <v>58.58</v>
      </c>
      <c r="U22" s="5">
        <v>61.76</v>
      </c>
      <c r="V22" s="5">
        <v>123660</v>
      </c>
      <c r="W22">
        <v>6340</v>
      </c>
      <c r="X22">
        <v>130000</v>
      </c>
      <c r="Y22">
        <v>0</v>
      </c>
      <c r="Z22">
        <v>130000</v>
      </c>
      <c r="AA22">
        <v>5000</v>
      </c>
      <c r="AB22">
        <v>125000</v>
      </c>
      <c r="AC22" s="5">
        <v>125000</v>
      </c>
      <c r="AD22" s="5">
        <v>7720000</v>
      </c>
      <c r="AF22" s="5"/>
      <c r="AG22" s="5">
        <v>0</v>
      </c>
      <c r="AH22" s="5">
        <v>125000</v>
      </c>
      <c r="AI22" s="5">
        <v>7720000</v>
      </c>
      <c r="AJ22" s="5" t="s">
        <v>8</v>
      </c>
      <c r="AL22" s="5">
        <v>125000</v>
      </c>
      <c r="AM22" s="5">
        <v>0</v>
      </c>
      <c r="AN22" s="5">
        <v>7720000</v>
      </c>
      <c r="AO22" s="5"/>
      <c r="AP22" s="5" t="s">
        <v>19</v>
      </c>
      <c r="AQ22" s="5" t="s">
        <v>19</v>
      </c>
      <c r="AR22" t="s">
        <v>1827</v>
      </c>
      <c r="AS22" t="s">
        <v>1828</v>
      </c>
      <c r="AT22" t="s">
        <v>1867</v>
      </c>
      <c r="AU22" t="s">
        <v>1865</v>
      </c>
      <c r="AV22" s="5" t="b">
        <v>1</v>
      </c>
      <c r="AW22" s="5" t="s">
        <v>8</v>
      </c>
      <c r="AX22" s="5" t="b">
        <v>1</v>
      </c>
      <c r="AY22" s="5">
        <v>7720000</v>
      </c>
      <c r="AZ22">
        <v>7720000</v>
      </c>
      <c r="BA22">
        <v>0</v>
      </c>
      <c r="BB22">
        <v>0</v>
      </c>
      <c r="BC22" s="5">
        <v>0</v>
      </c>
      <c r="BD22" s="5" t="b">
        <v>1</v>
      </c>
      <c r="BE22" s="5" t="s">
        <v>1358</v>
      </c>
    </row>
    <row r="23" spans="1:57" x14ac:dyDescent="0.25">
      <c r="A23" s="5">
        <v>22</v>
      </c>
      <c r="B23" s="5">
        <v>2</v>
      </c>
      <c r="C23" s="5">
        <v>1</v>
      </c>
      <c r="D23" s="5">
        <v>7</v>
      </c>
      <c r="E23" s="5">
        <v>2</v>
      </c>
      <c r="F23" s="5">
        <v>1</v>
      </c>
      <c r="G23" s="5">
        <v>14.34</v>
      </c>
      <c r="H23" s="5"/>
      <c r="I23" s="5"/>
      <c r="J23" s="5">
        <v>14.34</v>
      </c>
      <c r="K23" s="5">
        <v>9.92</v>
      </c>
      <c r="L23" s="5">
        <v>4</v>
      </c>
      <c r="M23" s="5"/>
      <c r="N23" s="5">
        <v>3.41</v>
      </c>
      <c r="O23" s="5">
        <v>2.37</v>
      </c>
      <c r="P23" s="5">
        <v>2.91</v>
      </c>
      <c r="Q23" s="5"/>
      <c r="R23" s="5">
        <v>2.91</v>
      </c>
      <c r="S23" s="5">
        <v>36.950000000000003</v>
      </c>
      <c r="T23" s="5">
        <v>34.04</v>
      </c>
      <c r="U23" s="5">
        <v>35.5</v>
      </c>
      <c r="V23" s="5">
        <v>137800</v>
      </c>
      <c r="X23">
        <v>137800</v>
      </c>
      <c r="Y23">
        <v>0</v>
      </c>
      <c r="Z23">
        <v>137800</v>
      </c>
      <c r="AB23">
        <v>137800</v>
      </c>
      <c r="AC23" s="5">
        <v>137800</v>
      </c>
      <c r="AD23" s="5">
        <v>4891900</v>
      </c>
      <c r="AF23" s="5"/>
      <c r="AG23" s="5">
        <v>0</v>
      </c>
      <c r="AH23" s="5">
        <v>137800</v>
      </c>
      <c r="AI23" s="5">
        <v>4891900</v>
      </c>
      <c r="AJ23" s="5" t="s">
        <v>8</v>
      </c>
      <c r="AL23" s="5">
        <v>137800</v>
      </c>
      <c r="AM23" s="5">
        <v>0</v>
      </c>
      <c r="AN23" s="5">
        <v>4891900</v>
      </c>
      <c r="AO23" s="5"/>
      <c r="AP23" s="5" t="s">
        <v>19</v>
      </c>
      <c r="AQ23" s="5" t="s">
        <v>19</v>
      </c>
      <c r="AR23" t="s">
        <v>1827</v>
      </c>
      <c r="AS23" t="s">
        <v>1828</v>
      </c>
      <c r="AT23" t="s">
        <v>1867</v>
      </c>
      <c r="AU23" t="s">
        <v>1864</v>
      </c>
      <c r="AV23" s="5" t="b">
        <v>1</v>
      </c>
      <c r="AW23" s="5" t="s">
        <v>8</v>
      </c>
      <c r="AX23" s="5" t="b">
        <v>1</v>
      </c>
      <c r="AY23" s="5">
        <v>4891900</v>
      </c>
      <c r="AZ23">
        <v>4891900</v>
      </c>
      <c r="BA23">
        <v>0</v>
      </c>
      <c r="BB23">
        <v>0</v>
      </c>
      <c r="BC23" s="5">
        <v>0</v>
      </c>
      <c r="BD23" s="5" t="b">
        <v>1</v>
      </c>
      <c r="BE23" s="5" t="s">
        <v>1359</v>
      </c>
    </row>
    <row r="24" spans="1:57" x14ac:dyDescent="0.25">
      <c r="A24" s="5">
        <v>23</v>
      </c>
      <c r="B24" s="5">
        <v>2</v>
      </c>
      <c r="C24" s="5">
        <v>1</v>
      </c>
      <c r="D24" s="5">
        <v>7</v>
      </c>
      <c r="E24" s="5">
        <v>3</v>
      </c>
      <c r="F24" s="5">
        <v>2</v>
      </c>
      <c r="G24" s="5">
        <v>14.94</v>
      </c>
      <c r="H24" s="5">
        <v>10.61</v>
      </c>
      <c r="I24" s="5"/>
      <c r="J24" s="5">
        <v>25.549999999999997</v>
      </c>
      <c r="K24" s="5">
        <v>13.05</v>
      </c>
      <c r="L24" s="5">
        <v>4.01</v>
      </c>
      <c r="M24" s="5"/>
      <c r="N24" s="5">
        <v>7.75</v>
      </c>
      <c r="O24" s="5"/>
      <c r="P24" s="5">
        <v>2.78</v>
      </c>
      <c r="Q24" s="5"/>
      <c r="R24" s="5">
        <v>2.78</v>
      </c>
      <c r="S24" s="5">
        <v>53.14</v>
      </c>
      <c r="T24" s="5">
        <v>50.36</v>
      </c>
      <c r="U24" s="5">
        <v>51.75</v>
      </c>
      <c r="V24" s="5">
        <v>109620</v>
      </c>
      <c r="W24">
        <v>20380</v>
      </c>
      <c r="X24">
        <v>130000</v>
      </c>
      <c r="Y24">
        <v>100.48309178743511</v>
      </c>
      <c r="Z24">
        <v>130100.48309178744</v>
      </c>
      <c r="AB24">
        <v>130100.48309178744</v>
      </c>
      <c r="AC24" s="5">
        <v>130100.48</v>
      </c>
      <c r="AD24" s="5">
        <v>6732700</v>
      </c>
      <c r="AF24" s="5">
        <v>0.02</v>
      </c>
      <c r="AG24" s="5">
        <v>134654</v>
      </c>
      <c r="AH24" s="5">
        <v>127498.47342995169</v>
      </c>
      <c r="AI24" s="5">
        <v>6598046</v>
      </c>
      <c r="AJ24" s="5" t="s">
        <v>8</v>
      </c>
      <c r="AL24" s="5">
        <v>127498.47342995169</v>
      </c>
      <c r="AM24" s="5">
        <v>0</v>
      </c>
      <c r="AN24" s="5">
        <v>6598046</v>
      </c>
      <c r="AO24" s="5" t="s">
        <v>62</v>
      </c>
      <c r="AP24" s="5" t="s">
        <v>1</v>
      </c>
      <c r="AQ24" s="5" t="s">
        <v>1</v>
      </c>
      <c r="AR24" t="s">
        <v>1863</v>
      </c>
      <c r="AS24" t="s">
        <v>1787</v>
      </c>
      <c r="AT24" t="s">
        <v>1867</v>
      </c>
      <c r="AU24" t="s">
        <v>1865</v>
      </c>
      <c r="AV24" s="5" t="b">
        <v>1</v>
      </c>
      <c r="AW24" s="5" t="s">
        <v>8</v>
      </c>
      <c r="AX24" s="5" t="b">
        <v>1</v>
      </c>
      <c r="AY24" s="5">
        <v>6732700</v>
      </c>
      <c r="AZ24" t="s">
        <v>1899</v>
      </c>
      <c r="BA24">
        <v>6732700</v>
      </c>
      <c r="BB24">
        <v>6732700</v>
      </c>
      <c r="BC24" s="5">
        <v>0</v>
      </c>
      <c r="BD24" s="5" t="b">
        <v>1</v>
      </c>
      <c r="BE24" s="5" t="s">
        <v>1360</v>
      </c>
    </row>
    <row r="25" spans="1:57" x14ac:dyDescent="0.25">
      <c r="A25" s="5">
        <v>24</v>
      </c>
      <c r="B25" s="5">
        <v>2</v>
      </c>
      <c r="C25" s="5">
        <v>1</v>
      </c>
      <c r="D25" s="5">
        <v>7</v>
      </c>
      <c r="E25" s="5">
        <v>4</v>
      </c>
      <c r="F25" s="5">
        <v>3</v>
      </c>
      <c r="G25" s="5">
        <v>17.41</v>
      </c>
      <c r="H25" s="5">
        <v>11.92</v>
      </c>
      <c r="I25" s="5">
        <v>13.55</v>
      </c>
      <c r="J25" s="5">
        <v>42.879999999999995</v>
      </c>
      <c r="K25" s="5">
        <v>16.3</v>
      </c>
      <c r="L25" s="5">
        <v>3.11</v>
      </c>
      <c r="M25" s="5">
        <v>2.94</v>
      </c>
      <c r="N25" s="5">
        <v>9.27</v>
      </c>
      <c r="O25" s="5">
        <v>3.22</v>
      </c>
      <c r="P25" s="5">
        <v>3.07</v>
      </c>
      <c r="Q25" s="5">
        <v>2.98</v>
      </c>
      <c r="R25" s="5">
        <v>6.05</v>
      </c>
      <c r="S25" s="5">
        <v>83.77</v>
      </c>
      <c r="T25" s="5">
        <v>77.72</v>
      </c>
      <c r="U25" s="5">
        <v>80.75</v>
      </c>
      <c r="V25" s="5">
        <v>110670</v>
      </c>
      <c r="W25">
        <v>19330</v>
      </c>
      <c r="X25">
        <v>130000</v>
      </c>
      <c r="Y25">
        <v>0</v>
      </c>
      <c r="Z25">
        <v>130000</v>
      </c>
      <c r="AA25">
        <v>5000</v>
      </c>
      <c r="AB25">
        <v>125000</v>
      </c>
      <c r="AC25" s="5">
        <v>125000</v>
      </c>
      <c r="AD25" s="5">
        <v>10093750</v>
      </c>
      <c r="AF25" s="5"/>
      <c r="AG25" s="5">
        <v>0</v>
      </c>
      <c r="AH25" s="5">
        <v>125000</v>
      </c>
      <c r="AI25" s="5">
        <v>10093750</v>
      </c>
      <c r="AJ25" s="5" t="s">
        <v>8</v>
      </c>
      <c r="AL25" s="5">
        <v>125000</v>
      </c>
      <c r="AM25" s="5">
        <v>0</v>
      </c>
      <c r="AN25" s="5">
        <v>10093750</v>
      </c>
      <c r="AO25" s="5"/>
      <c r="AP25" s="5" t="s">
        <v>19</v>
      </c>
      <c r="AQ25" s="5" t="s">
        <v>19</v>
      </c>
      <c r="AR25" t="s">
        <v>1827</v>
      </c>
      <c r="AS25" t="s">
        <v>1828</v>
      </c>
      <c r="AT25" t="s">
        <v>1867</v>
      </c>
      <c r="AU25" t="s">
        <v>1858</v>
      </c>
      <c r="AV25" s="5" t="b">
        <v>1</v>
      </c>
      <c r="AW25" s="5" t="s">
        <v>8</v>
      </c>
      <c r="AX25" s="5" t="b">
        <v>1</v>
      </c>
      <c r="AY25" s="5">
        <v>10093750</v>
      </c>
      <c r="AZ25">
        <v>10093750</v>
      </c>
      <c r="BA25">
        <v>0</v>
      </c>
      <c r="BB25">
        <v>0</v>
      </c>
      <c r="BC25" s="5">
        <v>0</v>
      </c>
      <c r="BD25" s="5" t="b">
        <v>1</v>
      </c>
      <c r="BE25" s="5" t="s">
        <v>1361</v>
      </c>
    </row>
    <row r="26" spans="1:57" x14ac:dyDescent="0.25">
      <c r="A26" s="5">
        <v>25</v>
      </c>
      <c r="B26" s="5">
        <v>2</v>
      </c>
      <c r="C26" s="5">
        <v>1</v>
      </c>
      <c r="D26" s="5">
        <v>8</v>
      </c>
      <c r="E26" s="5">
        <v>1</v>
      </c>
      <c r="F26" s="5">
        <v>2</v>
      </c>
      <c r="G26" s="5">
        <v>17.61</v>
      </c>
      <c r="H26" s="5">
        <v>15.04</v>
      </c>
      <c r="I26" s="5"/>
      <c r="J26" s="5">
        <v>32.65</v>
      </c>
      <c r="K26" s="5">
        <v>12.85</v>
      </c>
      <c r="L26" s="5">
        <v>4.07</v>
      </c>
      <c r="M26" s="5">
        <v>2.73</v>
      </c>
      <c r="N26" s="5">
        <v>6.28</v>
      </c>
      <c r="O26" s="5"/>
      <c r="P26" s="5">
        <v>3.29</v>
      </c>
      <c r="Q26" s="5">
        <v>3.07</v>
      </c>
      <c r="R26" s="5">
        <v>6.3599999999999994</v>
      </c>
      <c r="S26" s="5">
        <v>64.94</v>
      </c>
      <c r="T26" s="5">
        <v>58.58</v>
      </c>
      <c r="U26" s="5">
        <v>61.76</v>
      </c>
      <c r="V26" s="5">
        <v>123660</v>
      </c>
      <c r="W26">
        <v>6340</v>
      </c>
      <c r="X26">
        <v>130000</v>
      </c>
      <c r="Y26">
        <v>0</v>
      </c>
      <c r="Z26">
        <v>130000</v>
      </c>
      <c r="AA26">
        <v>5000</v>
      </c>
      <c r="AB26">
        <v>125000</v>
      </c>
      <c r="AC26" s="5">
        <v>125000</v>
      </c>
      <c r="AD26" s="5">
        <v>7720000</v>
      </c>
      <c r="AF26" s="5"/>
      <c r="AG26" s="5">
        <v>0</v>
      </c>
      <c r="AH26" s="5">
        <v>125000</v>
      </c>
      <c r="AI26" s="5">
        <v>7720000</v>
      </c>
      <c r="AJ26" s="5" t="s">
        <v>8</v>
      </c>
      <c r="AL26" s="5">
        <v>125000</v>
      </c>
      <c r="AM26" s="5">
        <v>0</v>
      </c>
      <c r="AN26" s="5">
        <v>7720000</v>
      </c>
      <c r="AO26" s="5"/>
      <c r="AP26" s="5" t="s">
        <v>2</v>
      </c>
      <c r="AQ26" s="5" t="s">
        <v>2</v>
      </c>
      <c r="AR26" t="s">
        <v>1821</v>
      </c>
      <c r="AS26" t="s">
        <v>1787</v>
      </c>
      <c r="AT26" t="s">
        <v>1867</v>
      </c>
      <c r="AU26" t="s">
        <v>1865</v>
      </c>
      <c r="AV26" s="5" t="b">
        <v>1</v>
      </c>
      <c r="AW26" s="5" t="s">
        <v>8</v>
      </c>
      <c r="AX26" s="5" t="b">
        <v>1</v>
      </c>
      <c r="AY26" s="5">
        <v>7720000</v>
      </c>
      <c r="AZ26">
        <v>7720000</v>
      </c>
      <c r="BA26">
        <v>0</v>
      </c>
      <c r="BB26">
        <v>0</v>
      </c>
      <c r="BC26" s="5">
        <v>0</v>
      </c>
      <c r="BD26" s="5" t="b">
        <v>1</v>
      </c>
      <c r="BE26" s="5" t="s">
        <v>1362</v>
      </c>
    </row>
    <row r="27" spans="1:57" x14ac:dyDescent="0.25">
      <c r="A27" s="5">
        <v>26</v>
      </c>
      <c r="B27" s="5">
        <v>2</v>
      </c>
      <c r="C27" s="5">
        <v>1</v>
      </c>
      <c r="D27" s="5">
        <v>8</v>
      </c>
      <c r="E27" s="5">
        <v>2</v>
      </c>
      <c r="F27" s="5">
        <v>1</v>
      </c>
      <c r="G27" s="5">
        <v>14.34</v>
      </c>
      <c r="H27" s="5"/>
      <c r="I27" s="5"/>
      <c r="J27" s="5">
        <v>14.34</v>
      </c>
      <c r="K27" s="5">
        <v>9.92</v>
      </c>
      <c r="L27" s="5">
        <v>4</v>
      </c>
      <c r="M27" s="5"/>
      <c r="N27" s="5">
        <v>3.41</v>
      </c>
      <c r="O27" s="5">
        <v>2.37</v>
      </c>
      <c r="P27" s="5">
        <v>2.91</v>
      </c>
      <c r="Q27" s="5"/>
      <c r="R27" s="5">
        <v>2.91</v>
      </c>
      <c r="S27" s="5">
        <v>36.950000000000003</v>
      </c>
      <c r="T27" s="5">
        <v>34.04</v>
      </c>
      <c r="U27" s="5">
        <v>35.5</v>
      </c>
      <c r="V27" s="5">
        <v>137800</v>
      </c>
      <c r="X27">
        <v>137800</v>
      </c>
      <c r="Y27">
        <v>118.30985915492056</v>
      </c>
      <c r="Z27">
        <v>137918.30985915492</v>
      </c>
      <c r="AB27">
        <v>137918.30985915492</v>
      </c>
      <c r="AC27" s="5">
        <v>137918.31</v>
      </c>
      <c r="AD27" s="5">
        <v>4896100</v>
      </c>
      <c r="AF27" s="5">
        <v>0.02</v>
      </c>
      <c r="AG27" s="5">
        <v>97922</v>
      </c>
      <c r="AH27" s="5">
        <v>135159.94366197183</v>
      </c>
      <c r="AI27" s="5">
        <v>4798178</v>
      </c>
      <c r="AJ27" s="5" t="s">
        <v>8</v>
      </c>
      <c r="AL27" s="5">
        <v>135159.94366197183</v>
      </c>
      <c r="AM27" s="5">
        <v>0</v>
      </c>
      <c r="AN27" s="5">
        <v>4798178</v>
      </c>
      <c r="AO27" s="5" t="s">
        <v>62</v>
      </c>
      <c r="AP27" s="5" t="s">
        <v>1</v>
      </c>
      <c r="AQ27" s="5" t="s">
        <v>1</v>
      </c>
      <c r="AR27" t="s">
        <v>1863</v>
      </c>
      <c r="AS27" t="s">
        <v>1787</v>
      </c>
      <c r="AT27" t="s">
        <v>1867</v>
      </c>
      <c r="AU27" t="s">
        <v>1864</v>
      </c>
      <c r="AV27" s="5" t="b">
        <v>1</v>
      </c>
      <c r="AW27" s="5" t="s">
        <v>8</v>
      </c>
      <c r="AX27" s="5" t="b">
        <v>1</v>
      </c>
      <c r="AY27" s="5">
        <v>4896100</v>
      </c>
      <c r="AZ27" t="s">
        <v>1899</v>
      </c>
      <c r="BA27">
        <v>0</v>
      </c>
      <c r="BB27">
        <v>4896100</v>
      </c>
      <c r="BC27" s="5">
        <v>0</v>
      </c>
      <c r="BD27" s="5" t="b">
        <v>1</v>
      </c>
      <c r="BE27" s="5" t="s">
        <v>1363</v>
      </c>
    </row>
    <row r="28" spans="1:57" x14ac:dyDescent="0.25">
      <c r="A28" s="5">
        <v>27</v>
      </c>
      <c r="B28" s="5">
        <v>2</v>
      </c>
      <c r="C28" s="5">
        <v>1</v>
      </c>
      <c r="D28" s="5">
        <v>8</v>
      </c>
      <c r="E28" s="5">
        <v>3</v>
      </c>
      <c r="F28" s="5">
        <v>2</v>
      </c>
      <c r="G28" s="5">
        <v>14.94</v>
      </c>
      <c r="H28" s="5">
        <v>10.61</v>
      </c>
      <c r="I28" s="5"/>
      <c r="J28" s="5">
        <v>25.549999999999997</v>
      </c>
      <c r="K28" s="5">
        <v>13.05</v>
      </c>
      <c r="L28" s="5">
        <v>4.01</v>
      </c>
      <c r="M28" s="5"/>
      <c r="N28" s="5">
        <v>7.75</v>
      </c>
      <c r="O28" s="5"/>
      <c r="P28" s="5">
        <v>2.78</v>
      </c>
      <c r="Q28" s="5"/>
      <c r="R28" s="5">
        <v>2.78</v>
      </c>
      <c r="S28" s="5">
        <v>53.14</v>
      </c>
      <c r="T28" s="5">
        <v>50.36</v>
      </c>
      <c r="U28" s="5">
        <v>51.75</v>
      </c>
      <c r="V28" s="5">
        <v>111780</v>
      </c>
      <c r="W28">
        <v>20820</v>
      </c>
      <c r="X28">
        <v>132600</v>
      </c>
      <c r="Y28">
        <v>1</v>
      </c>
      <c r="Z28">
        <v>132601</v>
      </c>
      <c r="AA28">
        <v>5000</v>
      </c>
      <c r="AB28">
        <v>127601</v>
      </c>
      <c r="AC28" s="5">
        <v>127601</v>
      </c>
      <c r="AD28" s="5">
        <v>6603352</v>
      </c>
      <c r="AF28" s="5"/>
      <c r="AG28" s="5">
        <v>0</v>
      </c>
      <c r="AH28" s="5">
        <v>127601.00483091788</v>
      </c>
      <c r="AI28" s="5">
        <v>6603352</v>
      </c>
      <c r="AJ28" s="5" t="s">
        <v>8</v>
      </c>
      <c r="AL28" s="5">
        <v>127601.00483091788</v>
      </c>
      <c r="AM28" s="5">
        <v>0</v>
      </c>
      <c r="AN28" s="5">
        <v>6603352</v>
      </c>
      <c r="AO28" s="5"/>
      <c r="AP28" s="5" t="s">
        <v>19</v>
      </c>
      <c r="AQ28" s="5" t="s">
        <v>19</v>
      </c>
      <c r="AR28" t="s">
        <v>1827</v>
      </c>
      <c r="AS28" t="s">
        <v>1828</v>
      </c>
      <c r="AT28" t="s">
        <v>1867</v>
      </c>
      <c r="AU28" t="s">
        <v>1865</v>
      </c>
      <c r="AV28" s="5" t="b">
        <v>1</v>
      </c>
      <c r="AW28" s="5" t="s">
        <v>8</v>
      </c>
      <c r="AX28" s="5" t="b">
        <v>1</v>
      </c>
      <c r="AY28" s="5">
        <v>6603352</v>
      </c>
      <c r="AZ28">
        <v>6603352</v>
      </c>
      <c r="BA28">
        <v>0</v>
      </c>
      <c r="BB28">
        <v>0</v>
      </c>
      <c r="BC28" s="5">
        <v>0</v>
      </c>
      <c r="BD28" s="5" t="b">
        <v>1</v>
      </c>
      <c r="BE28" s="5" t="s">
        <v>1364</v>
      </c>
    </row>
    <row r="29" spans="1:57" x14ac:dyDescent="0.25">
      <c r="A29" s="5">
        <v>28</v>
      </c>
      <c r="B29" s="5">
        <v>2</v>
      </c>
      <c r="C29" s="5">
        <v>1</v>
      </c>
      <c r="D29" s="5">
        <v>8</v>
      </c>
      <c r="E29" s="5">
        <v>4</v>
      </c>
      <c r="F29" s="5">
        <v>3</v>
      </c>
      <c r="G29" s="5">
        <v>17.41</v>
      </c>
      <c r="H29" s="5">
        <v>11.92</v>
      </c>
      <c r="I29" s="5">
        <v>13.55</v>
      </c>
      <c r="J29" s="5">
        <v>42.879999999999995</v>
      </c>
      <c r="K29" s="5">
        <v>16.3</v>
      </c>
      <c r="L29" s="5">
        <v>3.11</v>
      </c>
      <c r="M29" s="5">
        <v>2.94</v>
      </c>
      <c r="N29" s="5">
        <v>9.27</v>
      </c>
      <c r="O29" s="5">
        <v>3.22</v>
      </c>
      <c r="P29" s="5">
        <v>3.07</v>
      </c>
      <c r="Q29" s="5">
        <v>2.98</v>
      </c>
      <c r="R29" s="5">
        <v>6.05</v>
      </c>
      <c r="S29" s="5">
        <v>83.77</v>
      </c>
      <c r="T29" s="5">
        <v>77.72</v>
      </c>
      <c r="U29" s="5">
        <v>80.75</v>
      </c>
      <c r="V29" s="5">
        <v>110670</v>
      </c>
      <c r="W29">
        <v>19330</v>
      </c>
      <c r="X29">
        <v>130000</v>
      </c>
      <c r="Y29">
        <v>0</v>
      </c>
      <c r="Z29">
        <v>130000</v>
      </c>
      <c r="AA29">
        <v>5000</v>
      </c>
      <c r="AB29">
        <v>125000</v>
      </c>
      <c r="AC29" s="5">
        <v>125000</v>
      </c>
      <c r="AD29" s="5">
        <v>10093750</v>
      </c>
      <c r="AF29" s="5"/>
      <c r="AG29" s="5">
        <v>0</v>
      </c>
      <c r="AH29" s="5">
        <v>125000</v>
      </c>
      <c r="AI29" s="5">
        <v>10093750</v>
      </c>
      <c r="AJ29" s="5" t="s">
        <v>8</v>
      </c>
      <c r="AL29" s="5">
        <v>125000</v>
      </c>
      <c r="AM29" s="5">
        <v>0</v>
      </c>
      <c r="AN29" s="5">
        <v>10093750</v>
      </c>
      <c r="AO29" s="5"/>
      <c r="AP29" s="5" t="s">
        <v>19</v>
      </c>
      <c r="AQ29" s="5" t="s">
        <v>19</v>
      </c>
      <c r="AR29" t="s">
        <v>1827</v>
      </c>
      <c r="AS29" t="s">
        <v>1828</v>
      </c>
      <c r="AT29" t="s">
        <v>1867</v>
      </c>
      <c r="AU29" t="s">
        <v>1858</v>
      </c>
      <c r="AV29" s="5" t="b">
        <v>1</v>
      </c>
      <c r="AW29" s="5" t="s">
        <v>8</v>
      </c>
      <c r="AX29" s="5" t="b">
        <v>1</v>
      </c>
      <c r="AY29" s="5">
        <v>10093750</v>
      </c>
      <c r="AZ29">
        <v>10093750</v>
      </c>
      <c r="BA29">
        <v>0</v>
      </c>
      <c r="BB29">
        <v>0</v>
      </c>
      <c r="BC29" s="5">
        <v>0</v>
      </c>
      <c r="BD29" s="5" t="b">
        <v>1</v>
      </c>
      <c r="BE29" s="5" t="s">
        <v>1365</v>
      </c>
    </row>
    <row r="30" spans="1:57" x14ac:dyDescent="0.25">
      <c r="A30" s="5">
        <v>29</v>
      </c>
      <c r="B30" s="5">
        <v>2</v>
      </c>
      <c r="C30" s="5">
        <v>1</v>
      </c>
      <c r="D30" s="5">
        <v>9</v>
      </c>
      <c r="E30" s="5">
        <v>1</v>
      </c>
      <c r="F30" s="5">
        <v>2</v>
      </c>
      <c r="G30" s="5">
        <v>17.61</v>
      </c>
      <c r="H30" s="5">
        <v>15.04</v>
      </c>
      <c r="I30" s="5"/>
      <c r="J30" s="5">
        <v>32.65</v>
      </c>
      <c r="K30" s="5">
        <v>12.85</v>
      </c>
      <c r="L30" s="5">
        <v>4.07</v>
      </c>
      <c r="M30" s="5">
        <v>2.73</v>
      </c>
      <c r="N30" s="5">
        <v>6.28</v>
      </c>
      <c r="O30" s="5"/>
      <c r="P30" s="5">
        <v>3.29</v>
      </c>
      <c r="Q30" s="5">
        <v>3.07</v>
      </c>
      <c r="R30" s="5">
        <v>6.3599999999999994</v>
      </c>
      <c r="S30" s="5">
        <v>64.94</v>
      </c>
      <c r="T30" s="5">
        <v>58.58</v>
      </c>
      <c r="U30" s="5">
        <v>61.76</v>
      </c>
      <c r="V30" s="5">
        <v>123660</v>
      </c>
      <c r="W30">
        <v>6340</v>
      </c>
      <c r="X30">
        <v>130000</v>
      </c>
      <c r="Y30">
        <v>-736.72279792746133</v>
      </c>
      <c r="Z30">
        <v>129263.27720207254</v>
      </c>
      <c r="AB30">
        <v>129263.27720207254</v>
      </c>
      <c r="AC30" s="5">
        <v>129263.28</v>
      </c>
      <c r="AD30" s="5">
        <v>7983300</v>
      </c>
      <c r="AF30" s="5">
        <v>0.02</v>
      </c>
      <c r="AG30" s="5">
        <v>159666</v>
      </c>
      <c r="AH30" s="5">
        <v>126678.01165803109</v>
      </c>
      <c r="AI30" s="5">
        <v>7823634</v>
      </c>
      <c r="AJ30" s="5" t="s">
        <v>1807</v>
      </c>
      <c r="AK30">
        <v>10000</v>
      </c>
      <c r="AL30" s="5">
        <v>136678.01165803109</v>
      </c>
      <c r="AM30" s="5">
        <v>617600</v>
      </c>
      <c r="AN30" s="5">
        <v>8441234</v>
      </c>
      <c r="AO30" s="5" t="s">
        <v>62</v>
      </c>
      <c r="AP30" s="5" t="s">
        <v>1</v>
      </c>
      <c r="AQ30" s="5" t="s">
        <v>1</v>
      </c>
      <c r="AR30" t="s">
        <v>1863</v>
      </c>
      <c r="AS30" t="s">
        <v>1787</v>
      </c>
      <c r="AT30" t="s">
        <v>1867</v>
      </c>
      <c r="AU30" t="s">
        <v>1865</v>
      </c>
      <c r="AV30" s="5" t="b">
        <v>1</v>
      </c>
      <c r="AW30" s="5" t="s">
        <v>1807</v>
      </c>
      <c r="AX30" s="5" t="b">
        <v>1</v>
      </c>
      <c r="AY30" s="5">
        <v>7983300</v>
      </c>
      <c r="AZ30" t="s">
        <v>1899</v>
      </c>
      <c r="BA30">
        <v>0</v>
      </c>
      <c r="BB30">
        <v>7983300</v>
      </c>
      <c r="BC30" s="5">
        <v>0</v>
      </c>
      <c r="BD30" s="5" t="b">
        <v>1</v>
      </c>
      <c r="BE30" s="5" t="s">
        <v>1366</v>
      </c>
    </row>
    <row r="31" spans="1:57" x14ac:dyDescent="0.25">
      <c r="A31" s="5">
        <v>30</v>
      </c>
      <c r="B31" s="5">
        <v>2</v>
      </c>
      <c r="C31" s="5">
        <v>1</v>
      </c>
      <c r="D31" s="5">
        <v>9</v>
      </c>
      <c r="E31" s="5">
        <v>2</v>
      </c>
      <c r="F31" s="5">
        <v>1</v>
      </c>
      <c r="G31" s="5">
        <v>14.34</v>
      </c>
      <c r="H31" s="5"/>
      <c r="I31" s="5"/>
      <c r="J31" s="5">
        <v>14.34</v>
      </c>
      <c r="K31" s="5">
        <v>9.92</v>
      </c>
      <c r="L31" s="5">
        <v>4</v>
      </c>
      <c r="M31" s="5"/>
      <c r="N31" s="5">
        <v>3.41</v>
      </c>
      <c r="O31" s="5">
        <v>2.37</v>
      </c>
      <c r="P31" s="5">
        <v>2.91</v>
      </c>
      <c r="Q31" s="5"/>
      <c r="R31" s="5">
        <v>2.91</v>
      </c>
      <c r="S31" s="5">
        <v>36.950000000000003</v>
      </c>
      <c r="T31" s="5">
        <v>34.04</v>
      </c>
      <c r="U31" s="5">
        <v>35.5</v>
      </c>
      <c r="V31" s="5">
        <v>137800</v>
      </c>
      <c r="X31">
        <v>137800</v>
      </c>
      <c r="Y31">
        <v>0</v>
      </c>
      <c r="Z31">
        <v>137800</v>
      </c>
      <c r="AB31">
        <v>137800</v>
      </c>
      <c r="AC31" s="5">
        <v>137800</v>
      </c>
      <c r="AD31" s="5">
        <v>4891900</v>
      </c>
      <c r="AF31" s="5"/>
      <c r="AG31" s="5">
        <v>0</v>
      </c>
      <c r="AH31" s="5">
        <v>137800</v>
      </c>
      <c r="AI31" s="5">
        <v>4891900</v>
      </c>
      <c r="AJ31" s="5" t="s">
        <v>8</v>
      </c>
      <c r="AL31" s="5">
        <v>137800</v>
      </c>
      <c r="AM31" s="5">
        <v>0</v>
      </c>
      <c r="AN31" s="5">
        <v>4891900</v>
      </c>
      <c r="AO31" s="5"/>
      <c r="AP31" s="5" t="s">
        <v>19</v>
      </c>
      <c r="AQ31" s="5" t="s">
        <v>19</v>
      </c>
      <c r="AR31" t="s">
        <v>1827</v>
      </c>
      <c r="AS31" t="s">
        <v>1828</v>
      </c>
      <c r="AT31" t="s">
        <v>1867</v>
      </c>
      <c r="AU31" t="s">
        <v>1864</v>
      </c>
      <c r="AV31" s="5" t="b">
        <v>1</v>
      </c>
      <c r="AW31" s="5" t="s">
        <v>8</v>
      </c>
      <c r="AX31" s="5" t="b">
        <v>1</v>
      </c>
      <c r="AY31" s="5">
        <v>4891900</v>
      </c>
      <c r="AZ31">
        <v>4891900</v>
      </c>
      <c r="BA31">
        <v>0</v>
      </c>
      <c r="BB31">
        <v>0</v>
      </c>
      <c r="BC31" s="5">
        <v>0</v>
      </c>
      <c r="BD31" s="5" t="b">
        <v>1</v>
      </c>
      <c r="BE31" s="5" t="s">
        <v>1367</v>
      </c>
    </row>
    <row r="32" spans="1:57" x14ac:dyDescent="0.25">
      <c r="A32" s="5">
        <v>31</v>
      </c>
      <c r="B32" s="5">
        <v>2</v>
      </c>
      <c r="C32" s="5">
        <v>1</v>
      </c>
      <c r="D32" s="5">
        <v>9</v>
      </c>
      <c r="E32" s="5">
        <v>3</v>
      </c>
      <c r="F32" s="5">
        <v>2</v>
      </c>
      <c r="G32" s="5">
        <v>14.94</v>
      </c>
      <c r="H32" s="5">
        <v>10.61</v>
      </c>
      <c r="I32" s="5"/>
      <c r="J32" s="5">
        <v>25.549999999999997</v>
      </c>
      <c r="K32" s="5">
        <v>13.05</v>
      </c>
      <c r="L32" s="5">
        <v>4.01</v>
      </c>
      <c r="M32" s="5"/>
      <c r="N32" s="5">
        <v>7.75</v>
      </c>
      <c r="O32" s="5"/>
      <c r="P32" s="5">
        <v>2.78</v>
      </c>
      <c r="Q32" s="5"/>
      <c r="R32" s="5">
        <v>2.78</v>
      </c>
      <c r="S32" s="5">
        <v>53.14</v>
      </c>
      <c r="T32" s="5">
        <v>50.36</v>
      </c>
      <c r="U32" s="5">
        <v>51.75</v>
      </c>
      <c r="V32" s="5">
        <v>109620</v>
      </c>
      <c r="W32">
        <v>20380</v>
      </c>
      <c r="X32">
        <v>130000</v>
      </c>
      <c r="Y32">
        <v>0</v>
      </c>
      <c r="Z32">
        <v>130000</v>
      </c>
      <c r="AA32">
        <v>5000</v>
      </c>
      <c r="AB32">
        <v>125000</v>
      </c>
      <c r="AC32" s="5">
        <v>125000</v>
      </c>
      <c r="AD32" s="5">
        <v>6468750</v>
      </c>
      <c r="AF32" s="5"/>
      <c r="AG32" s="5">
        <v>0</v>
      </c>
      <c r="AH32" s="5">
        <v>125000</v>
      </c>
      <c r="AI32" s="5">
        <v>6468750</v>
      </c>
      <c r="AJ32" s="5" t="s">
        <v>8</v>
      </c>
      <c r="AL32" s="5">
        <v>125000</v>
      </c>
      <c r="AM32" s="5">
        <v>0</v>
      </c>
      <c r="AN32" s="5">
        <v>6468750</v>
      </c>
      <c r="AO32" s="5"/>
      <c r="AP32" s="5" t="s">
        <v>2</v>
      </c>
      <c r="AQ32" s="5" t="s">
        <v>2</v>
      </c>
      <c r="AR32" t="s">
        <v>1821</v>
      </c>
      <c r="AS32" t="s">
        <v>1787</v>
      </c>
      <c r="AT32" t="s">
        <v>1867</v>
      </c>
      <c r="AU32" t="s">
        <v>1865</v>
      </c>
      <c r="AV32" s="5" t="b">
        <v>1</v>
      </c>
      <c r="AW32" s="5" t="s">
        <v>8</v>
      </c>
      <c r="AX32" s="5" t="b">
        <v>1</v>
      </c>
      <c r="AY32" s="5">
        <v>6468750</v>
      </c>
      <c r="AZ32">
        <v>6468750</v>
      </c>
      <c r="BA32">
        <v>0</v>
      </c>
      <c r="BB32">
        <v>0</v>
      </c>
      <c r="BC32" s="5">
        <v>0</v>
      </c>
      <c r="BD32" s="5" t="b">
        <v>1</v>
      </c>
      <c r="BE32" s="5" t="s">
        <v>1368</v>
      </c>
    </row>
    <row r="33" spans="1:57" x14ac:dyDescent="0.25">
      <c r="A33" s="5">
        <v>32</v>
      </c>
      <c r="B33" s="5">
        <v>2</v>
      </c>
      <c r="C33" s="5">
        <v>1</v>
      </c>
      <c r="D33" s="5">
        <v>9</v>
      </c>
      <c r="E33" s="5">
        <v>4</v>
      </c>
      <c r="F33" s="5">
        <v>3</v>
      </c>
      <c r="G33" s="5">
        <v>17.41</v>
      </c>
      <c r="H33" s="5">
        <v>11.92</v>
      </c>
      <c r="I33" s="5">
        <v>13.55</v>
      </c>
      <c r="J33" s="5">
        <v>42.879999999999995</v>
      </c>
      <c r="K33" s="5">
        <v>16.3</v>
      </c>
      <c r="L33" s="5">
        <v>3.11</v>
      </c>
      <c r="M33" s="5">
        <v>2.94</v>
      </c>
      <c r="N33" s="5">
        <v>9.27</v>
      </c>
      <c r="O33" s="5">
        <v>3.22</v>
      </c>
      <c r="P33" s="5">
        <v>3.07</v>
      </c>
      <c r="Q33" s="5">
        <v>2.98</v>
      </c>
      <c r="R33" s="5">
        <v>6.05</v>
      </c>
      <c r="S33" s="5">
        <v>83.77</v>
      </c>
      <c r="T33" s="5">
        <v>77.72</v>
      </c>
      <c r="U33" s="5">
        <v>80.75</v>
      </c>
      <c r="V33" s="5">
        <v>110670</v>
      </c>
      <c r="W33">
        <v>19330</v>
      </c>
      <c r="X33">
        <v>130000</v>
      </c>
      <c r="Y33">
        <v>0</v>
      </c>
      <c r="Z33">
        <v>130000</v>
      </c>
      <c r="AA33">
        <v>5000</v>
      </c>
      <c r="AB33">
        <v>125000</v>
      </c>
      <c r="AC33" s="5">
        <v>125000</v>
      </c>
      <c r="AD33" s="5">
        <v>10093750</v>
      </c>
      <c r="AF33" s="5"/>
      <c r="AG33" s="5">
        <v>0</v>
      </c>
      <c r="AH33" s="5">
        <v>125000</v>
      </c>
      <c r="AI33" s="5">
        <v>10093750</v>
      </c>
      <c r="AJ33" s="5" t="s">
        <v>8</v>
      </c>
      <c r="AL33" s="5">
        <v>125000</v>
      </c>
      <c r="AM33" s="5">
        <v>0</v>
      </c>
      <c r="AN33" s="5">
        <v>10093750</v>
      </c>
      <c r="AO33" s="5"/>
      <c r="AP33" s="5" t="s">
        <v>2</v>
      </c>
      <c r="AQ33" s="5" t="s">
        <v>2</v>
      </c>
      <c r="AR33" t="s">
        <v>1821</v>
      </c>
      <c r="AS33" t="s">
        <v>1787</v>
      </c>
      <c r="AT33" t="s">
        <v>1867</v>
      </c>
      <c r="AU33" t="s">
        <v>1858</v>
      </c>
      <c r="AV33" s="5" t="b">
        <v>1</v>
      </c>
      <c r="AW33" s="5" t="s">
        <v>8</v>
      </c>
      <c r="AX33" s="5" t="b">
        <v>1</v>
      </c>
      <c r="AY33" s="5">
        <v>10093750</v>
      </c>
      <c r="AZ33">
        <v>10093750</v>
      </c>
      <c r="BA33">
        <v>0</v>
      </c>
      <c r="BB33">
        <v>0</v>
      </c>
      <c r="BC33" s="5">
        <v>0</v>
      </c>
      <c r="BD33" s="5" t="b">
        <v>1</v>
      </c>
      <c r="BE33" s="5" t="s">
        <v>1369</v>
      </c>
    </row>
    <row r="34" spans="1:57" x14ac:dyDescent="0.25">
      <c r="A34" s="5">
        <v>33</v>
      </c>
      <c r="B34" s="5">
        <v>2</v>
      </c>
      <c r="C34" s="5">
        <v>1</v>
      </c>
      <c r="D34" s="5">
        <v>10</v>
      </c>
      <c r="E34" s="5">
        <v>1</v>
      </c>
      <c r="F34" s="5">
        <v>2</v>
      </c>
      <c r="G34" s="5">
        <v>17.61</v>
      </c>
      <c r="H34" s="5">
        <v>15.04</v>
      </c>
      <c r="I34" s="5"/>
      <c r="J34" s="5">
        <v>32.65</v>
      </c>
      <c r="K34" s="5">
        <v>12.85</v>
      </c>
      <c r="L34" s="5">
        <v>4.07</v>
      </c>
      <c r="M34" s="5">
        <v>2.73</v>
      </c>
      <c r="N34" s="5">
        <v>6.28</v>
      </c>
      <c r="O34" s="5"/>
      <c r="P34" s="5">
        <v>3.29</v>
      </c>
      <c r="Q34" s="5">
        <v>3.07</v>
      </c>
      <c r="R34" s="5">
        <v>6.3599999999999994</v>
      </c>
      <c r="S34" s="5">
        <v>64.94</v>
      </c>
      <c r="T34" s="5">
        <v>58.58</v>
      </c>
      <c r="U34" s="5">
        <v>61.76</v>
      </c>
      <c r="V34" s="5">
        <v>123660</v>
      </c>
      <c r="W34">
        <v>6340</v>
      </c>
      <c r="X34">
        <v>130000</v>
      </c>
      <c r="Y34">
        <v>0</v>
      </c>
      <c r="Z34">
        <v>130000</v>
      </c>
      <c r="AA34">
        <v>5000</v>
      </c>
      <c r="AB34">
        <v>125000</v>
      </c>
      <c r="AC34" s="5">
        <v>125000</v>
      </c>
      <c r="AD34" s="5">
        <v>7720000</v>
      </c>
      <c r="AF34" s="5"/>
      <c r="AG34" s="5">
        <v>0</v>
      </c>
      <c r="AH34" s="5">
        <v>125000</v>
      </c>
      <c r="AI34" s="5">
        <v>7720000</v>
      </c>
      <c r="AJ34" s="5" t="s">
        <v>8</v>
      </c>
      <c r="AL34" s="5">
        <v>125000</v>
      </c>
      <c r="AM34" s="5">
        <v>0</v>
      </c>
      <c r="AN34" s="5">
        <v>7720000</v>
      </c>
      <c r="AO34" s="5"/>
      <c r="AP34" s="5" t="s">
        <v>19</v>
      </c>
      <c r="AQ34" s="5" t="s">
        <v>19</v>
      </c>
      <c r="AR34" t="s">
        <v>1827</v>
      </c>
      <c r="AS34" t="s">
        <v>1828</v>
      </c>
      <c r="AT34" t="s">
        <v>1867</v>
      </c>
      <c r="AU34" t="s">
        <v>1865</v>
      </c>
      <c r="AV34" s="5" t="b">
        <v>1</v>
      </c>
      <c r="AW34" s="5" t="s">
        <v>8</v>
      </c>
      <c r="AX34" s="5" t="b">
        <v>1</v>
      </c>
      <c r="AY34" s="5">
        <v>7720000</v>
      </c>
      <c r="AZ34">
        <v>7720000</v>
      </c>
      <c r="BA34">
        <v>0</v>
      </c>
      <c r="BB34">
        <v>0</v>
      </c>
      <c r="BC34" s="5">
        <v>0</v>
      </c>
      <c r="BD34" s="5" t="b">
        <v>1</v>
      </c>
      <c r="BE34" s="5" t="s">
        <v>1370</v>
      </c>
    </row>
    <row r="35" spans="1:57" x14ac:dyDescent="0.25">
      <c r="A35" s="5">
        <v>34</v>
      </c>
      <c r="B35" s="5">
        <v>2</v>
      </c>
      <c r="C35" s="5">
        <v>1</v>
      </c>
      <c r="D35" s="5">
        <v>10</v>
      </c>
      <c r="E35" s="5">
        <v>2</v>
      </c>
      <c r="F35" s="5">
        <v>1</v>
      </c>
      <c r="G35" s="5">
        <v>14.34</v>
      </c>
      <c r="H35" s="5"/>
      <c r="I35" s="5"/>
      <c r="J35" s="5">
        <v>14.34</v>
      </c>
      <c r="K35" s="5">
        <v>9.92</v>
      </c>
      <c r="L35" s="5">
        <v>4</v>
      </c>
      <c r="M35" s="5"/>
      <c r="N35" s="5">
        <v>3.41</v>
      </c>
      <c r="O35" s="5">
        <v>2.37</v>
      </c>
      <c r="P35" s="5">
        <v>2.91</v>
      </c>
      <c r="Q35" s="5"/>
      <c r="R35" s="5">
        <v>2.91</v>
      </c>
      <c r="S35" s="5">
        <v>36.950000000000003</v>
      </c>
      <c r="T35" s="5">
        <v>34.04</v>
      </c>
      <c r="U35" s="5">
        <v>35.5</v>
      </c>
      <c r="V35" s="5">
        <v>135200</v>
      </c>
      <c r="X35">
        <v>135200</v>
      </c>
      <c r="Y35">
        <v>115.49295774646453</v>
      </c>
      <c r="Z35">
        <v>135315.49295774646</v>
      </c>
      <c r="AB35">
        <v>135315.49295774646</v>
      </c>
      <c r="AC35" s="5">
        <v>135315.49</v>
      </c>
      <c r="AD35" s="5">
        <v>4803700</v>
      </c>
      <c r="AF35" s="5">
        <v>0.02</v>
      </c>
      <c r="AG35" s="5">
        <v>96074</v>
      </c>
      <c r="AH35" s="5">
        <v>132609.18309859154</v>
      </c>
      <c r="AI35" s="5">
        <v>4707626</v>
      </c>
      <c r="AJ35" s="5" t="s">
        <v>10</v>
      </c>
      <c r="AK35">
        <v>25000</v>
      </c>
      <c r="AL35" s="5">
        <v>157609.18309859154</v>
      </c>
      <c r="AM35" s="5">
        <v>887500</v>
      </c>
      <c r="AN35" s="5">
        <v>5595126</v>
      </c>
      <c r="AO35" s="5" t="s">
        <v>62</v>
      </c>
      <c r="AP35" s="5" t="s">
        <v>1818</v>
      </c>
      <c r="AQ35" s="5" t="s">
        <v>1818</v>
      </c>
      <c r="AR35" t="s">
        <v>1827</v>
      </c>
      <c r="AS35" t="s">
        <v>1829</v>
      </c>
      <c r="AT35" t="s">
        <v>1867</v>
      </c>
      <c r="AU35" t="s">
        <v>1864</v>
      </c>
      <c r="AV35" s="5" t="b">
        <v>1</v>
      </c>
      <c r="AW35" s="5" t="s">
        <v>8</v>
      </c>
      <c r="AX35" s="5" t="b">
        <v>0</v>
      </c>
      <c r="AY35" s="5">
        <v>4803700</v>
      </c>
      <c r="AZ35">
        <v>4799600</v>
      </c>
      <c r="BA35">
        <v>4803700</v>
      </c>
      <c r="BB35">
        <v>4803700</v>
      </c>
      <c r="BC35" s="5">
        <v>0</v>
      </c>
      <c r="BD35" s="5" t="b">
        <v>1</v>
      </c>
      <c r="BE35" s="5" t="s">
        <v>1371</v>
      </c>
    </row>
    <row r="36" spans="1:57" x14ac:dyDescent="0.25">
      <c r="A36" s="5">
        <v>35</v>
      </c>
      <c r="B36" s="5">
        <v>2</v>
      </c>
      <c r="C36" s="5">
        <v>1</v>
      </c>
      <c r="D36" s="5">
        <v>10</v>
      </c>
      <c r="E36" s="5">
        <v>3</v>
      </c>
      <c r="F36" s="5">
        <v>2</v>
      </c>
      <c r="G36" s="5">
        <v>14.94</v>
      </c>
      <c r="H36" s="5">
        <v>10.61</v>
      </c>
      <c r="I36" s="5"/>
      <c r="J36" s="5">
        <v>25.549999999999997</v>
      </c>
      <c r="K36" s="5">
        <v>13.05</v>
      </c>
      <c r="L36" s="5">
        <v>4.01</v>
      </c>
      <c r="M36" s="5"/>
      <c r="N36" s="5">
        <v>7.75</v>
      </c>
      <c r="O36" s="5"/>
      <c r="P36" s="5">
        <v>2.78</v>
      </c>
      <c r="Q36" s="5"/>
      <c r="R36" s="5">
        <v>2.78</v>
      </c>
      <c r="S36" s="5">
        <v>53.14</v>
      </c>
      <c r="T36" s="5">
        <v>50.36</v>
      </c>
      <c r="U36" s="5">
        <v>51.75</v>
      </c>
      <c r="V36" s="5">
        <v>111780</v>
      </c>
      <c r="W36">
        <v>20820</v>
      </c>
      <c r="X36">
        <v>132600</v>
      </c>
      <c r="Y36">
        <v>1</v>
      </c>
      <c r="Z36">
        <v>132601</v>
      </c>
      <c r="AA36">
        <v>5000</v>
      </c>
      <c r="AB36">
        <v>127601</v>
      </c>
      <c r="AC36" s="5">
        <v>127601</v>
      </c>
      <c r="AD36" s="5">
        <v>6603352</v>
      </c>
      <c r="AF36" s="5"/>
      <c r="AG36" s="5">
        <v>0</v>
      </c>
      <c r="AH36" s="5">
        <v>127601.00483091788</v>
      </c>
      <c r="AI36" s="5">
        <v>6603352</v>
      </c>
      <c r="AJ36" s="5" t="s">
        <v>8</v>
      </c>
      <c r="AL36" s="5">
        <v>127601.00483091788</v>
      </c>
      <c r="AM36" s="5">
        <v>0</v>
      </c>
      <c r="AN36" s="5">
        <v>6603352</v>
      </c>
      <c r="AO36" s="5"/>
      <c r="AP36" s="5" t="s">
        <v>2</v>
      </c>
      <c r="AQ36" s="5" t="s">
        <v>2</v>
      </c>
      <c r="AR36" t="s">
        <v>1821</v>
      </c>
      <c r="AS36" t="s">
        <v>1787</v>
      </c>
      <c r="AT36" t="s">
        <v>1867</v>
      </c>
      <c r="AU36" t="s">
        <v>1865</v>
      </c>
      <c r="AV36" s="5" t="b">
        <v>1</v>
      </c>
      <c r="AW36" s="5" t="s">
        <v>8</v>
      </c>
      <c r="AX36" s="5" t="b">
        <v>1</v>
      </c>
      <c r="AY36" s="5">
        <v>6603352</v>
      </c>
      <c r="AZ36">
        <v>6603352</v>
      </c>
      <c r="BA36">
        <v>0</v>
      </c>
      <c r="BB36">
        <v>0</v>
      </c>
      <c r="BC36" s="5">
        <v>0</v>
      </c>
      <c r="BD36" s="5" t="b">
        <v>1</v>
      </c>
      <c r="BE36" s="5" t="s">
        <v>1372</v>
      </c>
    </row>
    <row r="37" spans="1:57" x14ac:dyDescent="0.25">
      <c r="A37" s="5">
        <v>36</v>
      </c>
      <c r="B37" s="5">
        <v>2</v>
      </c>
      <c r="C37" s="5">
        <v>1</v>
      </c>
      <c r="D37" s="5">
        <v>10</v>
      </c>
      <c r="E37" s="5">
        <v>4</v>
      </c>
      <c r="F37" s="5">
        <v>3</v>
      </c>
      <c r="G37" s="5">
        <v>17.41</v>
      </c>
      <c r="H37" s="5">
        <v>11.92</v>
      </c>
      <c r="I37" s="5">
        <v>13.55</v>
      </c>
      <c r="J37" s="5">
        <v>42.879999999999995</v>
      </c>
      <c r="K37" s="5">
        <v>16.3</v>
      </c>
      <c r="L37" s="5">
        <v>3.11</v>
      </c>
      <c r="M37" s="5">
        <v>2.94</v>
      </c>
      <c r="N37" s="5">
        <v>9.27</v>
      </c>
      <c r="O37" s="5">
        <v>3.22</v>
      </c>
      <c r="P37" s="5">
        <v>3.07</v>
      </c>
      <c r="Q37" s="5">
        <v>2.98</v>
      </c>
      <c r="R37" s="5">
        <v>6.05</v>
      </c>
      <c r="S37" s="5">
        <v>83.77</v>
      </c>
      <c r="T37" s="5">
        <v>77.72</v>
      </c>
      <c r="U37" s="5">
        <v>80.75</v>
      </c>
      <c r="V37" s="5">
        <v>110670</v>
      </c>
      <c r="W37">
        <v>19330</v>
      </c>
      <c r="X37">
        <v>130000</v>
      </c>
      <c r="Y37">
        <v>0</v>
      </c>
      <c r="Z37">
        <v>130000</v>
      </c>
      <c r="AA37">
        <v>5000</v>
      </c>
      <c r="AB37">
        <v>125000</v>
      </c>
      <c r="AC37" s="5">
        <v>125000</v>
      </c>
      <c r="AD37" s="5">
        <v>10093750</v>
      </c>
      <c r="AF37" s="5"/>
      <c r="AG37" s="5">
        <v>0</v>
      </c>
      <c r="AH37" s="5">
        <v>125000</v>
      </c>
      <c r="AI37" s="5">
        <v>10093750</v>
      </c>
      <c r="AJ37" s="5" t="s">
        <v>8</v>
      </c>
      <c r="AL37" s="5">
        <v>125000</v>
      </c>
      <c r="AM37" s="5">
        <v>0</v>
      </c>
      <c r="AN37" s="5">
        <v>10093750</v>
      </c>
      <c r="AO37" s="5"/>
      <c r="AP37" s="5" t="s">
        <v>19</v>
      </c>
      <c r="AQ37" s="5" t="s">
        <v>19</v>
      </c>
      <c r="AR37" t="s">
        <v>1827</v>
      </c>
      <c r="AS37" t="s">
        <v>1828</v>
      </c>
      <c r="AT37" t="s">
        <v>1867</v>
      </c>
      <c r="AU37" t="s">
        <v>1858</v>
      </c>
      <c r="AV37" s="5" t="b">
        <v>1</v>
      </c>
      <c r="AW37" s="5" t="s">
        <v>8</v>
      </c>
      <c r="AX37" s="5" t="b">
        <v>1</v>
      </c>
      <c r="AY37" s="5">
        <v>10093750</v>
      </c>
      <c r="AZ37">
        <v>10093750</v>
      </c>
      <c r="BA37">
        <v>0</v>
      </c>
      <c r="BB37">
        <v>0</v>
      </c>
      <c r="BC37" s="5">
        <v>0</v>
      </c>
      <c r="BD37" s="5" t="b">
        <v>1</v>
      </c>
      <c r="BE37" s="5" t="s">
        <v>1373</v>
      </c>
    </row>
    <row r="38" spans="1:57" x14ac:dyDescent="0.25">
      <c r="A38" s="5">
        <v>37</v>
      </c>
      <c r="B38" s="5">
        <v>2</v>
      </c>
      <c r="C38" s="5">
        <v>1</v>
      </c>
      <c r="D38" s="5">
        <v>11</v>
      </c>
      <c r="E38" s="5">
        <v>1</v>
      </c>
      <c r="F38" s="5">
        <v>2</v>
      </c>
      <c r="G38" s="5">
        <v>17.61</v>
      </c>
      <c r="H38" s="5">
        <v>15.04</v>
      </c>
      <c r="I38" s="5"/>
      <c r="J38" s="5">
        <v>32.65</v>
      </c>
      <c r="K38" s="5">
        <v>12.85</v>
      </c>
      <c r="L38" s="5">
        <v>4.07</v>
      </c>
      <c r="M38" s="5">
        <v>2.73</v>
      </c>
      <c r="N38" s="5">
        <v>6.28</v>
      </c>
      <c r="O38" s="5"/>
      <c r="P38" s="5">
        <v>3.29</v>
      </c>
      <c r="Q38" s="5">
        <v>3.07</v>
      </c>
      <c r="R38" s="5">
        <v>6.3599999999999994</v>
      </c>
      <c r="S38" s="5">
        <v>64.94</v>
      </c>
      <c r="T38" s="5">
        <v>58.58</v>
      </c>
      <c r="U38" s="5">
        <v>61.76</v>
      </c>
      <c r="V38" s="5">
        <v>123120</v>
      </c>
      <c r="W38">
        <v>6880</v>
      </c>
      <c r="X38">
        <v>130000</v>
      </c>
      <c r="Y38">
        <v>-736.72279792746133</v>
      </c>
      <c r="Z38">
        <v>129263.27720207254</v>
      </c>
      <c r="AB38">
        <v>129263.27720207254</v>
      </c>
      <c r="AC38" s="5">
        <v>129263.28</v>
      </c>
      <c r="AD38" s="5">
        <v>7983300</v>
      </c>
      <c r="AF38" s="5">
        <v>0.05</v>
      </c>
      <c r="AG38" s="5">
        <v>399165</v>
      </c>
      <c r="AH38" s="5">
        <v>122800.11334196891</v>
      </c>
      <c r="AI38" s="5">
        <v>7584135</v>
      </c>
      <c r="AJ38" s="5" t="s">
        <v>8</v>
      </c>
      <c r="AL38" s="5">
        <v>122800.11334196891</v>
      </c>
      <c r="AM38" s="5">
        <v>0</v>
      </c>
      <c r="AN38" s="5">
        <v>7584135</v>
      </c>
      <c r="AO38" s="5" t="s">
        <v>120</v>
      </c>
      <c r="AP38" s="5" t="s">
        <v>1</v>
      </c>
      <c r="AQ38" s="5" t="s">
        <v>1</v>
      </c>
      <c r="AR38" t="s">
        <v>1863</v>
      </c>
      <c r="AS38" t="s">
        <v>1787</v>
      </c>
      <c r="AT38" t="s">
        <v>1867</v>
      </c>
      <c r="AU38" t="s">
        <v>1865</v>
      </c>
      <c r="AV38" s="5" t="b">
        <v>1</v>
      </c>
      <c r="AW38" s="5" t="s">
        <v>8</v>
      </c>
      <c r="AX38" s="5" t="b">
        <v>1</v>
      </c>
      <c r="AY38" s="5">
        <v>7983300</v>
      </c>
      <c r="AZ38" t="s">
        <v>1899</v>
      </c>
      <c r="BA38">
        <v>0</v>
      </c>
      <c r="BB38">
        <v>7983300</v>
      </c>
      <c r="BC38" s="5">
        <v>0</v>
      </c>
      <c r="BD38" s="5" t="b">
        <v>1</v>
      </c>
      <c r="BE38" s="5" t="s">
        <v>1374</v>
      </c>
    </row>
    <row r="39" spans="1:57" x14ac:dyDescent="0.25">
      <c r="A39" s="5">
        <v>38</v>
      </c>
      <c r="B39" s="5">
        <v>2</v>
      </c>
      <c r="C39" s="5">
        <v>1</v>
      </c>
      <c r="D39" s="5">
        <v>11</v>
      </c>
      <c r="E39" s="5">
        <v>2</v>
      </c>
      <c r="F39" s="5">
        <v>1</v>
      </c>
      <c r="G39" s="5">
        <v>14.34</v>
      </c>
      <c r="H39" s="5"/>
      <c r="I39" s="5"/>
      <c r="J39" s="5">
        <v>14.34</v>
      </c>
      <c r="K39" s="5">
        <v>9.92</v>
      </c>
      <c r="L39" s="5">
        <v>4</v>
      </c>
      <c r="M39" s="5"/>
      <c r="N39" s="5">
        <v>3.41</v>
      </c>
      <c r="O39" s="5">
        <v>2.37</v>
      </c>
      <c r="P39" s="5">
        <v>2.91</v>
      </c>
      <c r="Q39" s="5"/>
      <c r="R39" s="5">
        <v>2.91</v>
      </c>
      <c r="S39" s="5">
        <v>36.950000000000003</v>
      </c>
      <c r="T39" s="5">
        <v>34.04</v>
      </c>
      <c r="U39" s="5">
        <v>35.5</v>
      </c>
      <c r="V39" s="5">
        <v>137800</v>
      </c>
      <c r="X39">
        <v>137800</v>
      </c>
      <c r="Y39">
        <v>118.30985915492056</v>
      </c>
      <c r="Z39">
        <v>137918.30985915492</v>
      </c>
      <c r="AB39">
        <v>137918.30985915492</v>
      </c>
      <c r="AC39" s="5">
        <v>137918.31</v>
      </c>
      <c r="AD39" s="5">
        <v>4896100</v>
      </c>
      <c r="AF39" s="5">
        <v>0.02</v>
      </c>
      <c r="AG39" s="5">
        <v>97922</v>
      </c>
      <c r="AH39" s="5">
        <v>135159.94366197183</v>
      </c>
      <c r="AI39" s="5">
        <v>4798178</v>
      </c>
      <c r="AJ39" s="5" t="s">
        <v>1807</v>
      </c>
      <c r="AK39">
        <v>10000</v>
      </c>
      <c r="AL39" s="5">
        <v>145159.94366197183</v>
      </c>
      <c r="AM39" s="5">
        <v>355000</v>
      </c>
      <c r="AN39" s="5">
        <v>5153178</v>
      </c>
      <c r="AO39" s="5" t="s">
        <v>62</v>
      </c>
      <c r="AP39" s="5" t="s">
        <v>1</v>
      </c>
      <c r="AQ39" s="5" t="s">
        <v>1</v>
      </c>
      <c r="AR39" t="s">
        <v>1863</v>
      </c>
      <c r="AS39" t="s">
        <v>1787</v>
      </c>
      <c r="AT39" t="s">
        <v>1867</v>
      </c>
      <c r="AU39" t="s">
        <v>1864</v>
      </c>
      <c r="AV39" s="5" t="b">
        <v>1</v>
      </c>
      <c r="AW39" s="5" t="s">
        <v>1807</v>
      </c>
      <c r="AX39" s="5" t="b">
        <v>1</v>
      </c>
      <c r="AY39" s="5">
        <v>4896100</v>
      </c>
      <c r="AZ39" t="s">
        <v>1899</v>
      </c>
      <c r="BA39">
        <v>0</v>
      </c>
      <c r="BB39">
        <v>4896100</v>
      </c>
      <c r="BC39" s="5">
        <v>0</v>
      </c>
      <c r="BD39" s="5" t="b">
        <v>1</v>
      </c>
      <c r="BE39" s="5" t="s">
        <v>1375</v>
      </c>
    </row>
    <row r="40" spans="1:57" x14ac:dyDescent="0.25">
      <c r="A40" s="5">
        <v>39</v>
      </c>
      <c r="B40" s="5">
        <v>2</v>
      </c>
      <c r="C40" s="5">
        <v>1</v>
      </c>
      <c r="D40" s="5">
        <v>11</v>
      </c>
      <c r="E40" s="5">
        <v>3</v>
      </c>
      <c r="F40" s="5">
        <v>2</v>
      </c>
      <c r="G40" s="5">
        <v>14.94</v>
      </c>
      <c r="H40" s="5">
        <v>10.61</v>
      </c>
      <c r="I40" s="5"/>
      <c r="J40" s="5">
        <v>25.549999999999997</v>
      </c>
      <c r="K40" s="5">
        <v>13.05</v>
      </c>
      <c r="L40" s="5">
        <v>4.01</v>
      </c>
      <c r="M40" s="5"/>
      <c r="N40" s="5">
        <v>7.75</v>
      </c>
      <c r="O40" s="5"/>
      <c r="P40" s="5">
        <v>2.78</v>
      </c>
      <c r="Q40" s="5"/>
      <c r="R40" s="5">
        <v>2.78</v>
      </c>
      <c r="S40" s="5">
        <v>53.14</v>
      </c>
      <c r="T40" s="5">
        <v>50.36</v>
      </c>
      <c r="U40" s="5">
        <v>51.75</v>
      </c>
      <c r="V40" s="5">
        <v>111780</v>
      </c>
      <c r="W40">
        <v>20820</v>
      </c>
      <c r="X40">
        <v>132600</v>
      </c>
      <c r="Y40">
        <v>1</v>
      </c>
      <c r="Z40">
        <v>132601</v>
      </c>
      <c r="AA40">
        <v>5000</v>
      </c>
      <c r="AB40">
        <v>127601</v>
      </c>
      <c r="AC40" s="5">
        <v>127601</v>
      </c>
      <c r="AD40" s="5">
        <v>6603352</v>
      </c>
      <c r="AF40" s="5"/>
      <c r="AG40" s="5">
        <v>0</v>
      </c>
      <c r="AH40" s="5">
        <v>127601.00483091788</v>
      </c>
      <c r="AI40" s="5">
        <v>6603352</v>
      </c>
      <c r="AJ40" s="5" t="s">
        <v>8</v>
      </c>
      <c r="AL40" s="5">
        <v>127601.00483091788</v>
      </c>
      <c r="AM40" s="5">
        <v>0</v>
      </c>
      <c r="AN40" s="5">
        <v>6603352</v>
      </c>
      <c r="AO40" s="5"/>
      <c r="AP40" s="5" t="s">
        <v>19</v>
      </c>
      <c r="AQ40" s="5" t="s">
        <v>19</v>
      </c>
      <c r="AR40" t="s">
        <v>1827</v>
      </c>
      <c r="AS40" t="s">
        <v>1828</v>
      </c>
      <c r="AT40" t="s">
        <v>1867</v>
      </c>
      <c r="AU40" t="s">
        <v>1865</v>
      </c>
      <c r="AV40" s="5" t="b">
        <v>1</v>
      </c>
      <c r="AW40" s="5" t="s">
        <v>8</v>
      </c>
      <c r="AX40" s="5" t="b">
        <v>1</v>
      </c>
      <c r="AY40" s="5">
        <v>6603352</v>
      </c>
      <c r="AZ40">
        <v>6603352</v>
      </c>
      <c r="BA40">
        <v>0</v>
      </c>
      <c r="BB40">
        <v>0</v>
      </c>
      <c r="BC40" s="5">
        <v>0</v>
      </c>
      <c r="BD40" s="5" t="b">
        <v>1</v>
      </c>
      <c r="BE40" s="5" t="s">
        <v>1376</v>
      </c>
    </row>
    <row r="41" spans="1:57" x14ac:dyDescent="0.25">
      <c r="A41" s="5">
        <v>40</v>
      </c>
      <c r="B41" s="5">
        <v>2</v>
      </c>
      <c r="C41" s="5">
        <v>1</v>
      </c>
      <c r="D41" s="5">
        <v>11</v>
      </c>
      <c r="E41" s="5">
        <v>4</v>
      </c>
      <c r="F41" s="5">
        <v>3</v>
      </c>
      <c r="G41" s="5">
        <v>17.41</v>
      </c>
      <c r="H41" s="5">
        <v>11.92</v>
      </c>
      <c r="I41" s="5">
        <v>13.55</v>
      </c>
      <c r="J41" s="5">
        <v>42.879999999999995</v>
      </c>
      <c r="K41" s="5">
        <v>16.3</v>
      </c>
      <c r="L41" s="5">
        <v>3.11</v>
      </c>
      <c r="M41" s="5">
        <v>2.94</v>
      </c>
      <c r="N41" s="5">
        <v>9.27</v>
      </c>
      <c r="O41" s="5">
        <v>3.22</v>
      </c>
      <c r="P41" s="5">
        <v>3.07</v>
      </c>
      <c r="Q41" s="5">
        <v>2.98</v>
      </c>
      <c r="R41" s="5">
        <v>6.05</v>
      </c>
      <c r="S41" s="5">
        <v>83.77</v>
      </c>
      <c r="T41" s="5">
        <v>77.72</v>
      </c>
      <c r="U41" s="5">
        <v>80.75</v>
      </c>
      <c r="V41" s="5">
        <v>110670</v>
      </c>
      <c r="W41">
        <v>19330</v>
      </c>
      <c r="X41">
        <v>130000</v>
      </c>
      <c r="Y41">
        <v>0</v>
      </c>
      <c r="Z41">
        <v>130000</v>
      </c>
      <c r="AA41">
        <v>5000</v>
      </c>
      <c r="AB41">
        <v>125000</v>
      </c>
      <c r="AC41" s="5">
        <v>125000</v>
      </c>
      <c r="AD41" s="5">
        <v>10093750</v>
      </c>
      <c r="AF41" s="5"/>
      <c r="AG41" s="5">
        <v>0</v>
      </c>
      <c r="AH41" s="5">
        <v>125000</v>
      </c>
      <c r="AI41" s="5">
        <v>10093750</v>
      </c>
      <c r="AJ41" s="5" t="s">
        <v>8</v>
      </c>
      <c r="AL41" s="5">
        <v>125000</v>
      </c>
      <c r="AM41" s="5">
        <v>0</v>
      </c>
      <c r="AN41" s="5">
        <v>10093750</v>
      </c>
      <c r="AO41" s="5"/>
      <c r="AP41" s="5" t="s">
        <v>19</v>
      </c>
      <c r="AQ41" s="5" t="s">
        <v>19</v>
      </c>
      <c r="AR41" t="s">
        <v>1827</v>
      </c>
      <c r="AS41" t="s">
        <v>1828</v>
      </c>
      <c r="AT41" t="s">
        <v>1867</v>
      </c>
      <c r="AU41" t="s">
        <v>1858</v>
      </c>
      <c r="AV41" s="5" t="b">
        <v>1</v>
      </c>
      <c r="AW41" s="5" t="s">
        <v>8</v>
      </c>
      <c r="AX41" s="5" t="b">
        <v>1</v>
      </c>
      <c r="AY41" s="5">
        <v>10093750</v>
      </c>
      <c r="AZ41">
        <v>10093750</v>
      </c>
      <c r="BA41">
        <v>0</v>
      </c>
      <c r="BB41">
        <v>0</v>
      </c>
      <c r="BC41" s="5">
        <v>0</v>
      </c>
      <c r="BD41" s="5" t="b">
        <v>1</v>
      </c>
      <c r="BE41" s="5" t="s">
        <v>1377</v>
      </c>
    </row>
    <row r="42" spans="1:57" x14ac:dyDescent="0.25">
      <c r="A42" s="5">
        <v>41</v>
      </c>
      <c r="B42" s="5">
        <v>2</v>
      </c>
      <c r="C42" s="5">
        <v>1</v>
      </c>
      <c r="D42" s="5">
        <v>12</v>
      </c>
      <c r="E42" s="5">
        <v>1</v>
      </c>
      <c r="F42" s="5">
        <v>2</v>
      </c>
      <c r="G42" s="5">
        <v>17.61</v>
      </c>
      <c r="H42" s="5">
        <v>15.04</v>
      </c>
      <c r="I42" s="5"/>
      <c r="J42" s="5">
        <v>32.65</v>
      </c>
      <c r="K42" s="5">
        <v>12.85</v>
      </c>
      <c r="L42" s="5">
        <v>4.07</v>
      </c>
      <c r="M42" s="5">
        <v>2.73</v>
      </c>
      <c r="N42" s="5">
        <v>6.28</v>
      </c>
      <c r="O42" s="5"/>
      <c r="P42" s="5">
        <v>3.29</v>
      </c>
      <c r="Q42" s="5">
        <v>3.07</v>
      </c>
      <c r="R42" s="5">
        <v>6.3599999999999994</v>
      </c>
      <c r="S42" s="5">
        <v>64.94</v>
      </c>
      <c r="T42" s="5">
        <v>58.58</v>
      </c>
      <c r="U42" s="5">
        <v>61.76</v>
      </c>
      <c r="V42" s="5">
        <v>123120</v>
      </c>
      <c r="W42">
        <v>6880</v>
      </c>
      <c r="X42">
        <v>130000</v>
      </c>
      <c r="Y42">
        <v>-736.72279792746133</v>
      </c>
      <c r="Z42">
        <v>129263.27720207254</v>
      </c>
      <c r="AB42">
        <v>129263.27720207254</v>
      </c>
      <c r="AC42" s="5">
        <v>129263.28</v>
      </c>
      <c r="AD42" s="5">
        <v>7983300</v>
      </c>
      <c r="AF42" s="5"/>
      <c r="AG42" s="5">
        <v>0</v>
      </c>
      <c r="AH42" s="5">
        <v>129263.27720207254</v>
      </c>
      <c r="AI42" s="5">
        <v>7983300</v>
      </c>
      <c r="AJ42" s="5" t="s">
        <v>8</v>
      </c>
      <c r="AL42" s="5">
        <v>129263.27720207254</v>
      </c>
      <c r="AM42" s="5">
        <v>0</v>
      </c>
      <c r="AN42" s="5">
        <v>7983300</v>
      </c>
      <c r="AO42" s="5"/>
      <c r="AP42" s="5" t="s">
        <v>1</v>
      </c>
      <c r="AQ42" s="5" t="s">
        <v>1</v>
      </c>
      <c r="AR42" t="s">
        <v>1863</v>
      </c>
      <c r="AS42" t="s">
        <v>1787</v>
      </c>
      <c r="AT42" t="s">
        <v>1867</v>
      </c>
      <c r="AU42" t="s">
        <v>1865</v>
      </c>
      <c r="AV42" s="5" t="b">
        <v>1</v>
      </c>
      <c r="AW42" s="5" t="s">
        <v>8</v>
      </c>
      <c r="AX42" s="5" t="b">
        <v>1</v>
      </c>
      <c r="AY42" s="5">
        <v>7983300</v>
      </c>
      <c r="AZ42" t="s">
        <v>1899</v>
      </c>
      <c r="BA42">
        <v>0</v>
      </c>
      <c r="BB42">
        <v>7983300</v>
      </c>
      <c r="BC42" s="5">
        <v>0</v>
      </c>
      <c r="BD42" s="5" t="b">
        <v>1</v>
      </c>
      <c r="BE42" s="5" t="s">
        <v>1378</v>
      </c>
    </row>
    <row r="43" spans="1:57" x14ac:dyDescent="0.25">
      <c r="A43" s="5">
        <v>42</v>
      </c>
      <c r="B43" s="5">
        <v>2</v>
      </c>
      <c r="C43" s="5">
        <v>1</v>
      </c>
      <c r="D43" s="5">
        <v>12</v>
      </c>
      <c r="E43" s="5">
        <v>2</v>
      </c>
      <c r="F43" s="5">
        <v>1</v>
      </c>
      <c r="G43" s="5">
        <v>14.34</v>
      </c>
      <c r="H43" s="5"/>
      <c r="I43" s="5"/>
      <c r="J43" s="5">
        <v>14.34</v>
      </c>
      <c r="K43" s="5">
        <v>9.92</v>
      </c>
      <c r="L43" s="5">
        <v>4</v>
      </c>
      <c r="M43" s="5"/>
      <c r="N43" s="5">
        <v>3.41</v>
      </c>
      <c r="O43" s="5">
        <v>2.37</v>
      </c>
      <c r="P43" s="5">
        <v>2.91</v>
      </c>
      <c r="Q43" s="5"/>
      <c r="R43" s="5">
        <v>2.91</v>
      </c>
      <c r="S43" s="5">
        <v>36.950000000000003</v>
      </c>
      <c r="T43" s="5">
        <v>34.04</v>
      </c>
      <c r="U43" s="5">
        <v>35.5</v>
      </c>
      <c r="V43" s="5">
        <v>137800</v>
      </c>
      <c r="X43">
        <v>137800</v>
      </c>
      <c r="Y43">
        <v>0</v>
      </c>
      <c r="Z43">
        <v>137800</v>
      </c>
      <c r="AB43">
        <v>137800</v>
      </c>
      <c r="AC43" s="5">
        <v>137800</v>
      </c>
      <c r="AD43" s="5">
        <v>4891900</v>
      </c>
      <c r="AF43" s="5"/>
      <c r="AG43" s="5">
        <v>0</v>
      </c>
      <c r="AH43" s="5">
        <v>137800</v>
      </c>
      <c r="AI43" s="5">
        <v>4891900</v>
      </c>
      <c r="AJ43" s="5" t="s">
        <v>8</v>
      </c>
      <c r="AL43" s="5">
        <v>137800</v>
      </c>
      <c r="AM43" s="5">
        <v>0</v>
      </c>
      <c r="AN43" s="5">
        <v>4891900</v>
      </c>
      <c r="AO43" s="5"/>
      <c r="AP43" s="5" t="s">
        <v>19</v>
      </c>
      <c r="AQ43" s="5" t="s">
        <v>19</v>
      </c>
      <c r="AR43" t="s">
        <v>1827</v>
      </c>
      <c r="AS43" t="s">
        <v>1828</v>
      </c>
      <c r="AT43" t="s">
        <v>1867</v>
      </c>
      <c r="AU43" t="s">
        <v>1864</v>
      </c>
      <c r="AV43" s="5" t="b">
        <v>1</v>
      </c>
      <c r="AW43" s="5" t="s">
        <v>8</v>
      </c>
      <c r="AX43" s="5" t="b">
        <v>1</v>
      </c>
      <c r="AY43" s="5">
        <v>4891900</v>
      </c>
      <c r="AZ43">
        <v>4891900</v>
      </c>
      <c r="BA43">
        <v>0</v>
      </c>
      <c r="BB43">
        <v>0</v>
      </c>
      <c r="BC43" s="5">
        <v>0</v>
      </c>
      <c r="BD43" s="5" t="b">
        <v>1</v>
      </c>
      <c r="BE43" s="5" t="s">
        <v>1379</v>
      </c>
    </row>
    <row r="44" spans="1:57" x14ac:dyDescent="0.25">
      <c r="A44" s="5">
        <v>43</v>
      </c>
      <c r="B44" s="5">
        <v>2</v>
      </c>
      <c r="C44" s="5">
        <v>1</v>
      </c>
      <c r="D44" s="5">
        <v>12</v>
      </c>
      <c r="E44" s="5">
        <v>3</v>
      </c>
      <c r="F44" s="5">
        <v>2</v>
      </c>
      <c r="G44" s="5">
        <v>14.94</v>
      </c>
      <c r="H44" s="5">
        <v>10.61</v>
      </c>
      <c r="I44" s="5"/>
      <c r="J44" s="5">
        <v>25.549999999999997</v>
      </c>
      <c r="K44" s="5">
        <v>13.05</v>
      </c>
      <c r="L44" s="5">
        <v>4.01</v>
      </c>
      <c r="M44" s="5"/>
      <c r="N44" s="5">
        <v>7.75</v>
      </c>
      <c r="O44" s="5"/>
      <c r="P44" s="5">
        <v>2.78</v>
      </c>
      <c r="Q44" s="5"/>
      <c r="R44" s="5">
        <v>2.78</v>
      </c>
      <c r="S44" s="5">
        <v>53.14</v>
      </c>
      <c r="T44" s="5">
        <v>50.36</v>
      </c>
      <c r="U44" s="5">
        <v>51.75</v>
      </c>
      <c r="V44" s="5">
        <v>111780</v>
      </c>
      <c r="W44">
        <v>20820</v>
      </c>
      <c r="X44">
        <v>132600</v>
      </c>
      <c r="Y44">
        <v>1</v>
      </c>
      <c r="Z44">
        <v>132601</v>
      </c>
      <c r="AA44">
        <v>5000</v>
      </c>
      <c r="AB44">
        <v>127601</v>
      </c>
      <c r="AC44" s="5">
        <v>127601</v>
      </c>
      <c r="AD44" s="5">
        <v>6603352</v>
      </c>
      <c r="AF44" s="5"/>
      <c r="AG44" s="5">
        <v>0</v>
      </c>
      <c r="AH44" s="5">
        <v>127601.00483091788</v>
      </c>
      <c r="AI44" s="5">
        <v>6603352</v>
      </c>
      <c r="AJ44" s="5" t="s">
        <v>8</v>
      </c>
      <c r="AL44" s="5">
        <v>127601.00483091788</v>
      </c>
      <c r="AM44" s="5">
        <v>0</v>
      </c>
      <c r="AN44" s="5">
        <v>6603352</v>
      </c>
      <c r="AO44" s="5"/>
      <c r="AP44" s="5" t="s">
        <v>2</v>
      </c>
      <c r="AQ44" s="5" t="s">
        <v>2</v>
      </c>
      <c r="AR44" t="s">
        <v>1821</v>
      </c>
      <c r="AS44" t="s">
        <v>1787</v>
      </c>
      <c r="AT44" t="s">
        <v>1867</v>
      </c>
      <c r="AU44" t="s">
        <v>1865</v>
      </c>
      <c r="AV44" s="5" t="b">
        <v>1</v>
      </c>
      <c r="AW44" s="5" t="s">
        <v>8</v>
      </c>
      <c r="AX44" s="5" t="b">
        <v>1</v>
      </c>
      <c r="AY44" s="5">
        <v>6603352</v>
      </c>
      <c r="AZ44">
        <v>6603352</v>
      </c>
      <c r="BA44">
        <v>0</v>
      </c>
      <c r="BB44">
        <v>0</v>
      </c>
      <c r="BC44" s="5">
        <v>0</v>
      </c>
      <c r="BD44" s="5" t="b">
        <v>1</v>
      </c>
      <c r="BE44" s="5" t="s">
        <v>1380</v>
      </c>
    </row>
    <row r="45" spans="1:57" x14ac:dyDescent="0.25">
      <c r="A45" s="5">
        <v>44</v>
      </c>
      <c r="B45" s="5">
        <v>2</v>
      </c>
      <c r="C45" s="5">
        <v>1</v>
      </c>
      <c r="D45" s="5">
        <v>12</v>
      </c>
      <c r="E45" s="5">
        <v>4</v>
      </c>
      <c r="F45" s="5">
        <v>3</v>
      </c>
      <c r="G45" s="5">
        <v>17.41</v>
      </c>
      <c r="H45" s="5">
        <v>11.92</v>
      </c>
      <c r="I45" s="5">
        <v>13.55</v>
      </c>
      <c r="J45" s="5">
        <v>42.879999999999995</v>
      </c>
      <c r="K45" s="5">
        <v>16.3</v>
      </c>
      <c r="L45" s="5">
        <v>3.11</v>
      </c>
      <c r="M45" s="5">
        <v>2.94</v>
      </c>
      <c r="N45" s="5">
        <v>9.27</v>
      </c>
      <c r="O45" s="5">
        <v>3.22</v>
      </c>
      <c r="P45" s="5">
        <v>3.07</v>
      </c>
      <c r="Q45" s="5">
        <v>2.98</v>
      </c>
      <c r="R45" s="5">
        <v>6.05</v>
      </c>
      <c r="S45" s="5">
        <v>83.77</v>
      </c>
      <c r="T45" s="5">
        <v>77.72</v>
      </c>
      <c r="U45" s="5">
        <v>80.75</v>
      </c>
      <c r="V45" s="5">
        <v>110670</v>
      </c>
      <c r="W45">
        <v>19330</v>
      </c>
      <c r="X45">
        <v>130000</v>
      </c>
      <c r="Y45">
        <v>0</v>
      </c>
      <c r="Z45">
        <v>130000</v>
      </c>
      <c r="AA45">
        <v>5000</v>
      </c>
      <c r="AB45">
        <v>125000</v>
      </c>
      <c r="AC45" s="5">
        <v>125000</v>
      </c>
      <c r="AD45" s="5">
        <v>10093750</v>
      </c>
      <c r="AF45" s="5"/>
      <c r="AG45" s="5">
        <v>0</v>
      </c>
      <c r="AH45" s="5">
        <v>125000</v>
      </c>
      <c r="AI45" s="5">
        <v>10093750</v>
      </c>
      <c r="AJ45" s="5" t="s">
        <v>8</v>
      </c>
      <c r="AL45" s="5">
        <v>125000</v>
      </c>
      <c r="AM45" s="5">
        <v>0</v>
      </c>
      <c r="AN45" s="5">
        <v>10093750</v>
      </c>
      <c r="AO45" s="5"/>
      <c r="AP45" s="5" t="s">
        <v>2</v>
      </c>
      <c r="AQ45" s="5" t="s">
        <v>2</v>
      </c>
      <c r="AR45" t="s">
        <v>1821</v>
      </c>
      <c r="AS45" t="s">
        <v>1787</v>
      </c>
      <c r="AT45" t="s">
        <v>1867</v>
      </c>
      <c r="AU45" t="s">
        <v>1858</v>
      </c>
      <c r="AV45" s="5" t="b">
        <v>1</v>
      </c>
      <c r="AW45" s="5" t="s">
        <v>8</v>
      </c>
      <c r="AX45" s="5" t="b">
        <v>1</v>
      </c>
      <c r="AY45" s="5">
        <v>10093750</v>
      </c>
      <c r="AZ45">
        <v>10093750</v>
      </c>
      <c r="BA45">
        <v>0</v>
      </c>
      <c r="BB45">
        <v>0</v>
      </c>
      <c r="BC45" s="5">
        <v>0</v>
      </c>
      <c r="BD45" s="5" t="b">
        <v>1</v>
      </c>
      <c r="BE45" s="5" t="s">
        <v>1381</v>
      </c>
    </row>
    <row r="46" spans="1:57" x14ac:dyDescent="0.25">
      <c r="A46" s="5">
        <v>45</v>
      </c>
      <c r="B46" s="5">
        <v>2</v>
      </c>
      <c r="C46" s="5">
        <v>1</v>
      </c>
      <c r="D46" s="5">
        <v>13</v>
      </c>
      <c r="E46" s="5">
        <v>1</v>
      </c>
      <c r="F46" s="5">
        <v>2</v>
      </c>
      <c r="G46" s="5">
        <v>17.61</v>
      </c>
      <c r="H46" s="5">
        <v>15.04</v>
      </c>
      <c r="I46" s="5"/>
      <c r="J46" s="5">
        <v>32.65</v>
      </c>
      <c r="K46" s="5">
        <v>12.85</v>
      </c>
      <c r="L46" s="5">
        <v>4.07</v>
      </c>
      <c r="M46" s="5">
        <v>2.73</v>
      </c>
      <c r="N46" s="5">
        <v>6.28</v>
      </c>
      <c r="O46" s="5"/>
      <c r="P46" s="5">
        <v>3.29</v>
      </c>
      <c r="Q46" s="5">
        <v>3.07</v>
      </c>
      <c r="R46" s="5">
        <v>6.3599999999999994</v>
      </c>
      <c r="S46" s="5">
        <v>64.94</v>
      </c>
      <c r="T46" s="5">
        <v>58.58</v>
      </c>
      <c r="U46" s="5">
        <v>61.76</v>
      </c>
      <c r="V46" s="5">
        <v>123120</v>
      </c>
      <c r="X46">
        <v>123120</v>
      </c>
      <c r="Y46">
        <v>-697.72020725387847</v>
      </c>
      <c r="Z46">
        <v>122422.27979274612</v>
      </c>
      <c r="AB46">
        <v>122422.27979274612</v>
      </c>
      <c r="AC46" s="5">
        <v>122422.28</v>
      </c>
      <c r="AD46" s="5">
        <v>7560800</v>
      </c>
      <c r="AF46" s="5">
        <v>0.02</v>
      </c>
      <c r="AG46" s="5">
        <v>151216</v>
      </c>
      <c r="AH46" s="5">
        <v>119973.8341968912</v>
      </c>
      <c r="AI46" s="5">
        <v>7409584</v>
      </c>
      <c r="AJ46" s="5" t="s">
        <v>8</v>
      </c>
      <c r="AL46" s="5">
        <v>119973.8341968912</v>
      </c>
      <c r="AM46" s="5">
        <v>0</v>
      </c>
      <c r="AN46" s="5">
        <v>7409584</v>
      </c>
      <c r="AO46" s="5" t="s">
        <v>24</v>
      </c>
      <c r="AP46" s="5" t="s">
        <v>1</v>
      </c>
      <c r="AQ46" s="5" t="s">
        <v>1</v>
      </c>
      <c r="AR46" t="s">
        <v>1863</v>
      </c>
      <c r="AS46" t="s">
        <v>1787</v>
      </c>
      <c r="AT46" t="s">
        <v>1867</v>
      </c>
      <c r="AU46" t="s">
        <v>1865</v>
      </c>
      <c r="AV46" s="5" t="b">
        <v>1</v>
      </c>
      <c r="AW46" s="5" t="s">
        <v>8</v>
      </c>
      <c r="AX46" s="5" t="b">
        <v>1</v>
      </c>
      <c r="AY46" s="5">
        <v>7560800</v>
      </c>
      <c r="AZ46" t="s">
        <v>1899</v>
      </c>
      <c r="BA46">
        <v>0</v>
      </c>
      <c r="BB46">
        <v>7560800</v>
      </c>
      <c r="BC46" s="5">
        <v>0</v>
      </c>
      <c r="BD46" s="5" t="b">
        <v>1</v>
      </c>
      <c r="BE46" s="5" t="s">
        <v>1382</v>
      </c>
    </row>
    <row r="47" spans="1:57" x14ac:dyDescent="0.25">
      <c r="A47" s="5">
        <v>46</v>
      </c>
      <c r="B47" s="5">
        <v>2</v>
      </c>
      <c r="C47" s="5">
        <v>1</v>
      </c>
      <c r="D47" s="5">
        <v>13</v>
      </c>
      <c r="E47" s="5">
        <v>2</v>
      </c>
      <c r="F47" s="5">
        <v>1</v>
      </c>
      <c r="G47" s="5">
        <v>14.34</v>
      </c>
      <c r="H47" s="5"/>
      <c r="I47" s="5"/>
      <c r="J47" s="5">
        <v>14.34</v>
      </c>
      <c r="K47" s="5">
        <v>9.92</v>
      </c>
      <c r="L47" s="5">
        <v>4</v>
      </c>
      <c r="M47" s="5"/>
      <c r="N47" s="5">
        <v>3.41</v>
      </c>
      <c r="O47" s="5">
        <v>2.37</v>
      </c>
      <c r="P47" s="5">
        <v>2.91</v>
      </c>
      <c r="Q47" s="5"/>
      <c r="R47" s="5">
        <v>2.91</v>
      </c>
      <c r="S47" s="5">
        <v>36.950000000000003</v>
      </c>
      <c r="T47" s="5">
        <v>34.04</v>
      </c>
      <c r="U47" s="5">
        <v>35.5</v>
      </c>
      <c r="V47" s="5">
        <v>137800</v>
      </c>
      <c r="X47">
        <v>137800</v>
      </c>
      <c r="Y47">
        <v>0</v>
      </c>
      <c r="Z47">
        <v>137800</v>
      </c>
      <c r="AB47">
        <v>137800</v>
      </c>
      <c r="AC47" s="5">
        <v>137800</v>
      </c>
      <c r="AD47" s="5">
        <v>4891900</v>
      </c>
      <c r="AF47" s="5"/>
      <c r="AG47" s="5">
        <v>0</v>
      </c>
      <c r="AH47" s="5">
        <v>137800</v>
      </c>
      <c r="AI47" s="5">
        <v>4891900</v>
      </c>
      <c r="AJ47" s="5" t="s">
        <v>8</v>
      </c>
      <c r="AL47" s="5">
        <v>137800</v>
      </c>
      <c r="AM47" s="5">
        <v>0</v>
      </c>
      <c r="AN47" s="5">
        <v>4891900</v>
      </c>
      <c r="AO47" s="5"/>
      <c r="AP47" s="5" t="s">
        <v>19</v>
      </c>
      <c r="AQ47" s="5" t="s">
        <v>19</v>
      </c>
      <c r="AR47" t="s">
        <v>1827</v>
      </c>
      <c r="AS47" t="s">
        <v>1828</v>
      </c>
      <c r="AT47" t="s">
        <v>1867</v>
      </c>
      <c r="AU47" t="s">
        <v>1864</v>
      </c>
      <c r="AV47" s="5" t="b">
        <v>1</v>
      </c>
      <c r="AW47" s="5" t="s">
        <v>8</v>
      </c>
      <c r="AX47" s="5" t="b">
        <v>1</v>
      </c>
      <c r="AY47" s="5">
        <v>4891900</v>
      </c>
      <c r="AZ47">
        <v>4891900</v>
      </c>
      <c r="BA47">
        <v>0</v>
      </c>
      <c r="BB47">
        <v>0</v>
      </c>
      <c r="BC47" s="5">
        <v>0</v>
      </c>
      <c r="BD47" s="5" t="b">
        <v>1</v>
      </c>
      <c r="BE47" s="5" t="s">
        <v>1383</v>
      </c>
    </row>
    <row r="48" spans="1:57" x14ac:dyDescent="0.25">
      <c r="A48" s="5">
        <v>47</v>
      </c>
      <c r="B48" s="5">
        <v>2</v>
      </c>
      <c r="C48" s="5">
        <v>1</v>
      </c>
      <c r="D48" s="5">
        <v>13</v>
      </c>
      <c r="E48" s="5">
        <v>3</v>
      </c>
      <c r="F48" s="5">
        <v>2</v>
      </c>
      <c r="G48" s="5">
        <v>14.94</v>
      </c>
      <c r="H48" s="5">
        <v>10.61</v>
      </c>
      <c r="I48" s="5"/>
      <c r="J48" s="5">
        <v>25.549999999999997</v>
      </c>
      <c r="K48" s="5">
        <v>13.05</v>
      </c>
      <c r="L48" s="5">
        <v>4.01</v>
      </c>
      <c r="M48" s="5"/>
      <c r="N48" s="5">
        <v>7.75</v>
      </c>
      <c r="O48" s="5"/>
      <c r="P48" s="5">
        <v>2.78</v>
      </c>
      <c r="Q48" s="5"/>
      <c r="R48" s="5">
        <v>2.78</v>
      </c>
      <c r="S48" s="5">
        <v>53.14</v>
      </c>
      <c r="T48" s="5">
        <v>50.36</v>
      </c>
      <c r="U48" s="5">
        <v>51.75</v>
      </c>
      <c r="V48" s="5">
        <v>109620</v>
      </c>
      <c r="W48">
        <v>20380</v>
      </c>
      <c r="X48">
        <v>130000</v>
      </c>
      <c r="Y48">
        <v>0</v>
      </c>
      <c r="Z48">
        <v>130000</v>
      </c>
      <c r="AA48">
        <v>5000</v>
      </c>
      <c r="AB48">
        <v>125000</v>
      </c>
      <c r="AC48" s="5">
        <v>125000</v>
      </c>
      <c r="AD48" s="5">
        <v>6468750</v>
      </c>
      <c r="AF48" s="5"/>
      <c r="AG48" s="5">
        <v>0</v>
      </c>
      <c r="AH48" s="5">
        <v>125000</v>
      </c>
      <c r="AI48" s="5">
        <v>6468750</v>
      </c>
      <c r="AJ48" s="5" t="s">
        <v>8</v>
      </c>
      <c r="AL48" s="5">
        <v>125000</v>
      </c>
      <c r="AM48" s="5">
        <v>0</v>
      </c>
      <c r="AN48" s="5">
        <v>6468750</v>
      </c>
      <c r="AO48" s="5"/>
      <c r="AP48" s="5" t="s">
        <v>2</v>
      </c>
      <c r="AQ48" s="5" t="s">
        <v>2</v>
      </c>
      <c r="AR48" t="s">
        <v>1821</v>
      </c>
      <c r="AS48" t="s">
        <v>1787</v>
      </c>
      <c r="AT48" t="s">
        <v>1867</v>
      </c>
      <c r="AU48" t="s">
        <v>1865</v>
      </c>
      <c r="AV48" s="5" t="b">
        <v>1</v>
      </c>
      <c r="AW48" s="5" t="s">
        <v>8</v>
      </c>
      <c r="AX48" s="5" t="b">
        <v>1</v>
      </c>
      <c r="AY48" s="5">
        <v>6468750</v>
      </c>
      <c r="AZ48">
        <v>6468750</v>
      </c>
      <c r="BA48">
        <v>0</v>
      </c>
      <c r="BB48">
        <v>0</v>
      </c>
      <c r="BC48" s="5">
        <v>0</v>
      </c>
      <c r="BD48" s="5" t="b">
        <v>1</v>
      </c>
      <c r="BE48" s="5" t="s">
        <v>1384</v>
      </c>
    </row>
    <row r="49" spans="1:57" x14ac:dyDescent="0.25">
      <c r="A49" s="5">
        <v>48</v>
      </c>
      <c r="B49" s="5">
        <v>2</v>
      </c>
      <c r="C49" s="5">
        <v>1</v>
      </c>
      <c r="D49" s="5">
        <v>13</v>
      </c>
      <c r="E49" s="5">
        <v>4</v>
      </c>
      <c r="F49" s="5">
        <v>3</v>
      </c>
      <c r="G49" s="5">
        <v>17.41</v>
      </c>
      <c r="H49" s="5">
        <v>11.92</v>
      </c>
      <c r="I49" s="5">
        <v>13.55</v>
      </c>
      <c r="J49" s="5">
        <v>42.879999999999995</v>
      </c>
      <c r="K49" s="5">
        <v>16.3</v>
      </c>
      <c r="L49" s="5">
        <v>3.11</v>
      </c>
      <c r="M49" s="5">
        <v>2.94</v>
      </c>
      <c r="N49" s="5">
        <v>9.27</v>
      </c>
      <c r="O49" s="5">
        <v>3.22</v>
      </c>
      <c r="P49" s="5">
        <v>3.07</v>
      </c>
      <c r="Q49" s="5">
        <v>2.98</v>
      </c>
      <c r="R49" s="5">
        <v>6.05</v>
      </c>
      <c r="S49" s="5">
        <v>83.77</v>
      </c>
      <c r="T49" s="5">
        <v>77.72</v>
      </c>
      <c r="U49" s="5">
        <v>80.75</v>
      </c>
      <c r="V49" s="5">
        <v>110670</v>
      </c>
      <c r="W49">
        <v>19330</v>
      </c>
      <c r="X49">
        <v>130000</v>
      </c>
      <c r="Y49">
        <v>0</v>
      </c>
      <c r="Z49">
        <v>130000</v>
      </c>
      <c r="AA49">
        <v>5000</v>
      </c>
      <c r="AB49">
        <v>125000</v>
      </c>
      <c r="AC49" s="5">
        <v>125000</v>
      </c>
      <c r="AD49" s="5">
        <v>10093750</v>
      </c>
      <c r="AF49" s="5"/>
      <c r="AG49" s="5">
        <v>0</v>
      </c>
      <c r="AH49" s="5">
        <v>125000</v>
      </c>
      <c r="AI49" s="5">
        <v>10093750</v>
      </c>
      <c r="AJ49" s="5" t="s">
        <v>8</v>
      </c>
      <c r="AL49" s="5">
        <v>125000</v>
      </c>
      <c r="AM49" s="5">
        <v>0</v>
      </c>
      <c r="AN49" s="5">
        <v>10093750</v>
      </c>
      <c r="AO49" s="5"/>
      <c r="AP49" s="5" t="s">
        <v>19</v>
      </c>
      <c r="AQ49" s="5" t="s">
        <v>19</v>
      </c>
      <c r="AR49" t="s">
        <v>1827</v>
      </c>
      <c r="AS49" t="s">
        <v>1828</v>
      </c>
      <c r="AT49" t="s">
        <v>1867</v>
      </c>
      <c r="AU49" t="s">
        <v>1858</v>
      </c>
      <c r="AV49" s="5" t="b">
        <v>1</v>
      </c>
      <c r="AW49" s="5" t="s">
        <v>8</v>
      </c>
      <c r="AX49" s="5" t="b">
        <v>1</v>
      </c>
      <c r="AY49" s="5">
        <v>10093750</v>
      </c>
      <c r="AZ49">
        <v>10093750</v>
      </c>
      <c r="BA49">
        <v>0</v>
      </c>
      <c r="BB49">
        <v>0</v>
      </c>
      <c r="BC49" s="5">
        <v>0</v>
      </c>
      <c r="BD49" s="5" t="b">
        <v>1</v>
      </c>
      <c r="BE49" s="5" t="s">
        <v>1385</v>
      </c>
    </row>
    <row r="50" spans="1:57" x14ac:dyDescent="0.25">
      <c r="A50" s="5">
        <v>49</v>
      </c>
      <c r="B50" s="5">
        <v>2</v>
      </c>
      <c r="C50" s="5">
        <v>1</v>
      </c>
      <c r="D50" s="5">
        <v>14</v>
      </c>
      <c r="E50" s="5">
        <v>1</v>
      </c>
      <c r="F50" s="5">
        <v>2</v>
      </c>
      <c r="G50" s="5">
        <v>17.61</v>
      </c>
      <c r="H50" s="5">
        <v>15.04</v>
      </c>
      <c r="I50" s="5"/>
      <c r="J50" s="5">
        <v>32.65</v>
      </c>
      <c r="K50" s="5">
        <v>12.85</v>
      </c>
      <c r="L50" s="5">
        <v>4.07</v>
      </c>
      <c r="M50" s="5">
        <v>2.73</v>
      </c>
      <c r="N50" s="5">
        <v>6.28</v>
      </c>
      <c r="O50" s="5"/>
      <c r="P50" s="5">
        <v>3.29</v>
      </c>
      <c r="Q50" s="5">
        <v>3.07</v>
      </c>
      <c r="R50" s="5">
        <v>6.3599999999999994</v>
      </c>
      <c r="S50" s="5">
        <v>64.94</v>
      </c>
      <c r="T50" s="5">
        <v>58.58</v>
      </c>
      <c r="U50" s="5">
        <v>61.76</v>
      </c>
      <c r="V50" s="5">
        <v>123120</v>
      </c>
      <c r="W50">
        <v>6880</v>
      </c>
      <c r="X50">
        <v>130000</v>
      </c>
      <c r="Y50">
        <v>-736.72279792746133</v>
      </c>
      <c r="Z50">
        <v>129263.27720207254</v>
      </c>
      <c r="AB50">
        <v>129263.27720207254</v>
      </c>
      <c r="AC50" s="5">
        <v>129263.28</v>
      </c>
      <c r="AD50" s="5">
        <v>7983300</v>
      </c>
      <c r="AF50" s="5">
        <v>0.02</v>
      </c>
      <c r="AG50" s="5">
        <v>159666</v>
      </c>
      <c r="AH50" s="5">
        <v>126678.01165803109</v>
      </c>
      <c r="AI50" s="5">
        <v>7823634</v>
      </c>
      <c r="AJ50" s="5" t="s">
        <v>8</v>
      </c>
      <c r="AL50" s="5">
        <v>126678.01165803109</v>
      </c>
      <c r="AM50" s="5">
        <v>0</v>
      </c>
      <c r="AN50" s="5">
        <v>7823634</v>
      </c>
      <c r="AO50" s="5" t="s">
        <v>1900</v>
      </c>
      <c r="AP50" s="5" t="s">
        <v>1815</v>
      </c>
      <c r="AQ50" s="5" t="s">
        <v>1815</v>
      </c>
      <c r="AR50" t="s">
        <v>1827</v>
      </c>
      <c r="AS50" t="s">
        <v>1830</v>
      </c>
      <c r="AT50" t="s">
        <v>1867</v>
      </c>
      <c r="AU50" t="s">
        <v>1865</v>
      </c>
      <c r="AV50" s="5" t="b">
        <v>1</v>
      </c>
      <c r="AW50" s="5" t="s">
        <v>8</v>
      </c>
      <c r="AX50" s="5" t="b">
        <v>1</v>
      </c>
      <c r="AY50" s="5">
        <v>7983300</v>
      </c>
      <c r="AZ50">
        <v>7720000</v>
      </c>
      <c r="BA50">
        <v>0</v>
      </c>
      <c r="BB50">
        <v>7983300</v>
      </c>
      <c r="BC50" s="5">
        <v>0</v>
      </c>
      <c r="BD50" s="5" t="b">
        <v>1</v>
      </c>
      <c r="BE50" s="5" t="s">
        <v>1386</v>
      </c>
    </row>
    <row r="51" spans="1:57" x14ac:dyDescent="0.25">
      <c r="A51" s="5">
        <v>50</v>
      </c>
      <c r="B51" s="5">
        <v>2</v>
      </c>
      <c r="C51" s="5">
        <v>1</v>
      </c>
      <c r="D51" s="5">
        <v>14</v>
      </c>
      <c r="E51" s="5">
        <v>2</v>
      </c>
      <c r="F51" s="5">
        <v>1</v>
      </c>
      <c r="G51" s="5">
        <v>14.34</v>
      </c>
      <c r="H51" s="5"/>
      <c r="I51" s="5"/>
      <c r="J51" s="5">
        <v>14.34</v>
      </c>
      <c r="K51" s="5">
        <v>9.92</v>
      </c>
      <c r="L51" s="5">
        <v>4</v>
      </c>
      <c r="M51" s="5"/>
      <c r="N51" s="5">
        <v>3.41</v>
      </c>
      <c r="O51" s="5">
        <v>2.37</v>
      </c>
      <c r="P51" s="5">
        <v>2.91</v>
      </c>
      <c r="Q51" s="5"/>
      <c r="R51" s="5">
        <v>2.91</v>
      </c>
      <c r="S51" s="5">
        <v>36.950000000000003</v>
      </c>
      <c r="T51" s="5">
        <v>34.04</v>
      </c>
      <c r="U51" s="5">
        <v>35.5</v>
      </c>
      <c r="V51" s="5">
        <v>135200</v>
      </c>
      <c r="W51">
        <v>9100</v>
      </c>
      <c r="X51">
        <v>144300</v>
      </c>
      <c r="Y51">
        <v>122.53521126761916</v>
      </c>
      <c r="Z51">
        <v>144422.53521126762</v>
      </c>
      <c r="AB51">
        <v>144422.53521126762</v>
      </c>
      <c r="AC51" s="5">
        <v>144422.54</v>
      </c>
      <c r="AD51" s="5">
        <v>5127000</v>
      </c>
      <c r="AE51">
        <v>103041</v>
      </c>
      <c r="AF51" s="5"/>
      <c r="AG51" s="5">
        <v>103041</v>
      </c>
      <c r="AH51" s="5">
        <v>141519.97183098592</v>
      </c>
      <c r="AI51" s="5">
        <v>5023959</v>
      </c>
      <c r="AJ51" s="5" t="s">
        <v>8</v>
      </c>
      <c r="AL51" s="5">
        <v>141519.97183098592</v>
      </c>
      <c r="AM51" s="5">
        <v>0</v>
      </c>
      <c r="AN51" s="5">
        <v>5023959</v>
      </c>
      <c r="AO51" s="5" t="s">
        <v>62</v>
      </c>
      <c r="AP51" s="5" t="s">
        <v>1</v>
      </c>
      <c r="AQ51" s="5" t="s">
        <v>1</v>
      </c>
      <c r="AR51" t="s">
        <v>1863</v>
      </c>
      <c r="AS51" t="s">
        <v>1787</v>
      </c>
      <c r="AT51" t="s">
        <v>1867</v>
      </c>
      <c r="AU51" t="s">
        <v>1864</v>
      </c>
      <c r="AV51" s="5" t="b">
        <v>1</v>
      </c>
      <c r="AW51" s="5" t="s">
        <v>8</v>
      </c>
      <c r="AX51" s="5" t="b">
        <v>1</v>
      </c>
      <c r="AY51" s="5">
        <v>5127000</v>
      </c>
      <c r="AZ51" t="s">
        <v>1899</v>
      </c>
      <c r="BA51">
        <v>0</v>
      </c>
      <c r="BB51">
        <v>5127000</v>
      </c>
      <c r="BC51" s="5">
        <v>0</v>
      </c>
      <c r="BD51" s="5" t="b">
        <v>1</v>
      </c>
      <c r="BE51" s="5" t="s">
        <v>1387</v>
      </c>
    </row>
    <row r="52" spans="1:57" x14ac:dyDescent="0.25">
      <c r="A52" s="5">
        <v>51</v>
      </c>
      <c r="B52" s="5">
        <v>2</v>
      </c>
      <c r="C52" s="5">
        <v>1</v>
      </c>
      <c r="D52" s="5">
        <v>14</v>
      </c>
      <c r="E52" s="5">
        <v>3</v>
      </c>
      <c r="F52" s="5">
        <v>2</v>
      </c>
      <c r="G52" s="5">
        <v>14.94</v>
      </c>
      <c r="H52" s="5">
        <v>10.61</v>
      </c>
      <c r="I52" s="5"/>
      <c r="J52" s="5">
        <v>25.549999999999997</v>
      </c>
      <c r="K52" s="5">
        <v>13.05</v>
      </c>
      <c r="L52" s="5">
        <v>4.01</v>
      </c>
      <c r="M52" s="5"/>
      <c r="N52" s="5">
        <v>7.75</v>
      </c>
      <c r="O52" s="5"/>
      <c r="P52" s="5">
        <v>2.78</v>
      </c>
      <c r="Q52" s="5"/>
      <c r="R52" s="5">
        <v>2.78</v>
      </c>
      <c r="S52" s="5">
        <v>53.14</v>
      </c>
      <c r="T52" s="5">
        <v>50.36</v>
      </c>
      <c r="U52" s="5">
        <v>51.75</v>
      </c>
      <c r="V52" s="5">
        <v>111780</v>
      </c>
      <c r="X52">
        <v>111780</v>
      </c>
      <c r="Y52">
        <v>86.666666666671517</v>
      </c>
      <c r="Z52">
        <v>111866.66666666669</v>
      </c>
      <c r="AB52">
        <v>111866.66666666669</v>
      </c>
      <c r="AC52" s="5">
        <v>111866.67</v>
      </c>
      <c r="AD52" s="5">
        <v>5789100</v>
      </c>
      <c r="AF52" s="5">
        <v>0.02</v>
      </c>
      <c r="AG52" s="5">
        <v>115782</v>
      </c>
      <c r="AH52" s="5">
        <v>109629.33333333331</v>
      </c>
      <c r="AI52" s="5">
        <v>5673318</v>
      </c>
      <c r="AJ52" s="5" t="s">
        <v>8</v>
      </c>
      <c r="AL52" s="5">
        <v>109629.33333333331</v>
      </c>
      <c r="AM52" s="5">
        <v>0</v>
      </c>
      <c r="AN52" s="5">
        <v>5673318</v>
      </c>
      <c r="AO52" s="5" t="s">
        <v>62</v>
      </c>
      <c r="AP52" s="5" t="s">
        <v>1</v>
      </c>
      <c r="AQ52" s="5" t="s">
        <v>1</v>
      </c>
      <c r="AR52" t="s">
        <v>1863</v>
      </c>
      <c r="AS52" t="s">
        <v>1787</v>
      </c>
      <c r="AT52" t="s">
        <v>1867</v>
      </c>
      <c r="AU52" t="s">
        <v>1865</v>
      </c>
      <c r="AV52" s="5" t="b">
        <v>1</v>
      </c>
      <c r="AW52" s="5" t="s">
        <v>8</v>
      </c>
      <c r="AX52" s="5" t="b">
        <v>1</v>
      </c>
      <c r="AY52" s="5">
        <v>5789100</v>
      </c>
      <c r="AZ52" t="s">
        <v>1899</v>
      </c>
      <c r="BA52">
        <v>0</v>
      </c>
      <c r="BB52">
        <v>5789100</v>
      </c>
      <c r="BC52" s="5">
        <v>0</v>
      </c>
      <c r="BD52" s="5" t="b">
        <v>1</v>
      </c>
      <c r="BE52" s="5" t="s">
        <v>1388</v>
      </c>
    </row>
    <row r="53" spans="1:57" x14ac:dyDescent="0.25">
      <c r="A53" s="5">
        <v>52</v>
      </c>
      <c r="B53" s="5">
        <v>2</v>
      </c>
      <c r="C53" s="5">
        <v>1</v>
      </c>
      <c r="D53" s="5">
        <v>14</v>
      </c>
      <c r="E53" s="5">
        <v>4</v>
      </c>
      <c r="F53" s="5">
        <v>3</v>
      </c>
      <c r="G53" s="5">
        <v>17.41</v>
      </c>
      <c r="H53" s="5">
        <v>11.92</v>
      </c>
      <c r="I53" s="5">
        <v>13.55</v>
      </c>
      <c r="J53" s="5">
        <v>42.879999999999995</v>
      </c>
      <c r="K53" s="5">
        <v>16.3</v>
      </c>
      <c r="L53" s="5">
        <v>3.11</v>
      </c>
      <c r="M53" s="5">
        <v>2.94</v>
      </c>
      <c r="N53" s="5">
        <v>9.27</v>
      </c>
      <c r="O53" s="5">
        <v>3.22</v>
      </c>
      <c r="P53" s="5">
        <v>3.07</v>
      </c>
      <c r="Q53" s="5">
        <v>2.98</v>
      </c>
      <c r="R53" s="5">
        <v>6.05</v>
      </c>
      <c r="S53" s="5">
        <v>83.77</v>
      </c>
      <c r="T53" s="5">
        <v>77.72</v>
      </c>
      <c r="U53" s="5">
        <v>80.75</v>
      </c>
      <c r="V53" s="5">
        <v>108630</v>
      </c>
      <c r="W53">
        <v>21370</v>
      </c>
      <c r="X53">
        <v>130000</v>
      </c>
      <c r="Y53">
        <v>0</v>
      </c>
      <c r="Z53">
        <v>130000</v>
      </c>
      <c r="AA53">
        <v>5000</v>
      </c>
      <c r="AB53">
        <v>125000</v>
      </c>
      <c r="AC53" s="5">
        <v>125000</v>
      </c>
      <c r="AD53" s="5">
        <v>10093750</v>
      </c>
      <c r="AF53" s="5"/>
      <c r="AG53" s="5">
        <v>0</v>
      </c>
      <c r="AH53" s="5">
        <v>125000</v>
      </c>
      <c r="AI53" s="5">
        <v>10093750</v>
      </c>
      <c r="AJ53" s="5" t="s">
        <v>8</v>
      </c>
      <c r="AL53" s="5">
        <v>125000</v>
      </c>
      <c r="AM53" s="5">
        <v>0</v>
      </c>
      <c r="AN53" s="5">
        <v>10093750</v>
      </c>
      <c r="AO53" s="5"/>
      <c r="AP53" s="5" t="s">
        <v>2</v>
      </c>
      <c r="AQ53" s="5" t="s">
        <v>2</v>
      </c>
      <c r="AR53" t="s">
        <v>1821</v>
      </c>
      <c r="AS53" t="s">
        <v>1787</v>
      </c>
      <c r="AT53" t="s">
        <v>1867</v>
      </c>
      <c r="AU53" t="s">
        <v>1858</v>
      </c>
      <c r="AV53" s="5" t="b">
        <v>1</v>
      </c>
      <c r="AW53" s="5" t="s">
        <v>8</v>
      </c>
      <c r="AX53" s="5" t="b">
        <v>1</v>
      </c>
      <c r="AY53" s="5">
        <v>10093750</v>
      </c>
      <c r="AZ53">
        <v>10093750</v>
      </c>
      <c r="BA53">
        <v>0</v>
      </c>
      <c r="BB53">
        <v>0</v>
      </c>
      <c r="BC53" s="5">
        <v>0</v>
      </c>
      <c r="BD53" s="5" t="b">
        <v>1</v>
      </c>
      <c r="BE53" s="5" t="s">
        <v>1389</v>
      </c>
    </row>
    <row r="54" spans="1:57" x14ac:dyDescent="0.25">
      <c r="A54" s="5">
        <v>53</v>
      </c>
      <c r="B54" s="5">
        <v>2</v>
      </c>
      <c r="C54" s="5">
        <v>1</v>
      </c>
      <c r="D54" s="5">
        <v>15</v>
      </c>
      <c r="E54" s="5">
        <v>1</v>
      </c>
      <c r="F54" s="5">
        <v>2</v>
      </c>
      <c r="G54" s="5">
        <v>17.61</v>
      </c>
      <c r="H54" s="5">
        <v>15.04</v>
      </c>
      <c r="I54" s="5"/>
      <c r="J54" s="5">
        <v>32.65</v>
      </c>
      <c r="K54" s="5">
        <v>12.85</v>
      </c>
      <c r="L54" s="5">
        <v>4.07</v>
      </c>
      <c r="M54" s="5">
        <v>2.73</v>
      </c>
      <c r="N54" s="5">
        <v>6.28</v>
      </c>
      <c r="O54" s="5"/>
      <c r="P54" s="5">
        <v>3.29</v>
      </c>
      <c r="Q54" s="5">
        <v>3.07</v>
      </c>
      <c r="R54" s="5">
        <v>6.3599999999999994</v>
      </c>
      <c r="S54" s="5">
        <v>64.94</v>
      </c>
      <c r="T54" s="5">
        <v>58.58</v>
      </c>
      <c r="U54" s="5">
        <v>61.76</v>
      </c>
      <c r="V54" s="5">
        <v>123120</v>
      </c>
      <c r="W54">
        <v>6880</v>
      </c>
      <c r="X54">
        <v>130000</v>
      </c>
      <c r="Y54">
        <v>0</v>
      </c>
      <c r="Z54">
        <v>130000</v>
      </c>
      <c r="AA54">
        <v>5000</v>
      </c>
      <c r="AB54">
        <v>125000</v>
      </c>
      <c r="AC54" s="5">
        <v>125000</v>
      </c>
      <c r="AD54" s="5">
        <v>7720000</v>
      </c>
      <c r="AF54" s="5"/>
      <c r="AG54" s="5">
        <v>0</v>
      </c>
      <c r="AH54" s="5">
        <v>125000</v>
      </c>
      <c r="AI54" s="5">
        <v>7720000</v>
      </c>
      <c r="AJ54" s="5" t="s">
        <v>8</v>
      </c>
      <c r="AL54" s="5">
        <v>125000</v>
      </c>
      <c r="AM54" s="5">
        <v>0</v>
      </c>
      <c r="AN54" s="5">
        <v>7720000</v>
      </c>
      <c r="AO54" s="5"/>
      <c r="AP54" s="5" t="s">
        <v>2</v>
      </c>
      <c r="AQ54" s="5" t="s">
        <v>2</v>
      </c>
      <c r="AR54" t="s">
        <v>1821</v>
      </c>
      <c r="AS54" t="s">
        <v>1787</v>
      </c>
      <c r="AT54" t="s">
        <v>1867</v>
      </c>
      <c r="AU54" t="s">
        <v>1865</v>
      </c>
      <c r="AV54" s="5" t="b">
        <v>1</v>
      </c>
      <c r="AW54" s="5" t="s">
        <v>8</v>
      </c>
      <c r="AX54" s="5" t="b">
        <v>1</v>
      </c>
      <c r="AY54" s="5">
        <v>7720000</v>
      </c>
      <c r="AZ54">
        <v>7720000</v>
      </c>
      <c r="BA54">
        <v>0</v>
      </c>
      <c r="BB54">
        <v>0</v>
      </c>
      <c r="BC54" s="5">
        <v>0</v>
      </c>
      <c r="BD54" s="5" t="b">
        <v>1</v>
      </c>
      <c r="BE54" s="5" t="s">
        <v>1390</v>
      </c>
    </row>
    <row r="55" spans="1:57" x14ac:dyDescent="0.25">
      <c r="A55" s="5">
        <v>54</v>
      </c>
      <c r="B55" s="5">
        <v>2</v>
      </c>
      <c r="C55" s="5">
        <v>1</v>
      </c>
      <c r="D55" s="5">
        <v>15</v>
      </c>
      <c r="E55" s="5">
        <v>2</v>
      </c>
      <c r="F55" s="5">
        <v>1</v>
      </c>
      <c r="G55" s="5">
        <v>14.34</v>
      </c>
      <c r="H55" s="5"/>
      <c r="I55" s="5"/>
      <c r="J55" s="5">
        <v>14.34</v>
      </c>
      <c r="K55" s="5">
        <v>9.92</v>
      </c>
      <c r="L55" s="5">
        <v>4</v>
      </c>
      <c r="M55" s="5"/>
      <c r="N55" s="5">
        <v>3.41</v>
      </c>
      <c r="O55" s="5">
        <v>2.37</v>
      </c>
      <c r="P55" s="5">
        <v>2.91</v>
      </c>
      <c r="Q55" s="5"/>
      <c r="R55" s="5">
        <v>2.91</v>
      </c>
      <c r="S55" s="5">
        <v>36.950000000000003</v>
      </c>
      <c r="T55" s="5">
        <v>34.04</v>
      </c>
      <c r="U55" s="5">
        <v>35.5</v>
      </c>
      <c r="V55" s="5">
        <v>137800</v>
      </c>
      <c r="X55">
        <v>137800</v>
      </c>
      <c r="Y55">
        <v>0</v>
      </c>
      <c r="Z55">
        <v>137800</v>
      </c>
      <c r="AB55">
        <v>137800</v>
      </c>
      <c r="AC55" s="5">
        <v>137800</v>
      </c>
      <c r="AD55" s="5">
        <v>4891900</v>
      </c>
      <c r="AF55" s="5"/>
      <c r="AG55" s="5">
        <v>0</v>
      </c>
      <c r="AH55" s="5">
        <v>137800</v>
      </c>
      <c r="AI55" s="5">
        <v>4891900</v>
      </c>
      <c r="AJ55" s="5" t="s">
        <v>8</v>
      </c>
      <c r="AL55" s="5">
        <v>137800</v>
      </c>
      <c r="AM55" s="5">
        <v>0</v>
      </c>
      <c r="AN55" s="5">
        <v>4891900</v>
      </c>
      <c r="AO55" s="5"/>
      <c r="AP55" s="5" t="s">
        <v>19</v>
      </c>
      <c r="AQ55" s="5" t="s">
        <v>19</v>
      </c>
      <c r="AR55" t="s">
        <v>1827</v>
      </c>
      <c r="AS55" t="s">
        <v>1828</v>
      </c>
      <c r="AT55" t="s">
        <v>1867</v>
      </c>
      <c r="AU55" t="s">
        <v>1864</v>
      </c>
      <c r="AV55" s="5" t="b">
        <v>1</v>
      </c>
      <c r="AW55" s="5" t="s">
        <v>8</v>
      </c>
      <c r="AX55" s="5" t="b">
        <v>1</v>
      </c>
      <c r="AY55" s="5">
        <v>4891900</v>
      </c>
      <c r="AZ55">
        <v>4891900</v>
      </c>
      <c r="BA55">
        <v>0</v>
      </c>
      <c r="BB55">
        <v>0</v>
      </c>
      <c r="BC55" s="5">
        <v>0</v>
      </c>
      <c r="BD55" s="5" t="b">
        <v>1</v>
      </c>
      <c r="BE55" s="5" t="s">
        <v>1391</v>
      </c>
    </row>
    <row r="56" spans="1:57" x14ac:dyDescent="0.25">
      <c r="A56" s="5">
        <v>55</v>
      </c>
      <c r="B56" s="5">
        <v>2</v>
      </c>
      <c r="C56" s="5">
        <v>1</v>
      </c>
      <c r="D56" s="5">
        <v>15</v>
      </c>
      <c r="E56" s="5">
        <v>3</v>
      </c>
      <c r="F56" s="5">
        <v>2</v>
      </c>
      <c r="G56" s="5">
        <v>14.94</v>
      </c>
      <c r="H56" s="5">
        <v>10.61</v>
      </c>
      <c r="I56" s="5"/>
      <c r="J56" s="5">
        <v>25.549999999999997</v>
      </c>
      <c r="K56" s="5">
        <v>13.05</v>
      </c>
      <c r="L56" s="5">
        <v>4.01</v>
      </c>
      <c r="M56" s="5"/>
      <c r="N56" s="5">
        <v>7.75</v>
      </c>
      <c r="O56" s="5"/>
      <c r="P56" s="5">
        <v>2.78</v>
      </c>
      <c r="Q56" s="5"/>
      <c r="R56" s="5">
        <v>2.78</v>
      </c>
      <c r="S56" s="5">
        <v>53.14</v>
      </c>
      <c r="T56" s="5">
        <v>50.36</v>
      </c>
      <c r="U56" s="5">
        <v>51.75</v>
      </c>
      <c r="V56" s="5">
        <v>111780</v>
      </c>
      <c r="W56">
        <v>20820</v>
      </c>
      <c r="X56">
        <v>132600</v>
      </c>
      <c r="Y56">
        <v>1</v>
      </c>
      <c r="Z56">
        <v>132601</v>
      </c>
      <c r="AA56">
        <v>5000</v>
      </c>
      <c r="AB56">
        <v>127601</v>
      </c>
      <c r="AC56" s="5">
        <v>127601</v>
      </c>
      <c r="AD56" s="5">
        <v>6603352</v>
      </c>
      <c r="AF56" s="5"/>
      <c r="AG56" s="5">
        <v>0</v>
      </c>
      <c r="AH56" s="5">
        <v>127601.00483091788</v>
      </c>
      <c r="AI56" s="5">
        <v>6603352</v>
      </c>
      <c r="AJ56" s="5" t="s">
        <v>8</v>
      </c>
      <c r="AL56" s="5">
        <v>127601.00483091788</v>
      </c>
      <c r="AM56" s="5">
        <v>0</v>
      </c>
      <c r="AN56" s="5">
        <v>6603352</v>
      </c>
      <c r="AO56" s="5"/>
      <c r="AP56" s="5" t="s">
        <v>2</v>
      </c>
      <c r="AQ56" s="5" t="s">
        <v>2</v>
      </c>
      <c r="AR56" t="s">
        <v>1821</v>
      </c>
      <c r="AS56" t="s">
        <v>1787</v>
      </c>
      <c r="AT56" t="s">
        <v>1867</v>
      </c>
      <c r="AU56" t="s">
        <v>1865</v>
      </c>
      <c r="AV56" s="5" t="b">
        <v>1</v>
      </c>
      <c r="AW56" s="5" t="s">
        <v>8</v>
      </c>
      <c r="AX56" s="5" t="b">
        <v>1</v>
      </c>
      <c r="AY56" s="5">
        <v>6603352</v>
      </c>
      <c r="AZ56">
        <v>6603352</v>
      </c>
      <c r="BA56">
        <v>0</v>
      </c>
      <c r="BB56">
        <v>0</v>
      </c>
      <c r="BC56" s="5">
        <v>0</v>
      </c>
      <c r="BD56" s="5" t="b">
        <v>1</v>
      </c>
      <c r="BE56" s="5" t="s">
        <v>1392</v>
      </c>
    </row>
    <row r="57" spans="1:57" x14ac:dyDescent="0.25">
      <c r="A57" s="5">
        <v>56</v>
      </c>
      <c r="B57" s="5">
        <v>2</v>
      </c>
      <c r="C57" s="5">
        <v>1</v>
      </c>
      <c r="D57" s="5">
        <v>15</v>
      </c>
      <c r="E57" s="5">
        <v>4</v>
      </c>
      <c r="F57" s="5">
        <v>3</v>
      </c>
      <c r="G57" s="5">
        <v>17.41</v>
      </c>
      <c r="H57" s="5">
        <v>11.92</v>
      </c>
      <c r="I57" s="5">
        <v>13.55</v>
      </c>
      <c r="J57" s="5">
        <v>42.879999999999995</v>
      </c>
      <c r="K57" s="5">
        <v>16.3</v>
      </c>
      <c r="L57" s="5">
        <v>3.11</v>
      </c>
      <c r="M57" s="5">
        <v>2.94</v>
      </c>
      <c r="N57" s="5">
        <v>9.27</v>
      </c>
      <c r="O57" s="5">
        <v>3.22</v>
      </c>
      <c r="P57" s="5">
        <v>3.07</v>
      </c>
      <c r="Q57" s="5">
        <v>2.98</v>
      </c>
      <c r="R57" s="5">
        <v>6.05</v>
      </c>
      <c r="S57" s="5">
        <v>83.77</v>
      </c>
      <c r="T57" s="5">
        <v>77.72</v>
      </c>
      <c r="U57" s="5">
        <v>80.75</v>
      </c>
      <c r="V57" s="5">
        <v>110670</v>
      </c>
      <c r="W57">
        <v>19330</v>
      </c>
      <c r="X57">
        <v>130000</v>
      </c>
      <c r="Y57">
        <v>0</v>
      </c>
      <c r="Z57">
        <v>130000</v>
      </c>
      <c r="AA57">
        <v>5000</v>
      </c>
      <c r="AB57">
        <v>125000</v>
      </c>
      <c r="AC57" s="5">
        <v>125000</v>
      </c>
      <c r="AD57" s="5">
        <v>10093750</v>
      </c>
      <c r="AF57" s="5"/>
      <c r="AG57" s="5">
        <v>0</v>
      </c>
      <c r="AH57" s="5">
        <v>125000</v>
      </c>
      <c r="AI57" s="5">
        <v>10093750</v>
      </c>
      <c r="AJ57" s="5" t="s">
        <v>8</v>
      </c>
      <c r="AL57" s="5">
        <v>125000</v>
      </c>
      <c r="AM57" s="5">
        <v>0</v>
      </c>
      <c r="AN57" s="5">
        <v>10093750</v>
      </c>
      <c r="AO57" s="5"/>
      <c r="AP57" s="5" t="s">
        <v>19</v>
      </c>
      <c r="AQ57" s="5" t="s">
        <v>19</v>
      </c>
      <c r="AR57" t="s">
        <v>1827</v>
      </c>
      <c r="AS57" t="s">
        <v>1828</v>
      </c>
      <c r="AT57" t="s">
        <v>1867</v>
      </c>
      <c r="AU57" t="s">
        <v>1858</v>
      </c>
      <c r="AV57" s="5" t="b">
        <v>1</v>
      </c>
      <c r="AW57" s="5" t="s">
        <v>8</v>
      </c>
      <c r="AX57" s="5" t="b">
        <v>1</v>
      </c>
      <c r="AY57" s="5">
        <v>10093750</v>
      </c>
      <c r="AZ57">
        <v>10093750</v>
      </c>
      <c r="BA57">
        <v>0</v>
      </c>
      <c r="BB57">
        <v>0</v>
      </c>
      <c r="BC57" s="5">
        <v>0</v>
      </c>
      <c r="BD57" s="5" t="b">
        <v>1</v>
      </c>
      <c r="BE57" s="5" t="s">
        <v>1393</v>
      </c>
    </row>
    <row r="58" spans="1:57" x14ac:dyDescent="0.25">
      <c r="A58" s="5">
        <v>57</v>
      </c>
      <c r="B58" s="5">
        <v>1</v>
      </c>
      <c r="C58" s="5">
        <v>2</v>
      </c>
      <c r="D58" s="5">
        <v>2</v>
      </c>
      <c r="E58" s="5">
        <v>1</v>
      </c>
      <c r="F58" s="5">
        <v>3</v>
      </c>
      <c r="G58" s="5">
        <v>21.29</v>
      </c>
      <c r="H58" s="5">
        <v>12.39</v>
      </c>
      <c r="I58" s="5">
        <v>11.63</v>
      </c>
      <c r="J58" s="5">
        <v>45.31</v>
      </c>
      <c r="K58" s="5">
        <v>12.77</v>
      </c>
      <c r="L58" s="5">
        <v>3.65</v>
      </c>
      <c r="M58" s="5">
        <v>2.96</v>
      </c>
      <c r="N58" s="5">
        <v>9.2200000000000006</v>
      </c>
      <c r="O58" s="5">
        <v>2.77</v>
      </c>
      <c r="P58" s="5">
        <v>3.07</v>
      </c>
      <c r="Q58" s="5"/>
      <c r="R58" s="5">
        <v>3.07</v>
      </c>
      <c r="S58" s="5">
        <v>79.75</v>
      </c>
      <c r="T58" s="5">
        <v>76.680000000000007</v>
      </c>
      <c r="U58" s="5">
        <v>78.22</v>
      </c>
      <c r="V58" s="5">
        <v>112710</v>
      </c>
      <c r="W58">
        <v>17290</v>
      </c>
      <c r="X58">
        <v>130000</v>
      </c>
      <c r="Y58">
        <v>0</v>
      </c>
      <c r="Z58">
        <v>130000</v>
      </c>
      <c r="AA58">
        <v>5000</v>
      </c>
      <c r="AB58">
        <v>125000</v>
      </c>
      <c r="AC58" s="5">
        <v>125000</v>
      </c>
      <c r="AD58" s="5">
        <v>9777500</v>
      </c>
      <c r="AF58" s="5"/>
      <c r="AG58" s="5">
        <v>0</v>
      </c>
      <c r="AH58" s="5">
        <v>125000</v>
      </c>
      <c r="AI58" s="5">
        <v>9777500</v>
      </c>
      <c r="AJ58" s="5" t="s">
        <v>8</v>
      </c>
      <c r="AL58" s="5">
        <v>125000</v>
      </c>
      <c r="AM58" s="5">
        <v>0</v>
      </c>
      <c r="AN58" s="5">
        <v>9777500</v>
      </c>
      <c r="AO58" s="5"/>
      <c r="AP58" s="5" t="s">
        <v>19</v>
      </c>
      <c r="AQ58" s="5" t="s">
        <v>19</v>
      </c>
      <c r="AR58" t="s">
        <v>1827</v>
      </c>
      <c r="AS58" t="s">
        <v>1828</v>
      </c>
      <c r="AT58" t="s">
        <v>1867</v>
      </c>
      <c r="AU58" t="s">
        <v>1866</v>
      </c>
      <c r="AV58" s="5" t="b">
        <v>1</v>
      </c>
      <c r="AW58" s="5" t="s">
        <v>8</v>
      </c>
      <c r="AX58" s="5" t="b">
        <v>1</v>
      </c>
      <c r="AY58" s="5">
        <v>9777500</v>
      </c>
      <c r="AZ58">
        <v>9777500</v>
      </c>
      <c r="BA58">
        <v>0</v>
      </c>
      <c r="BB58">
        <v>0</v>
      </c>
      <c r="BC58" s="5">
        <v>0</v>
      </c>
      <c r="BD58" s="5" t="b">
        <v>1</v>
      </c>
      <c r="BE58" s="5" t="s">
        <v>1394</v>
      </c>
    </row>
    <row r="59" spans="1:57" x14ac:dyDescent="0.25">
      <c r="A59" s="5">
        <v>58</v>
      </c>
      <c r="B59" s="5">
        <v>1</v>
      </c>
      <c r="C59" s="5">
        <v>2</v>
      </c>
      <c r="D59" s="5">
        <v>2</v>
      </c>
      <c r="E59" s="5">
        <v>2</v>
      </c>
      <c r="F59" s="5">
        <v>2</v>
      </c>
      <c r="G59" s="5">
        <v>19.48</v>
      </c>
      <c r="H59" s="5">
        <v>14.15</v>
      </c>
      <c r="I59" s="5"/>
      <c r="J59" s="5">
        <v>33.630000000000003</v>
      </c>
      <c r="K59" s="5">
        <v>14.32</v>
      </c>
      <c r="L59" s="5">
        <v>4.26</v>
      </c>
      <c r="M59" s="5"/>
      <c r="N59" s="5">
        <v>5.32</v>
      </c>
      <c r="O59" s="5"/>
      <c r="P59" s="5"/>
      <c r="Q59" s="5"/>
      <c r="R59" s="5">
        <v>0</v>
      </c>
      <c r="S59" s="5">
        <v>57.53</v>
      </c>
      <c r="T59" s="5">
        <v>57.53</v>
      </c>
      <c r="U59" s="5">
        <v>57.53</v>
      </c>
      <c r="V59" s="5">
        <v>116640</v>
      </c>
      <c r="W59">
        <v>13360</v>
      </c>
      <c r="X59">
        <v>130000</v>
      </c>
      <c r="Y59">
        <v>0</v>
      </c>
      <c r="Z59">
        <v>130000</v>
      </c>
      <c r="AA59">
        <v>5000</v>
      </c>
      <c r="AB59">
        <v>125000</v>
      </c>
      <c r="AC59" s="5">
        <v>125000</v>
      </c>
      <c r="AD59" s="5">
        <v>7191250</v>
      </c>
      <c r="AF59" s="5"/>
      <c r="AG59" s="5">
        <v>0</v>
      </c>
      <c r="AH59" s="5">
        <v>125000</v>
      </c>
      <c r="AI59" s="5">
        <v>7191250</v>
      </c>
      <c r="AJ59" s="5" t="s">
        <v>8</v>
      </c>
      <c r="AL59" s="5">
        <v>125000</v>
      </c>
      <c r="AM59" s="5">
        <v>0</v>
      </c>
      <c r="AN59" s="5">
        <v>7191250</v>
      </c>
      <c r="AO59" s="5"/>
      <c r="AP59" s="5" t="s">
        <v>19</v>
      </c>
      <c r="AQ59" s="5" t="s">
        <v>19</v>
      </c>
      <c r="AR59" t="s">
        <v>1827</v>
      </c>
      <c r="AS59" t="s">
        <v>1828</v>
      </c>
      <c r="AT59" t="s">
        <v>1867</v>
      </c>
      <c r="AU59" t="s">
        <v>1857</v>
      </c>
      <c r="AV59" s="5" t="b">
        <v>1</v>
      </c>
      <c r="AW59" s="5" t="s">
        <v>8</v>
      </c>
      <c r="AX59" s="5" t="b">
        <v>1</v>
      </c>
      <c r="AY59" s="5">
        <v>7191250</v>
      </c>
      <c r="AZ59">
        <v>7191250</v>
      </c>
      <c r="BA59">
        <v>0</v>
      </c>
      <c r="BB59">
        <v>0</v>
      </c>
      <c r="BC59" s="5">
        <v>0</v>
      </c>
      <c r="BD59" s="5" t="b">
        <v>1</v>
      </c>
      <c r="BE59" s="5" t="s">
        <v>1395</v>
      </c>
    </row>
    <row r="60" spans="1:57" x14ac:dyDescent="0.25">
      <c r="A60" s="5">
        <v>59</v>
      </c>
      <c r="B60" s="5">
        <v>1</v>
      </c>
      <c r="C60" s="5">
        <v>2</v>
      </c>
      <c r="D60" s="5">
        <v>2</v>
      </c>
      <c r="E60" s="5">
        <v>3</v>
      </c>
      <c r="F60" s="5">
        <v>1</v>
      </c>
      <c r="G60" s="5">
        <v>14.94</v>
      </c>
      <c r="H60" s="5"/>
      <c r="I60" s="5"/>
      <c r="J60" s="5">
        <v>14.94</v>
      </c>
      <c r="K60" s="5">
        <v>14.47</v>
      </c>
      <c r="L60" s="5">
        <v>4.2</v>
      </c>
      <c r="M60" s="5"/>
      <c r="N60" s="5">
        <v>4.97</v>
      </c>
      <c r="O60" s="5"/>
      <c r="P60" s="5"/>
      <c r="Q60" s="5"/>
      <c r="R60" s="5">
        <v>0</v>
      </c>
      <c r="S60" s="5">
        <v>38.58</v>
      </c>
      <c r="T60" s="5">
        <v>38.58</v>
      </c>
      <c r="U60" s="5">
        <v>38.58</v>
      </c>
      <c r="V60" s="5">
        <v>137800</v>
      </c>
      <c r="X60">
        <v>137800</v>
      </c>
      <c r="Y60">
        <v>1.9699326075788119</v>
      </c>
      <c r="Z60">
        <v>137801.96993260758</v>
      </c>
      <c r="AB60">
        <v>137801.96993260758</v>
      </c>
      <c r="AC60" s="5">
        <v>137801.97</v>
      </c>
      <c r="AD60" s="5">
        <v>5316400</v>
      </c>
      <c r="AF60" s="5"/>
      <c r="AG60" s="5">
        <v>0</v>
      </c>
      <c r="AH60" s="5">
        <v>137801.96993260758</v>
      </c>
      <c r="AI60" s="5">
        <v>5316400</v>
      </c>
      <c r="AJ60" s="5" t="s">
        <v>8</v>
      </c>
      <c r="AL60" s="5">
        <v>137801.96993260758</v>
      </c>
      <c r="AM60" s="5">
        <v>0</v>
      </c>
      <c r="AN60" s="5">
        <v>5316400</v>
      </c>
      <c r="AO60" s="5"/>
      <c r="AP60" s="5" t="s">
        <v>19</v>
      </c>
      <c r="AQ60" s="5" t="s">
        <v>19</v>
      </c>
      <c r="AR60" t="s">
        <v>1827</v>
      </c>
      <c r="AS60" t="s">
        <v>1828</v>
      </c>
      <c r="AT60" t="s">
        <v>1867</v>
      </c>
      <c r="AU60" t="s">
        <v>1864</v>
      </c>
      <c r="AV60" s="5" t="b">
        <v>1</v>
      </c>
      <c r="AW60" s="5" t="s">
        <v>8</v>
      </c>
      <c r="AX60" s="5" t="b">
        <v>1</v>
      </c>
      <c r="AY60" s="5">
        <v>5316400</v>
      </c>
      <c r="AZ60">
        <v>5316400</v>
      </c>
      <c r="BA60">
        <v>0</v>
      </c>
      <c r="BB60">
        <v>0</v>
      </c>
      <c r="BC60" s="5">
        <v>0</v>
      </c>
      <c r="BD60" s="5" t="b">
        <v>1</v>
      </c>
      <c r="BE60" s="5" t="s">
        <v>1396</v>
      </c>
    </row>
    <row r="61" spans="1:57" x14ac:dyDescent="0.25">
      <c r="A61" s="5">
        <v>60</v>
      </c>
      <c r="B61" s="5">
        <v>1</v>
      </c>
      <c r="C61" s="5">
        <v>2</v>
      </c>
      <c r="D61" s="5">
        <v>2</v>
      </c>
      <c r="E61" s="5">
        <v>4</v>
      </c>
      <c r="F61" s="5">
        <v>1</v>
      </c>
      <c r="G61" s="5">
        <v>18.100000000000001</v>
      </c>
      <c r="H61" s="5"/>
      <c r="I61" s="5"/>
      <c r="J61" s="5">
        <v>18.100000000000001</v>
      </c>
      <c r="K61" s="5">
        <v>15.34</v>
      </c>
      <c r="L61" s="5">
        <v>5.15</v>
      </c>
      <c r="M61" s="5"/>
      <c r="N61" s="5">
        <v>4.8899999999999997</v>
      </c>
      <c r="O61" s="5">
        <v>2.2599999999999998</v>
      </c>
      <c r="P61" s="5"/>
      <c r="Q61" s="5"/>
      <c r="R61" s="5">
        <v>0</v>
      </c>
      <c r="S61" s="5">
        <v>45.74</v>
      </c>
      <c r="T61" s="5">
        <v>45.74</v>
      </c>
      <c r="U61" s="5">
        <v>45.74</v>
      </c>
      <c r="V61" s="5">
        <v>139100</v>
      </c>
      <c r="X61">
        <v>139100</v>
      </c>
      <c r="Y61">
        <v>1.4429383471724575</v>
      </c>
      <c r="Z61">
        <v>139101.44293834717</v>
      </c>
      <c r="AB61">
        <v>139101.44293834717</v>
      </c>
      <c r="AC61" s="5">
        <v>139101.44</v>
      </c>
      <c r="AD61" s="5">
        <v>6362500</v>
      </c>
      <c r="AF61" s="5"/>
      <c r="AG61" s="5">
        <v>0</v>
      </c>
      <c r="AH61" s="5">
        <v>139101.44293834717</v>
      </c>
      <c r="AI61" s="5">
        <v>6362500</v>
      </c>
      <c r="AJ61" s="5" t="s">
        <v>8</v>
      </c>
      <c r="AL61" s="5">
        <v>139101.44293834717</v>
      </c>
      <c r="AM61" s="5">
        <v>0</v>
      </c>
      <c r="AN61" s="5">
        <v>6362500</v>
      </c>
      <c r="AO61" s="5"/>
      <c r="AP61" s="5" t="s">
        <v>19</v>
      </c>
      <c r="AQ61" s="5" t="s">
        <v>19</v>
      </c>
      <c r="AR61" t="s">
        <v>1827</v>
      </c>
      <c r="AS61" t="s">
        <v>1828</v>
      </c>
      <c r="AT61" t="s">
        <v>1867</v>
      </c>
      <c r="AU61" t="s">
        <v>1856</v>
      </c>
      <c r="AV61" s="5" t="b">
        <v>1</v>
      </c>
      <c r="AW61" s="5" t="s">
        <v>8</v>
      </c>
      <c r="AX61" s="5" t="b">
        <v>1</v>
      </c>
      <c r="AY61" s="5">
        <v>6362500</v>
      </c>
      <c r="AZ61">
        <v>6362500</v>
      </c>
      <c r="BA61">
        <v>0</v>
      </c>
      <c r="BB61">
        <v>0</v>
      </c>
      <c r="BC61" s="5">
        <v>0</v>
      </c>
      <c r="BD61" s="5" t="b">
        <v>1</v>
      </c>
      <c r="BE61" s="5" t="s">
        <v>1397</v>
      </c>
    </row>
    <row r="62" spans="1:57" x14ac:dyDescent="0.25">
      <c r="A62" s="5">
        <v>61</v>
      </c>
      <c r="B62" s="5">
        <v>1</v>
      </c>
      <c r="C62" s="5">
        <v>2</v>
      </c>
      <c r="D62" s="5">
        <v>2</v>
      </c>
      <c r="E62" s="5">
        <v>5</v>
      </c>
      <c r="F62" s="5">
        <v>2</v>
      </c>
      <c r="G62" s="5">
        <v>17.149999999999999</v>
      </c>
      <c r="H62" s="5">
        <v>10.73</v>
      </c>
      <c r="I62" s="5"/>
      <c r="J62" s="5">
        <v>27.88</v>
      </c>
      <c r="K62" s="5">
        <v>10.93</v>
      </c>
      <c r="L62" s="5">
        <v>4.8099999999999996</v>
      </c>
      <c r="M62" s="5"/>
      <c r="N62" s="5">
        <v>4.59</v>
      </c>
      <c r="O62" s="5"/>
      <c r="P62" s="5">
        <v>3.07</v>
      </c>
      <c r="Q62" s="5"/>
      <c r="R62" s="5">
        <v>3.07</v>
      </c>
      <c r="S62" s="5">
        <v>51.28</v>
      </c>
      <c r="T62" s="5">
        <v>48.21</v>
      </c>
      <c r="U62" s="5">
        <v>49.75</v>
      </c>
      <c r="V62" s="5">
        <v>123660</v>
      </c>
      <c r="W62">
        <v>6340</v>
      </c>
      <c r="X62">
        <v>130000</v>
      </c>
      <c r="Y62">
        <v>0</v>
      </c>
      <c r="Z62">
        <v>130000</v>
      </c>
      <c r="AA62">
        <v>5000</v>
      </c>
      <c r="AB62">
        <v>125000</v>
      </c>
      <c r="AC62" s="5">
        <v>125000</v>
      </c>
      <c r="AD62" s="5">
        <v>6218750</v>
      </c>
      <c r="AF62" s="5">
        <v>0.03</v>
      </c>
      <c r="AG62" s="5">
        <v>186562.5</v>
      </c>
      <c r="AH62" s="5">
        <v>121250</v>
      </c>
      <c r="AI62" s="5">
        <v>6032187.5</v>
      </c>
      <c r="AJ62" s="5" t="s">
        <v>8</v>
      </c>
      <c r="AL62" s="5">
        <v>121250</v>
      </c>
      <c r="AM62" s="5">
        <v>0</v>
      </c>
      <c r="AN62" s="5">
        <v>6032187.5</v>
      </c>
      <c r="AO62" s="5" t="s">
        <v>132</v>
      </c>
      <c r="AP62" s="5" t="s">
        <v>1815</v>
      </c>
      <c r="AQ62" s="5" t="s">
        <v>2</v>
      </c>
      <c r="AR62" t="s">
        <v>1821</v>
      </c>
      <c r="AS62" t="s">
        <v>1787</v>
      </c>
      <c r="AT62" t="s">
        <v>1867</v>
      </c>
      <c r="AU62" t="s">
        <v>1865</v>
      </c>
      <c r="AV62" s="5" t="b">
        <v>0</v>
      </c>
      <c r="AW62" s="5" t="s">
        <v>8</v>
      </c>
      <c r="AX62" s="5" t="b">
        <v>1</v>
      </c>
      <c r="AY62" s="5">
        <v>6218750</v>
      </c>
      <c r="AZ62">
        <v>6218750</v>
      </c>
      <c r="BA62">
        <v>0</v>
      </c>
      <c r="BB62">
        <v>6218750</v>
      </c>
      <c r="BC62" s="5">
        <v>0</v>
      </c>
      <c r="BD62" s="5" t="b">
        <v>1</v>
      </c>
      <c r="BE62" s="5" t="s">
        <v>1398</v>
      </c>
    </row>
    <row r="63" spans="1:57" x14ac:dyDescent="0.25">
      <c r="A63" s="5">
        <v>62</v>
      </c>
      <c r="B63" s="5">
        <v>1</v>
      </c>
      <c r="C63" s="5">
        <v>2</v>
      </c>
      <c r="D63" s="5">
        <v>3</v>
      </c>
      <c r="E63" s="5">
        <v>1</v>
      </c>
      <c r="F63" s="5">
        <v>3</v>
      </c>
      <c r="G63" s="5">
        <v>21.29</v>
      </c>
      <c r="H63" s="5">
        <v>12.39</v>
      </c>
      <c r="I63" s="5">
        <v>11.63</v>
      </c>
      <c r="J63" s="5">
        <v>45.31</v>
      </c>
      <c r="K63" s="5">
        <v>12.77</v>
      </c>
      <c r="L63" s="5">
        <v>3.43</v>
      </c>
      <c r="M63" s="5">
        <v>2.58</v>
      </c>
      <c r="N63" s="5">
        <v>9.2200000000000006</v>
      </c>
      <c r="O63" s="5">
        <v>2.77</v>
      </c>
      <c r="P63" s="5">
        <v>3.07</v>
      </c>
      <c r="Q63" s="5"/>
      <c r="R63" s="5">
        <v>3.07</v>
      </c>
      <c r="S63" s="5">
        <v>79.150000000000006</v>
      </c>
      <c r="T63" s="5">
        <v>76.08</v>
      </c>
      <c r="U63" s="5">
        <v>77.62</v>
      </c>
      <c r="V63" s="5">
        <v>112710</v>
      </c>
      <c r="W63">
        <v>17290</v>
      </c>
      <c r="X63">
        <v>130000</v>
      </c>
      <c r="Y63">
        <v>0</v>
      </c>
      <c r="Z63">
        <v>130000</v>
      </c>
      <c r="AA63">
        <v>5000</v>
      </c>
      <c r="AB63">
        <v>125000</v>
      </c>
      <c r="AC63" s="5">
        <v>125000</v>
      </c>
      <c r="AD63" s="5">
        <v>9702500</v>
      </c>
      <c r="AF63" s="5"/>
      <c r="AG63" s="5">
        <v>0</v>
      </c>
      <c r="AH63" s="5">
        <v>125000</v>
      </c>
      <c r="AI63" s="5">
        <v>9702500</v>
      </c>
      <c r="AJ63" s="5" t="s">
        <v>8</v>
      </c>
      <c r="AL63" s="5">
        <v>125000</v>
      </c>
      <c r="AM63" s="5">
        <v>0</v>
      </c>
      <c r="AN63" s="5">
        <v>9702500</v>
      </c>
      <c r="AO63" s="5"/>
      <c r="AP63" s="5" t="s">
        <v>2</v>
      </c>
      <c r="AQ63" s="5" t="s">
        <v>2</v>
      </c>
      <c r="AR63" t="s">
        <v>1821</v>
      </c>
      <c r="AS63" t="s">
        <v>1787</v>
      </c>
      <c r="AT63" t="s">
        <v>1867</v>
      </c>
      <c r="AU63" t="s">
        <v>1866</v>
      </c>
      <c r="AV63" s="5" t="b">
        <v>1</v>
      </c>
      <c r="AW63" s="5" t="s">
        <v>8</v>
      </c>
      <c r="AX63" s="5" t="b">
        <v>1</v>
      </c>
      <c r="AY63" s="5">
        <v>9702500</v>
      </c>
      <c r="AZ63">
        <v>9702500</v>
      </c>
      <c r="BA63">
        <v>0</v>
      </c>
      <c r="BB63">
        <v>0</v>
      </c>
      <c r="BC63" s="5">
        <v>0</v>
      </c>
      <c r="BD63" s="5" t="b">
        <v>1</v>
      </c>
      <c r="BE63" s="5" t="s">
        <v>1399</v>
      </c>
    </row>
    <row r="64" spans="1:57" x14ac:dyDescent="0.25">
      <c r="A64" s="5">
        <v>63</v>
      </c>
      <c r="B64" s="5">
        <v>1</v>
      </c>
      <c r="C64" s="5">
        <v>2</v>
      </c>
      <c r="D64" s="5">
        <v>3</v>
      </c>
      <c r="E64" s="5">
        <v>2</v>
      </c>
      <c r="F64" s="5">
        <v>2</v>
      </c>
      <c r="G64" s="5">
        <v>19.48</v>
      </c>
      <c r="H64" s="5">
        <v>14.15</v>
      </c>
      <c r="I64" s="5"/>
      <c r="J64" s="5">
        <v>33.630000000000003</v>
      </c>
      <c r="K64" s="5">
        <v>14.32</v>
      </c>
      <c r="L64" s="5">
        <v>3.96</v>
      </c>
      <c r="M64" s="5"/>
      <c r="N64" s="5">
        <v>5.32</v>
      </c>
      <c r="O64" s="5"/>
      <c r="P64" s="5"/>
      <c r="Q64" s="5"/>
      <c r="R64" s="5">
        <v>0</v>
      </c>
      <c r="S64" s="5">
        <v>57.23</v>
      </c>
      <c r="T64" s="5">
        <v>57.23</v>
      </c>
      <c r="U64" s="5">
        <v>57.23</v>
      </c>
      <c r="V64" s="5">
        <v>116640</v>
      </c>
      <c r="X64">
        <v>116640</v>
      </c>
      <c r="Y64">
        <v>-6439.0564389306237</v>
      </c>
      <c r="Z64">
        <v>110200.94356106938</v>
      </c>
      <c r="AB64">
        <v>110200.94356106938</v>
      </c>
      <c r="AC64" s="5">
        <v>110200.94</v>
      </c>
      <c r="AD64" s="5">
        <v>6306800</v>
      </c>
      <c r="AF64" s="5"/>
      <c r="AG64" s="5">
        <v>0</v>
      </c>
      <c r="AH64" s="5">
        <v>110200.94356106938</v>
      </c>
      <c r="AI64" s="5">
        <v>6306800</v>
      </c>
      <c r="AJ64" s="5" t="s">
        <v>1807</v>
      </c>
      <c r="AK64">
        <v>10000</v>
      </c>
      <c r="AL64" s="5">
        <v>120200.94356106938</v>
      </c>
      <c r="AM64" s="5">
        <v>572300</v>
      </c>
      <c r="AN64" s="5">
        <v>6879100</v>
      </c>
      <c r="AO64" s="5"/>
      <c r="AP64" s="5" t="s">
        <v>1</v>
      </c>
      <c r="AQ64" s="5" t="s">
        <v>1</v>
      </c>
      <c r="AR64" t="s">
        <v>1863</v>
      </c>
      <c r="AS64" t="s">
        <v>1787</v>
      </c>
      <c r="AT64" t="s">
        <v>1867</v>
      </c>
      <c r="AU64" t="s">
        <v>1857</v>
      </c>
      <c r="AV64" s="5" t="b">
        <v>1</v>
      </c>
      <c r="AW64" s="5" t="s">
        <v>1807</v>
      </c>
      <c r="AX64" s="5" t="b">
        <v>1</v>
      </c>
      <c r="AY64" s="5">
        <v>6306800</v>
      </c>
      <c r="AZ64" t="s">
        <v>1899</v>
      </c>
      <c r="BA64">
        <v>0</v>
      </c>
      <c r="BB64">
        <v>6306800</v>
      </c>
      <c r="BC64" s="5">
        <v>0</v>
      </c>
      <c r="BD64" s="5" t="b">
        <v>1</v>
      </c>
      <c r="BE64" s="5" t="s">
        <v>1400</v>
      </c>
    </row>
    <row r="65" spans="1:57" x14ac:dyDescent="0.25">
      <c r="A65" s="5">
        <v>64</v>
      </c>
      <c r="B65" s="5">
        <v>1</v>
      </c>
      <c r="C65" s="5">
        <v>2</v>
      </c>
      <c r="D65" s="5">
        <v>3</v>
      </c>
      <c r="E65" s="5">
        <v>3</v>
      </c>
      <c r="F65" s="5">
        <v>1</v>
      </c>
      <c r="G65" s="5">
        <v>14.94</v>
      </c>
      <c r="H65" s="5"/>
      <c r="I65" s="5"/>
      <c r="J65" s="5">
        <v>14.94</v>
      </c>
      <c r="K65" s="5">
        <v>14.47</v>
      </c>
      <c r="L65" s="5">
        <v>3.96</v>
      </c>
      <c r="M65" s="5"/>
      <c r="N65" s="5">
        <v>4.97</v>
      </c>
      <c r="O65" s="5"/>
      <c r="P65" s="5"/>
      <c r="Q65" s="5"/>
      <c r="R65" s="5">
        <v>0</v>
      </c>
      <c r="S65" s="5">
        <v>38.340000000000003</v>
      </c>
      <c r="T65" s="5">
        <v>38.340000000000003</v>
      </c>
      <c r="U65" s="5">
        <v>38.340000000000003</v>
      </c>
      <c r="V65" s="5">
        <v>137800</v>
      </c>
      <c r="X65">
        <v>137800</v>
      </c>
      <c r="Y65">
        <v>1.2519561815133784</v>
      </c>
      <c r="Z65">
        <v>137801.25195618151</v>
      </c>
      <c r="AB65">
        <v>137801.25195618151</v>
      </c>
      <c r="AC65" s="5">
        <v>137801.25</v>
      </c>
      <c r="AD65" s="5">
        <v>5283300</v>
      </c>
      <c r="AF65" s="5"/>
      <c r="AG65" s="5">
        <v>0</v>
      </c>
      <c r="AH65" s="5">
        <v>137801.25195618151</v>
      </c>
      <c r="AI65" s="5">
        <v>5283300</v>
      </c>
      <c r="AJ65" s="5" t="s">
        <v>8</v>
      </c>
      <c r="AL65" s="5">
        <v>137801.25195618151</v>
      </c>
      <c r="AM65" s="5">
        <v>0</v>
      </c>
      <c r="AN65" s="5">
        <v>5283300</v>
      </c>
      <c r="AO65" s="5"/>
      <c r="AP65" s="5" t="s">
        <v>19</v>
      </c>
      <c r="AQ65" s="5" t="s">
        <v>19</v>
      </c>
      <c r="AR65" t="s">
        <v>1827</v>
      </c>
      <c r="AS65" t="s">
        <v>1828</v>
      </c>
      <c r="AT65" t="s">
        <v>1867</v>
      </c>
      <c r="AU65" t="s">
        <v>1864</v>
      </c>
      <c r="AV65" s="5" t="b">
        <v>1</v>
      </c>
      <c r="AW65" s="5" t="s">
        <v>8</v>
      </c>
      <c r="AX65" s="5" t="b">
        <v>1</v>
      </c>
      <c r="AY65" s="5">
        <v>5283300</v>
      </c>
      <c r="AZ65">
        <v>5283300</v>
      </c>
      <c r="BA65">
        <v>0</v>
      </c>
      <c r="BB65">
        <v>0</v>
      </c>
      <c r="BC65" s="5">
        <v>0</v>
      </c>
      <c r="BD65" s="5" t="b">
        <v>1</v>
      </c>
      <c r="BE65" s="5" t="s">
        <v>1401</v>
      </c>
    </row>
    <row r="66" spans="1:57" x14ac:dyDescent="0.25">
      <c r="A66" s="5">
        <v>65</v>
      </c>
      <c r="B66" s="5">
        <v>1</v>
      </c>
      <c r="C66" s="5">
        <v>2</v>
      </c>
      <c r="D66" s="5">
        <v>3</v>
      </c>
      <c r="E66" s="5">
        <v>4</v>
      </c>
      <c r="F66" s="5">
        <v>1</v>
      </c>
      <c r="G66" s="5">
        <v>18.100000000000001</v>
      </c>
      <c r="H66" s="5"/>
      <c r="I66" s="5"/>
      <c r="J66" s="5">
        <v>18.100000000000001</v>
      </c>
      <c r="K66" s="5">
        <v>15.34</v>
      </c>
      <c r="L66" s="5">
        <v>4.62</v>
      </c>
      <c r="M66" s="5"/>
      <c r="N66" s="5">
        <v>4.8899999999999997</v>
      </c>
      <c r="O66" s="5">
        <v>2.2599999999999998</v>
      </c>
      <c r="P66" s="5"/>
      <c r="Q66" s="5"/>
      <c r="R66" s="5">
        <v>0</v>
      </c>
      <c r="S66" s="5">
        <v>45.21</v>
      </c>
      <c r="T66" s="5">
        <v>45.21</v>
      </c>
      <c r="U66" s="5">
        <v>45.21</v>
      </c>
      <c r="V66" s="5">
        <v>139100</v>
      </c>
      <c r="X66">
        <v>139100</v>
      </c>
      <c r="Y66">
        <v>-8675.3151957531518</v>
      </c>
      <c r="Z66">
        <v>130424.68480424683</v>
      </c>
      <c r="AB66">
        <v>130424.68480424683</v>
      </c>
      <c r="AC66" s="5">
        <v>130424.68</v>
      </c>
      <c r="AD66" s="5">
        <v>5896500</v>
      </c>
      <c r="AF66" s="5">
        <v>0.02</v>
      </c>
      <c r="AG66" s="5">
        <v>117930</v>
      </c>
      <c r="AH66" s="5">
        <v>127816.1911081619</v>
      </c>
      <c r="AI66" s="5">
        <v>5778570</v>
      </c>
      <c r="AJ66" s="5" t="s">
        <v>1807</v>
      </c>
      <c r="AK66">
        <v>10000</v>
      </c>
      <c r="AL66" s="5">
        <v>137816.1911081619</v>
      </c>
      <c r="AM66" s="5">
        <v>452100</v>
      </c>
      <c r="AN66" s="5">
        <v>6230670</v>
      </c>
      <c r="AO66" s="5" t="s">
        <v>62</v>
      </c>
      <c r="AP66" s="5" t="s">
        <v>1</v>
      </c>
      <c r="AQ66" s="5" t="s">
        <v>1</v>
      </c>
      <c r="AR66" t="s">
        <v>1863</v>
      </c>
      <c r="AS66" t="s">
        <v>1787</v>
      </c>
      <c r="AT66" t="s">
        <v>1867</v>
      </c>
      <c r="AU66" t="s">
        <v>1856</v>
      </c>
      <c r="AV66" s="5" t="b">
        <v>1</v>
      </c>
      <c r="AW66" s="5" t="s">
        <v>1807</v>
      </c>
      <c r="AX66" s="5" t="b">
        <v>1</v>
      </c>
      <c r="AY66" s="5">
        <v>5896500</v>
      </c>
      <c r="AZ66" t="s">
        <v>1899</v>
      </c>
      <c r="BA66">
        <v>0</v>
      </c>
      <c r="BB66">
        <v>5896500</v>
      </c>
      <c r="BC66" s="5">
        <v>0</v>
      </c>
      <c r="BD66" s="5" t="b">
        <v>1</v>
      </c>
      <c r="BE66" s="5" t="s">
        <v>1402</v>
      </c>
    </row>
    <row r="67" spans="1:57" x14ac:dyDescent="0.25">
      <c r="A67" s="5">
        <v>66</v>
      </c>
      <c r="B67" s="5">
        <v>1</v>
      </c>
      <c r="C67" s="5">
        <v>2</v>
      </c>
      <c r="D67" s="5">
        <v>3</v>
      </c>
      <c r="E67" s="5">
        <v>5</v>
      </c>
      <c r="F67" s="5">
        <v>2</v>
      </c>
      <c r="G67" s="5">
        <v>17.149999999999999</v>
      </c>
      <c r="H67" s="5">
        <v>10.73</v>
      </c>
      <c r="I67" s="5"/>
      <c r="J67" s="5">
        <v>27.88</v>
      </c>
      <c r="K67" s="5">
        <v>10.93</v>
      </c>
      <c r="L67" s="5">
        <v>4.45</v>
      </c>
      <c r="M67" s="5"/>
      <c r="N67" s="5">
        <v>4.59</v>
      </c>
      <c r="O67" s="5"/>
      <c r="P67" s="5">
        <v>3.07</v>
      </c>
      <c r="Q67" s="5"/>
      <c r="R67" s="5">
        <v>3.07</v>
      </c>
      <c r="S67" s="5">
        <v>50.92</v>
      </c>
      <c r="T67" s="5">
        <v>47.85</v>
      </c>
      <c r="U67" s="5">
        <v>49.39</v>
      </c>
      <c r="V67" s="5">
        <v>123660</v>
      </c>
      <c r="W67">
        <v>6340</v>
      </c>
      <c r="X67">
        <v>130000</v>
      </c>
      <c r="Y67">
        <v>-500.10123506783566</v>
      </c>
      <c r="Z67">
        <v>129499.89876493216</v>
      </c>
      <c r="AB67">
        <v>129499.89876493216</v>
      </c>
      <c r="AC67" s="5">
        <v>129499.9</v>
      </c>
      <c r="AD67" s="5">
        <v>6396000</v>
      </c>
      <c r="AF67" s="5">
        <v>0.02</v>
      </c>
      <c r="AG67" s="5">
        <v>127920</v>
      </c>
      <c r="AH67" s="5">
        <v>126909.90078963352</v>
      </c>
      <c r="AI67" s="5">
        <v>6268080</v>
      </c>
      <c r="AJ67" s="5" t="s">
        <v>8</v>
      </c>
      <c r="AL67" s="5">
        <v>126909.90078963352</v>
      </c>
      <c r="AM67" s="5">
        <v>0</v>
      </c>
      <c r="AN67" s="5">
        <v>6268080</v>
      </c>
      <c r="AO67" s="5"/>
      <c r="AP67" s="5" t="s">
        <v>1</v>
      </c>
      <c r="AQ67" s="5" t="s">
        <v>1</v>
      </c>
      <c r="AR67" t="s">
        <v>1863</v>
      </c>
      <c r="AS67" t="s">
        <v>1787</v>
      </c>
      <c r="AT67" t="s">
        <v>1867</v>
      </c>
      <c r="AU67" t="s">
        <v>1865</v>
      </c>
      <c r="AV67" s="5" t="b">
        <v>1</v>
      </c>
      <c r="AW67" s="5" t="s">
        <v>8</v>
      </c>
      <c r="AX67" s="5" t="b">
        <v>1</v>
      </c>
      <c r="AY67" s="5">
        <v>6396000</v>
      </c>
      <c r="AZ67" t="s">
        <v>1899</v>
      </c>
      <c r="BA67">
        <v>0</v>
      </c>
      <c r="BB67">
        <v>6396000</v>
      </c>
      <c r="BC67" s="5">
        <v>0</v>
      </c>
      <c r="BD67" s="5" t="b">
        <v>1</v>
      </c>
      <c r="BE67" s="5" t="s">
        <v>1403</v>
      </c>
    </row>
    <row r="68" spans="1:57" x14ac:dyDescent="0.25">
      <c r="A68" s="5">
        <v>67</v>
      </c>
      <c r="B68" s="5">
        <v>1</v>
      </c>
      <c r="C68" s="5">
        <v>2</v>
      </c>
      <c r="D68" s="5">
        <v>4</v>
      </c>
      <c r="E68" s="5">
        <v>1</v>
      </c>
      <c r="F68" s="5">
        <v>3</v>
      </c>
      <c r="G68" s="5">
        <v>21.29</v>
      </c>
      <c r="H68" s="5">
        <v>12.39</v>
      </c>
      <c r="I68" s="5">
        <v>11.63</v>
      </c>
      <c r="J68" s="5">
        <v>45.31</v>
      </c>
      <c r="K68" s="5">
        <v>12.77</v>
      </c>
      <c r="L68" s="5">
        <v>3.43</v>
      </c>
      <c r="M68" s="5">
        <v>2.58</v>
      </c>
      <c r="N68" s="5">
        <v>9.2200000000000006</v>
      </c>
      <c r="O68" s="5">
        <v>2.77</v>
      </c>
      <c r="P68" s="5">
        <v>3.07</v>
      </c>
      <c r="Q68" s="5"/>
      <c r="R68" s="5">
        <v>3.07</v>
      </c>
      <c r="S68" s="5">
        <v>79.150000000000006</v>
      </c>
      <c r="T68" s="5">
        <v>76.08</v>
      </c>
      <c r="U68" s="5">
        <v>77.62</v>
      </c>
      <c r="V68" s="5">
        <v>112710</v>
      </c>
      <c r="W68">
        <v>17290</v>
      </c>
      <c r="X68">
        <v>130000</v>
      </c>
      <c r="Y68">
        <v>0</v>
      </c>
      <c r="Z68">
        <v>130000</v>
      </c>
      <c r="AA68">
        <v>5000</v>
      </c>
      <c r="AB68">
        <v>125000</v>
      </c>
      <c r="AC68" s="5">
        <v>125000</v>
      </c>
      <c r="AD68" s="5">
        <v>9702500</v>
      </c>
      <c r="AF68" s="5"/>
      <c r="AG68" s="5">
        <v>0</v>
      </c>
      <c r="AH68" s="5">
        <v>125000</v>
      </c>
      <c r="AI68" s="5">
        <v>9702500</v>
      </c>
      <c r="AJ68" s="5" t="s">
        <v>8</v>
      </c>
      <c r="AL68" s="5">
        <v>125000</v>
      </c>
      <c r="AM68" s="5">
        <v>0</v>
      </c>
      <c r="AN68" s="5">
        <v>9702500</v>
      </c>
      <c r="AO68" s="5"/>
      <c r="AP68" s="5" t="s">
        <v>19</v>
      </c>
      <c r="AQ68" s="5" t="s">
        <v>19</v>
      </c>
      <c r="AR68" t="s">
        <v>1827</v>
      </c>
      <c r="AS68" t="s">
        <v>1828</v>
      </c>
      <c r="AT68" t="s">
        <v>1867</v>
      </c>
      <c r="AU68" t="s">
        <v>1866</v>
      </c>
      <c r="AV68" s="5" t="b">
        <v>1</v>
      </c>
      <c r="AW68" s="5" t="s">
        <v>8</v>
      </c>
      <c r="AX68" s="5" t="b">
        <v>1</v>
      </c>
      <c r="AY68" s="5">
        <v>9702500</v>
      </c>
      <c r="AZ68">
        <v>9702500</v>
      </c>
      <c r="BA68">
        <v>0</v>
      </c>
      <c r="BB68">
        <v>0</v>
      </c>
      <c r="BC68" s="5">
        <v>0</v>
      </c>
      <c r="BD68" s="5" t="b">
        <v>1</v>
      </c>
      <c r="BE68" s="5" t="s">
        <v>1404</v>
      </c>
    </row>
    <row r="69" spans="1:57" x14ac:dyDescent="0.25">
      <c r="A69" s="5">
        <v>68</v>
      </c>
      <c r="B69" s="5">
        <v>1</v>
      </c>
      <c r="C69" s="5">
        <v>2</v>
      </c>
      <c r="D69" s="5">
        <v>4</v>
      </c>
      <c r="E69" s="5">
        <v>2</v>
      </c>
      <c r="F69" s="5">
        <v>2</v>
      </c>
      <c r="G69" s="5">
        <v>19.48</v>
      </c>
      <c r="H69" s="5">
        <v>14.15</v>
      </c>
      <c r="I69" s="5"/>
      <c r="J69" s="5">
        <v>33.630000000000003</v>
      </c>
      <c r="K69" s="5">
        <v>14.32</v>
      </c>
      <c r="L69" s="5">
        <v>3.96</v>
      </c>
      <c r="M69" s="5"/>
      <c r="N69" s="5">
        <v>5.32</v>
      </c>
      <c r="O69" s="5"/>
      <c r="P69" s="5"/>
      <c r="Q69" s="5"/>
      <c r="R69" s="5">
        <v>0</v>
      </c>
      <c r="S69" s="5">
        <v>57.23</v>
      </c>
      <c r="T69" s="5">
        <v>57.23</v>
      </c>
      <c r="U69" s="5">
        <v>57.23</v>
      </c>
      <c r="V69" s="5">
        <v>116640</v>
      </c>
      <c r="W69">
        <v>13360</v>
      </c>
      <c r="X69">
        <v>130000</v>
      </c>
      <c r="Y69">
        <v>0</v>
      </c>
      <c r="Z69">
        <v>130000</v>
      </c>
      <c r="AA69">
        <v>5000</v>
      </c>
      <c r="AB69">
        <v>125000</v>
      </c>
      <c r="AC69" s="5">
        <v>125000</v>
      </c>
      <c r="AD69" s="5">
        <v>7153750</v>
      </c>
      <c r="AF69" s="5"/>
      <c r="AG69" s="5">
        <v>0</v>
      </c>
      <c r="AH69" s="5">
        <v>125000</v>
      </c>
      <c r="AI69" s="5">
        <v>7153750</v>
      </c>
      <c r="AJ69" s="5" t="s">
        <v>8</v>
      </c>
      <c r="AL69" s="5">
        <v>125000</v>
      </c>
      <c r="AM69" s="5">
        <v>0</v>
      </c>
      <c r="AN69" s="5">
        <v>7153750</v>
      </c>
      <c r="AO69" s="5"/>
      <c r="AP69" s="5" t="s">
        <v>19</v>
      </c>
      <c r="AQ69" s="5" t="s">
        <v>19</v>
      </c>
      <c r="AR69" t="s">
        <v>1827</v>
      </c>
      <c r="AS69" t="s">
        <v>1828</v>
      </c>
      <c r="AT69" t="s">
        <v>1867</v>
      </c>
      <c r="AU69" t="s">
        <v>1857</v>
      </c>
      <c r="AV69" s="5" t="b">
        <v>1</v>
      </c>
      <c r="AW69" s="5" t="s">
        <v>8</v>
      </c>
      <c r="AX69" s="5" t="b">
        <v>1</v>
      </c>
      <c r="AY69" s="5">
        <v>7153750</v>
      </c>
      <c r="AZ69">
        <v>7153750</v>
      </c>
      <c r="BA69">
        <v>0</v>
      </c>
      <c r="BB69">
        <v>0</v>
      </c>
      <c r="BC69" s="5">
        <v>0</v>
      </c>
      <c r="BD69" s="5" t="b">
        <v>1</v>
      </c>
      <c r="BE69" s="5" t="s">
        <v>1405</v>
      </c>
    </row>
    <row r="70" spans="1:57" x14ac:dyDescent="0.25">
      <c r="A70" s="5">
        <v>69</v>
      </c>
      <c r="B70" s="5">
        <v>1</v>
      </c>
      <c r="C70" s="5">
        <v>2</v>
      </c>
      <c r="D70" s="5">
        <v>4</v>
      </c>
      <c r="E70" s="5">
        <v>3</v>
      </c>
      <c r="F70" s="5">
        <v>1</v>
      </c>
      <c r="G70" s="5">
        <v>14.94</v>
      </c>
      <c r="H70" s="5"/>
      <c r="I70" s="5"/>
      <c r="J70" s="5">
        <v>14.94</v>
      </c>
      <c r="K70" s="5">
        <v>14.47</v>
      </c>
      <c r="L70" s="5">
        <v>3.96</v>
      </c>
      <c r="M70" s="5"/>
      <c r="N70" s="5">
        <v>4.97</v>
      </c>
      <c r="O70" s="5"/>
      <c r="P70" s="5"/>
      <c r="Q70" s="5"/>
      <c r="R70" s="5">
        <v>0</v>
      </c>
      <c r="S70" s="5">
        <v>38.340000000000003</v>
      </c>
      <c r="T70" s="5">
        <v>38.340000000000003</v>
      </c>
      <c r="U70" s="5">
        <v>38.340000000000003</v>
      </c>
      <c r="V70" s="5">
        <v>137800</v>
      </c>
      <c r="X70">
        <v>137800</v>
      </c>
      <c r="Y70">
        <v>1.2519561815133784</v>
      </c>
      <c r="Z70">
        <v>137801.25195618151</v>
      </c>
      <c r="AB70">
        <v>137801.25195618151</v>
      </c>
      <c r="AC70" s="5">
        <v>137801.25</v>
      </c>
      <c r="AD70" s="5">
        <v>5283300</v>
      </c>
      <c r="AF70" s="5"/>
      <c r="AG70" s="5">
        <v>0</v>
      </c>
      <c r="AH70" s="5">
        <v>137801.25195618151</v>
      </c>
      <c r="AI70" s="5">
        <v>5283300</v>
      </c>
      <c r="AJ70" s="5" t="s">
        <v>8</v>
      </c>
      <c r="AL70" s="5">
        <v>137801.25195618151</v>
      </c>
      <c r="AM70" s="5">
        <v>0</v>
      </c>
      <c r="AN70" s="5">
        <v>5283300</v>
      </c>
      <c r="AO70" s="5"/>
      <c r="AP70" s="5" t="s">
        <v>19</v>
      </c>
      <c r="AQ70" s="5" t="s">
        <v>19</v>
      </c>
      <c r="AR70" t="s">
        <v>1827</v>
      </c>
      <c r="AS70" t="s">
        <v>1828</v>
      </c>
      <c r="AT70" t="s">
        <v>1867</v>
      </c>
      <c r="AU70" t="s">
        <v>1864</v>
      </c>
      <c r="AV70" s="5" t="b">
        <v>1</v>
      </c>
      <c r="AW70" s="5" t="s">
        <v>8</v>
      </c>
      <c r="AX70" s="5" t="b">
        <v>1</v>
      </c>
      <c r="AY70" s="5">
        <v>5283300</v>
      </c>
      <c r="AZ70">
        <v>5283300</v>
      </c>
      <c r="BA70">
        <v>0</v>
      </c>
      <c r="BB70">
        <v>0</v>
      </c>
      <c r="BC70" s="5">
        <v>0</v>
      </c>
      <c r="BD70" s="5" t="b">
        <v>1</v>
      </c>
      <c r="BE70" s="5" t="s">
        <v>1406</v>
      </c>
    </row>
    <row r="71" spans="1:57" x14ac:dyDescent="0.25">
      <c r="A71" s="5">
        <v>70</v>
      </c>
      <c r="B71" s="5">
        <v>1</v>
      </c>
      <c r="C71" s="5">
        <v>2</v>
      </c>
      <c r="D71" s="5">
        <v>4</v>
      </c>
      <c r="E71" s="5">
        <v>4</v>
      </c>
      <c r="F71" s="5">
        <v>1</v>
      </c>
      <c r="G71" s="5">
        <v>18.100000000000001</v>
      </c>
      <c r="H71" s="5"/>
      <c r="I71" s="5"/>
      <c r="J71" s="5">
        <v>18.100000000000001</v>
      </c>
      <c r="K71" s="5">
        <v>15.34</v>
      </c>
      <c r="L71" s="5">
        <v>4.62</v>
      </c>
      <c r="M71" s="5"/>
      <c r="N71" s="5">
        <v>4.8899999999999997</v>
      </c>
      <c r="O71" s="5">
        <v>2.2599999999999998</v>
      </c>
      <c r="P71" s="5"/>
      <c r="Q71" s="5"/>
      <c r="R71" s="5">
        <v>0</v>
      </c>
      <c r="S71" s="5">
        <v>45.21</v>
      </c>
      <c r="T71" s="5">
        <v>45.21</v>
      </c>
      <c r="U71" s="5">
        <v>45.21</v>
      </c>
      <c r="V71" s="5">
        <v>139100</v>
      </c>
      <c r="X71">
        <v>139100</v>
      </c>
      <c r="Y71">
        <v>1.9685910196858456</v>
      </c>
      <c r="Z71">
        <v>139101.96859101969</v>
      </c>
      <c r="AB71">
        <v>139101.96859101969</v>
      </c>
      <c r="AC71" s="5">
        <v>139101.97</v>
      </c>
      <c r="AD71" s="5">
        <v>6288800</v>
      </c>
      <c r="AF71" s="5"/>
      <c r="AG71" s="5">
        <v>0</v>
      </c>
      <c r="AH71" s="5">
        <v>139101.96859101969</v>
      </c>
      <c r="AI71" s="5">
        <v>6288800</v>
      </c>
      <c r="AJ71" s="5" t="s">
        <v>8</v>
      </c>
      <c r="AL71" s="5">
        <v>139101.96859101969</v>
      </c>
      <c r="AM71" s="5">
        <v>0</v>
      </c>
      <c r="AN71" s="5">
        <v>6288800</v>
      </c>
      <c r="AO71" s="5"/>
      <c r="AP71" s="5" t="s">
        <v>2</v>
      </c>
      <c r="AQ71" s="5" t="s">
        <v>2</v>
      </c>
      <c r="AR71" t="s">
        <v>1821</v>
      </c>
      <c r="AS71" t="s">
        <v>1787</v>
      </c>
      <c r="AT71" t="s">
        <v>1867</v>
      </c>
      <c r="AU71" t="s">
        <v>1856</v>
      </c>
      <c r="AV71" s="5" t="b">
        <v>1</v>
      </c>
      <c r="AW71" s="5" t="s">
        <v>8</v>
      </c>
      <c r="AX71" s="5" t="b">
        <v>1</v>
      </c>
      <c r="AY71" s="5">
        <v>6288800</v>
      </c>
      <c r="AZ71">
        <v>6288800</v>
      </c>
      <c r="BA71">
        <v>0</v>
      </c>
      <c r="BB71">
        <v>0</v>
      </c>
      <c r="BC71" s="5">
        <v>0</v>
      </c>
      <c r="BD71" s="5" t="b">
        <v>1</v>
      </c>
      <c r="BE71" s="5" t="s">
        <v>1407</v>
      </c>
    </row>
    <row r="72" spans="1:57" x14ac:dyDescent="0.25">
      <c r="A72" s="5">
        <v>71</v>
      </c>
      <c r="B72" s="5">
        <v>1</v>
      </c>
      <c r="C72" s="5">
        <v>2</v>
      </c>
      <c r="D72" s="5">
        <v>4</v>
      </c>
      <c r="E72" s="5">
        <v>5</v>
      </c>
      <c r="F72" s="5">
        <v>2</v>
      </c>
      <c r="G72" s="5">
        <v>17.149999999999999</v>
      </c>
      <c r="H72" s="5">
        <v>10.73</v>
      </c>
      <c r="I72" s="5"/>
      <c r="J72" s="5">
        <v>27.88</v>
      </c>
      <c r="K72" s="5">
        <v>10.93</v>
      </c>
      <c r="L72" s="5">
        <v>4.45</v>
      </c>
      <c r="M72" s="5"/>
      <c r="N72" s="5">
        <v>4.59</v>
      </c>
      <c r="O72" s="5"/>
      <c r="P72" s="5">
        <v>3.07</v>
      </c>
      <c r="Q72" s="5"/>
      <c r="R72" s="5">
        <v>3.07</v>
      </c>
      <c r="S72" s="5">
        <v>50.92</v>
      </c>
      <c r="T72" s="5">
        <v>47.85</v>
      </c>
      <c r="U72" s="5">
        <v>49.39</v>
      </c>
      <c r="V72" s="5">
        <v>123660</v>
      </c>
      <c r="W72">
        <v>6340</v>
      </c>
      <c r="X72">
        <v>130000</v>
      </c>
      <c r="Y72">
        <v>0</v>
      </c>
      <c r="Z72">
        <v>130000</v>
      </c>
      <c r="AA72">
        <v>5000</v>
      </c>
      <c r="AB72">
        <v>125000</v>
      </c>
      <c r="AC72" s="5">
        <v>125000</v>
      </c>
      <c r="AD72" s="5">
        <v>6173750</v>
      </c>
      <c r="AF72" s="5"/>
      <c r="AG72" s="5">
        <v>0</v>
      </c>
      <c r="AH72" s="5">
        <v>125000</v>
      </c>
      <c r="AI72" s="5">
        <v>6173750</v>
      </c>
      <c r="AJ72" s="5" t="s">
        <v>8</v>
      </c>
      <c r="AL72" s="5">
        <v>125000</v>
      </c>
      <c r="AM72" s="5">
        <v>0</v>
      </c>
      <c r="AN72" s="5">
        <v>6173750</v>
      </c>
      <c r="AO72" s="5"/>
      <c r="AP72" s="5" t="s">
        <v>19</v>
      </c>
      <c r="AQ72" s="5" t="s">
        <v>19</v>
      </c>
      <c r="AR72" t="s">
        <v>1827</v>
      </c>
      <c r="AS72" t="s">
        <v>1828</v>
      </c>
      <c r="AT72" t="s">
        <v>1867</v>
      </c>
      <c r="AU72" t="s">
        <v>1865</v>
      </c>
      <c r="AV72" s="5" t="b">
        <v>1</v>
      </c>
      <c r="AW72" s="5" t="s">
        <v>8</v>
      </c>
      <c r="AX72" s="5" t="b">
        <v>1</v>
      </c>
      <c r="AY72" s="5">
        <v>6173750</v>
      </c>
      <c r="AZ72">
        <v>6173750</v>
      </c>
      <c r="BA72">
        <v>0</v>
      </c>
      <c r="BB72">
        <v>0</v>
      </c>
      <c r="BC72" s="5">
        <v>0</v>
      </c>
      <c r="BD72" s="5" t="b">
        <v>1</v>
      </c>
      <c r="BE72" s="5" t="s">
        <v>1408</v>
      </c>
    </row>
    <row r="73" spans="1:57" x14ac:dyDescent="0.25">
      <c r="A73" s="5">
        <v>72</v>
      </c>
      <c r="B73" s="5">
        <v>1</v>
      </c>
      <c r="C73" s="5">
        <v>2</v>
      </c>
      <c r="D73" s="5">
        <v>5</v>
      </c>
      <c r="E73" s="5">
        <v>1</v>
      </c>
      <c r="F73" s="5">
        <v>3</v>
      </c>
      <c r="G73" s="5">
        <v>21.29</v>
      </c>
      <c r="H73" s="5">
        <v>12.39</v>
      </c>
      <c r="I73" s="5">
        <v>11.63</v>
      </c>
      <c r="J73" s="5">
        <v>45.31</v>
      </c>
      <c r="K73" s="5">
        <v>12.77</v>
      </c>
      <c r="L73" s="5">
        <v>3.43</v>
      </c>
      <c r="M73" s="5">
        <v>2.58</v>
      </c>
      <c r="N73" s="5">
        <v>9.2200000000000006</v>
      </c>
      <c r="O73" s="5">
        <v>2.77</v>
      </c>
      <c r="P73" s="5">
        <v>3.07</v>
      </c>
      <c r="Q73" s="5"/>
      <c r="R73" s="5">
        <v>3.07</v>
      </c>
      <c r="S73" s="5">
        <v>79.150000000000006</v>
      </c>
      <c r="T73" s="5">
        <v>76.08</v>
      </c>
      <c r="U73" s="5">
        <v>77.62</v>
      </c>
      <c r="V73" s="5">
        <v>112710</v>
      </c>
      <c r="W73">
        <v>17290</v>
      </c>
      <c r="X73">
        <v>130000</v>
      </c>
      <c r="Y73">
        <v>0</v>
      </c>
      <c r="Z73">
        <v>130000</v>
      </c>
      <c r="AA73">
        <v>5000</v>
      </c>
      <c r="AB73">
        <v>125000</v>
      </c>
      <c r="AC73" s="5">
        <v>125000</v>
      </c>
      <c r="AD73" s="5">
        <v>9702500</v>
      </c>
      <c r="AF73" s="5"/>
      <c r="AG73" s="5">
        <v>0</v>
      </c>
      <c r="AH73" s="5">
        <v>125000</v>
      </c>
      <c r="AI73" s="5">
        <v>9702500</v>
      </c>
      <c r="AJ73" s="5" t="s">
        <v>8</v>
      </c>
      <c r="AL73" s="5">
        <v>125000</v>
      </c>
      <c r="AM73" s="5">
        <v>0</v>
      </c>
      <c r="AN73" s="5">
        <v>9702500</v>
      </c>
      <c r="AO73" s="5"/>
      <c r="AP73" s="5" t="s">
        <v>19</v>
      </c>
      <c r="AQ73" s="5" t="s">
        <v>19</v>
      </c>
      <c r="AR73" t="s">
        <v>1827</v>
      </c>
      <c r="AS73" t="s">
        <v>1828</v>
      </c>
      <c r="AT73" t="s">
        <v>1867</v>
      </c>
      <c r="AU73" t="s">
        <v>1866</v>
      </c>
      <c r="AV73" s="5" t="b">
        <v>1</v>
      </c>
      <c r="AW73" s="5" t="s">
        <v>8</v>
      </c>
      <c r="AX73" s="5" t="b">
        <v>1</v>
      </c>
      <c r="AY73" s="5">
        <v>9702500</v>
      </c>
      <c r="AZ73">
        <v>9702500</v>
      </c>
      <c r="BA73">
        <v>0</v>
      </c>
      <c r="BB73">
        <v>0</v>
      </c>
      <c r="BC73" s="5">
        <v>0</v>
      </c>
      <c r="BD73" s="5" t="b">
        <v>1</v>
      </c>
      <c r="BE73" s="5" t="s">
        <v>1409</v>
      </c>
    </row>
    <row r="74" spans="1:57" x14ac:dyDescent="0.25">
      <c r="A74" s="5">
        <v>73</v>
      </c>
      <c r="B74" s="5">
        <v>1</v>
      </c>
      <c r="C74" s="5">
        <v>2</v>
      </c>
      <c r="D74" s="5">
        <v>5</v>
      </c>
      <c r="E74" s="5">
        <v>2</v>
      </c>
      <c r="F74" s="5">
        <v>2</v>
      </c>
      <c r="G74" s="5">
        <v>19.48</v>
      </c>
      <c r="H74" s="5">
        <v>14.15</v>
      </c>
      <c r="I74" s="5"/>
      <c r="J74" s="5">
        <v>33.630000000000003</v>
      </c>
      <c r="K74" s="5">
        <v>14.32</v>
      </c>
      <c r="L74" s="5">
        <v>3.96</v>
      </c>
      <c r="M74" s="5"/>
      <c r="N74" s="5">
        <v>5.32</v>
      </c>
      <c r="O74" s="5"/>
      <c r="P74" s="5"/>
      <c r="Q74" s="5"/>
      <c r="R74" s="5">
        <v>0</v>
      </c>
      <c r="S74" s="5">
        <v>57.23</v>
      </c>
      <c r="T74" s="5">
        <v>57.23</v>
      </c>
      <c r="U74" s="5">
        <v>57.23</v>
      </c>
      <c r="V74" s="5">
        <v>117720</v>
      </c>
      <c r="W74">
        <v>12280</v>
      </c>
      <c r="X74">
        <v>130000</v>
      </c>
      <c r="Y74">
        <v>0</v>
      </c>
      <c r="Z74">
        <v>130000</v>
      </c>
      <c r="AA74">
        <v>5000</v>
      </c>
      <c r="AB74">
        <v>125000</v>
      </c>
      <c r="AC74" s="5">
        <v>125000</v>
      </c>
      <c r="AD74" s="5">
        <v>7153750</v>
      </c>
      <c r="AF74" s="5"/>
      <c r="AG74" s="5">
        <v>0</v>
      </c>
      <c r="AH74" s="5">
        <v>125000</v>
      </c>
      <c r="AI74" s="5">
        <v>7153750</v>
      </c>
      <c r="AJ74" s="5" t="s">
        <v>8</v>
      </c>
      <c r="AL74" s="5">
        <v>125000</v>
      </c>
      <c r="AM74" s="5">
        <v>0</v>
      </c>
      <c r="AN74" s="5">
        <v>7153750</v>
      </c>
      <c r="AO74" s="5"/>
      <c r="AP74" s="5" t="s">
        <v>19</v>
      </c>
      <c r="AQ74" s="5" t="s">
        <v>19</v>
      </c>
      <c r="AR74" t="s">
        <v>1827</v>
      </c>
      <c r="AS74" t="s">
        <v>1828</v>
      </c>
      <c r="AT74" t="s">
        <v>1867</v>
      </c>
      <c r="AU74" t="s">
        <v>1857</v>
      </c>
      <c r="AV74" s="5" t="b">
        <v>1</v>
      </c>
      <c r="AW74" s="5" t="s">
        <v>8</v>
      </c>
      <c r="AX74" s="5" t="b">
        <v>1</v>
      </c>
      <c r="AY74" s="5">
        <v>7153750</v>
      </c>
      <c r="AZ74">
        <v>7153750</v>
      </c>
      <c r="BA74">
        <v>0</v>
      </c>
      <c r="BB74">
        <v>0</v>
      </c>
      <c r="BC74" s="5">
        <v>0</v>
      </c>
      <c r="BD74" s="5" t="b">
        <v>1</v>
      </c>
      <c r="BE74" s="5" t="s">
        <v>1410</v>
      </c>
    </row>
    <row r="75" spans="1:57" x14ac:dyDescent="0.25">
      <c r="A75" s="5">
        <v>74</v>
      </c>
      <c r="B75" s="5">
        <v>1</v>
      </c>
      <c r="C75" s="5">
        <v>2</v>
      </c>
      <c r="D75" s="5">
        <v>5</v>
      </c>
      <c r="E75" s="5">
        <v>3</v>
      </c>
      <c r="F75" s="5">
        <v>1</v>
      </c>
      <c r="G75" s="5">
        <v>14.94</v>
      </c>
      <c r="H75" s="5"/>
      <c r="I75" s="5"/>
      <c r="J75" s="5">
        <v>14.94</v>
      </c>
      <c r="K75" s="5">
        <v>14.47</v>
      </c>
      <c r="L75" s="5">
        <v>3.96</v>
      </c>
      <c r="M75" s="5"/>
      <c r="N75" s="5">
        <v>4.97</v>
      </c>
      <c r="O75" s="5"/>
      <c r="P75" s="5"/>
      <c r="Q75" s="5"/>
      <c r="R75" s="5">
        <v>0</v>
      </c>
      <c r="S75" s="5">
        <v>38.340000000000003</v>
      </c>
      <c r="T75" s="5">
        <v>38.340000000000003</v>
      </c>
      <c r="U75" s="5">
        <v>38.340000000000003</v>
      </c>
      <c r="V75" s="5">
        <v>140400</v>
      </c>
      <c r="X75">
        <v>140400</v>
      </c>
      <c r="Y75">
        <v>1.6692749086942058</v>
      </c>
      <c r="Z75">
        <v>140401.66927490869</v>
      </c>
      <c r="AB75">
        <v>140401.66927490869</v>
      </c>
      <c r="AC75" s="5">
        <v>140401.67000000001</v>
      </c>
      <c r="AD75" s="5">
        <v>5383000</v>
      </c>
      <c r="AF75" s="5"/>
      <c r="AG75" s="5">
        <v>0</v>
      </c>
      <c r="AH75" s="5">
        <v>140401.66927490869</v>
      </c>
      <c r="AI75" s="5">
        <v>5383000</v>
      </c>
      <c r="AJ75" s="5" t="s">
        <v>8</v>
      </c>
      <c r="AL75" s="5">
        <v>140401.66927490869</v>
      </c>
      <c r="AM75" s="5">
        <v>0</v>
      </c>
      <c r="AN75" s="5">
        <v>5383000</v>
      </c>
      <c r="AO75" s="5"/>
      <c r="AP75" s="5" t="s">
        <v>2</v>
      </c>
      <c r="AQ75" s="5" t="s">
        <v>2</v>
      </c>
      <c r="AR75" t="s">
        <v>1821</v>
      </c>
      <c r="AS75" t="s">
        <v>1787</v>
      </c>
      <c r="AT75" t="s">
        <v>1867</v>
      </c>
      <c r="AU75" t="s">
        <v>1864</v>
      </c>
      <c r="AV75" s="5" t="b">
        <v>1</v>
      </c>
      <c r="AW75" s="5" t="s">
        <v>8</v>
      </c>
      <c r="AX75" s="5" t="b">
        <v>1</v>
      </c>
      <c r="AY75" s="5">
        <v>5383000</v>
      </c>
      <c r="AZ75">
        <v>5383000</v>
      </c>
      <c r="BA75">
        <v>0</v>
      </c>
      <c r="BB75">
        <v>0</v>
      </c>
      <c r="BC75" s="5">
        <v>0</v>
      </c>
      <c r="BD75" s="5" t="b">
        <v>1</v>
      </c>
      <c r="BE75" s="5" t="s">
        <v>1411</v>
      </c>
    </row>
    <row r="76" spans="1:57" x14ac:dyDescent="0.25">
      <c r="A76" s="5">
        <v>75</v>
      </c>
      <c r="B76" s="5">
        <v>1</v>
      </c>
      <c r="C76" s="5">
        <v>2</v>
      </c>
      <c r="D76" s="5">
        <v>5</v>
      </c>
      <c r="E76" s="5">
        <v>4</v>
      </c>
      <c r="F76" s="5">
        <v>1</v>
      </c>
      <c r="G76" s="5">
        <v>18.100000000000001</v>
      </c>
      <c r="H76" s="5"/>
      <c r="I76" s="5"/>
      <c r="J76" s="5">
        <v>18.100000000000001</v>
      </c>
      <c r="K76" s="5">
        <v>15.34</v>
      </c>
      <c r="L76" s="5">
        <v>4.62</v>
      </c>
      <c r="M76" s="5"/>
      <c r="N76" s="5">
        <v>4.8899999999999997</v>
      </c>
      <c r="O76" s="5">
        <v>2.2599999999999998</v>
      </c>
      <c r="P76" s="5"/>
      <c r="Q76" s="5"/>
      <c r="R76" s="5">
        <v>0</v>
      </c>
      <c r="S76" s="5">
        <v>45.21</v>
      </c>
      <c r="T76" s="5">
        <v>45.21</v>
      </c>
      <c r="U76" s="5">
        <v>45.21</v>
      </c>
      <c r="V76" s="5">
        <v>141700</v>
      </c>
      <c r="X76">
        <v>141700</v>
      </c>
      <c r="Y76">
        <v>0.95111700950656075</v>
      </c>
      <c r="Z76">
        <v>141700.95111700951</v>
      </c>
      <c r="AB76">
        <v>141700.95111700951</v>
      </c>
      <c r="AC76" s="5">
        <v>141700.95000000001</v>
      </c>
      <c r="AD76" s="5">
        <v>6406300</v>
      </c>
      <c r="AF76" s="5"/>
      <c r="AG76" s="5">
        <v>0</v>
      </c>
      <c r="AH76" s="5">
        <v>141700.95111700951</v>
      </c>
      <c r="AI76" s="5">
        <v>6406300</v>
      </c>
      <c r="AJ76" s="5" t="s">
        <v>8</v>
      </c>
      <c r="AL76" s="5">
        <v>141700.95111700951</v>
      </c>
      <c r="AM76" s="5">
        <v>0</v>
      </c>
      <c r="AN76" s="5">
        <v>6406300</v>
      </c>
      <c r="AO76" s="5"/>
      <c r="AP76" s="5" t="s">
        <v>19</v>
      </c>
      <c r="AQ76" s="5" t="s">
        <v>19</v>
      </c>
      <c r="AR76" t="s">
        <v>1827</v>
      </c>
      <c r="AS76" t="s">
        <v>1828</v>
      </c>
      <c r="AT76" t="s">
        <v>1867</v>
      </c>
      <c r="AU76" t="s">
        <v>1856</v>
      </c>
      <c r="AV76" s="5" t="b">
        <v>1</v>
      </c>
      <c r="AW76" s="5" t="s">
        <v>8</v>
      </c>
      <c r="AX76" s="5" t="b">
        <v>1</v>
      </c>
      <c r="AY76" s="5">
        <v>6406300</v>
      </c>
      <c r="AZ76">
        <v>6406300</v>
      </c>
      <c r="BA76">
        <v>0</v>
      </c>
      <c r="BB76">
        <v>0</v>
      </c>
      <c r="BC76" s="5">
        <v>0</v>
      </c>
      <c r="BD76" s="5" t="b">
        <v>1</v>
      </c>
      <c r="BE76" s="5" t="s">
        <v>1412</v>
      </c>
    </row>
    <row r="77" spans="1:57" x14ac:dyDescent="0.25">
      <c r="A77" s="5">
        <v>76</v>
      </c>
      <c r="B77" s="5">
        <v>1</v>
      </c>
      <c r="C77" s="5">
        <v>2</v>
      </c>
      <c r="D77" s="5">
        <v>5</v>
      </c>
      <c r="E77" s="5">
        <v>5</v>
      </c>
      <c r="F77" s="5">
        <v>2</v>
      </c>
      <c r="G77" s="5">
        <v>17.149999999999999</v>
      </c>
      <c r="H77" s="5">
        <v>10.73</v>
      </c>
      <c r="I77" s="5"/>
      <c r="J77" s="5">
        <v>27.88</v>
      </c>
      <c r="K77" s="5">
        <v>10.93</v>
      </c>
      <c r="L77" s="5">
        <v>4.45</v>
      </c>
      <c r="M77" s="5"/>
      <c r="N77" s="5">
        <v>4.59</v>
      </c>
      <c r="O77" s="5"/>
      <c r="P77" s="5">
        <v>3.07</v>
      </c>
      <c r="Q77" s="5"/>
      <c r="R77" s="5">
        <v>3.07</v>
      </c>
      <c r="S77" s="5">
        <v>50.92</v>
      </c>
      <c r="T77" s="5">
        <v>47.85</v>
      </c>
      <c r="U77" s="5">
        <v>49.39</v>
      </c>
      <c r="V77" s="5">
        <v>124740</v>
      </c>
      <c r="W77">
        <v>7860</v>
      </c>
      <c r="X77">
        <v>132600</v>
      </c>
      <c r="Y77">
        <v>2.0044543429976329</v>
      </c>
      <c r="Z77">
        <v>132602.004454343</v>
      </c>
      <c r="AA77">
        <v>5000</v>
      </c>
      <c r="AB77">
        <v>127602.004454343</v>
      </c>
      <c r="AC77" s="5">
        <v>127602</v>
      </c>
      <c r="AD77" s="5">
        <v>6302263</v>
      </c>
      <c r="AF77" s="5"/>
      <c r="AG77" s="5">
        <v>0</v>
      </c>
      <c r="AH77" s="5">
        <v>127602.00445434298</v>
      </c>
      <c r="AI77" s="5">
        <v>6302263</v>
      </c>
      <c r="AJ77" s="5" t="s">
        <v>8</v>
      </c>
      <c r="AL77" s="5">
        <v>127602.00445434298</v>
      </c>
      <c r="AM77" s="5">
        <v>0</v>
      </c>
      <c r="AN77" s="5">
        <v>6302263</v>
      </c>
      <c r="AO77" s="5"/>
      <c r="AP77" s="5" t="s">
        <v>19</v>
      </c>
      <c r="AQ77" s="5" t="s">
        <v>19</v>
      </c>
      <c r="AR77" t="s">
        <v>1827</v>
      </c>
      <c r="AS77" t="s">
        <v>1828</v>
      </c>
      <c r="AT77" t="s">
        <v>1867</v>
      </c>
      <c r="AU77" t="s">
        <v>1865</v>
      </c>
      <c r="AV77" s="5" t="b">
        <v>1</v>
      </c>
      <c r="AW77" s="5" t="s">
        <v>8</v>
      </c>
      <c r="AX77" s="5" t="b">
        <v>1</v>
      </c>
      <c r="AY77" s="5">
        <v>6302263</v>
      </c>
      <c r="AZ77">
        <v>6302263</v>
      </c>
      <c r="BA77">
        <v>0</v>
      </c>
      <c r="BB77">
        <v>0</v>
      </c>
      <c r="BC77" s="5">
        <v>0</v>
      </c>
      <c r="BD77" s="5" t="b">
        <v>1</v>
      </c>
      <c r="BE77" s="5" t="s">
        <v>1413</v>
      </c>
    </row>
    <row r="78" spans="1:57" x14ac:dyDescent="0.25">
      <c r="A78" s="5">
        <v>77</v>
      </c>
      <c r="B78" s="5">
        <v>1</v>
      </c>
      <c r="C78" s="5">
        <v>2</v>
      </c>
      <c r="D78" s="5">
        <v>6</v>
      </c>
      <c r="E78" s="5">
        <v>1</v>
      </c>
      <c r="F78" s="5">
        <v>3</v>
      </c>
      <c r="G78" s="5">
        <v>16.98</v>
      </c>
      <c r="H78" s="5">
        <v>12.39</v>
      </c>
      <c r="I78" s="5">
        <v>11.63</v>
      </c>
      <c r="J78" s="5">
        <v>41</v>
      </c>
      <c r="K78" s="5">
        <v>12.77</v>
      </c>
      <c r="L78" s="5">
        <v>3.43</v>
      </c>
      <c r="M78" s="5">
        <v>2.58</v>
      </c>
      <c r="N78" s="5">
        <v>9.2200000000000006</v>
      </c>
      <c r="O78" s="5">
        <v>2.77</v>
      </c>
      <c r="P78" s="5">
        <v>3.07</v>
      </c>
      <c r="Q78" s="5">
        <v>2.98</v>
      </c>
      <c r="R78" s="5">
        <v>6.05</v>
      </c>
      <c r="S78" s="5">
        <v>77.819999999999993</v>
      </c>
      <c r="T78" s="5">
        <v>71.77</v>
      </c>
      <c r="U78" s="5">
        <v>74.8</v>
      </c>
      <c r="V78" s="5">
        <v>112710</v>
      </c>
      <c r="W78">
        <v>17290</v>
      </c>
      <c r="X78">
        <v>130000</v>
      </c>
      <c r="Y78">
        <v>0</v>
      </c>
      <c r="Z78">
        <v>130000</v>
      </c>
      <c r="AA78">
        <v>5000</v>
      </c>
      <c r="AB78">
        <v>125000</v>
      </c>
      <c r="AC78" s="5">
        <v>125000</v>
      </c>
      <c r="AD78" s="5">
        <v>9350000</v>
      </c>
      <c r="AF78" s="5"/>
      <c r="AG78" s="5">
        <v>0</v>
      </c>
      <c r="AH78" s="5">
        <v>125000</v>
      </c>
      <c r="AI78" s="5">
        <v>9350000</v>
      </c>
      <c r="AJ78" s="5" t="s">
        <v>8</v>
      </c>
      <c r="AL78" s="5">
        <v>125000</v>
      </c>
      <c r="AM78" s="5">
        <v>0</v>
      </c>
      <c r="AN78" s="5">
        <v>9350000</v>
      </c>
      <c r="AO78" s="5"/>
      <c r="AP78" s="5" t="s">
        <v>2</v>
      </c>
      <c r="AQ78" s="5" t="s">
        <v>2</v>
      </c>
      <c r="AR78" t="s">
        <v>1821</v>
      </c>
      <c r="AS78" t="s">
        <v>1787</v>
      </c>
      <c r="AT78" t="s">
        <v>1867</v>
      </c>
      <c r="AU78" t="s">
        <v>1866</v>
      </c>
      <c r="AV78" s="5" t="b">
        <v>1</v>
      </c>
      <c r="AW78" s="5" t="s">
        <v>8</v>
      </c>
      <c r="AX78" s="5" t="b">
        <v>1</v>
      </c>
      <c r="AY78" s="5">
        <v>9350000</v>
      </c>
      <c r="AZ78">
        <v>9350000</v>
      </c>
      <c r="BA78">
        <v>0</v>
      </c>
      <c r="BB78">
        <v>0</v>
      </c>
      <c r="BC78" s="5">
        <v>0</v>
      </c>
      <c r="BD78" s="5" t="b">
        <v>1</v>
      </c>
      <c r="BE78" s="5" t="s">
        <v>1414</v>
      </c>
    </row>
    <row r="79" spans="1:57" x14ac:dyDescent="0.25">
      <c r="A79" s="5">
        <v>78</v>
      </c>
      <c r="B79" s="5">
        <v>1</v>
      </c>
      <c r="C79" s="5">
        <v>2</v>
      </c>
      <c r="D79" s="5">
        <v>6</v>
      </c>
      <c r="E79" s="5">
        <v>2</v>
      </c>
      <c r="F79" s="5">
        <v>2</v>
      </c>
      <c r="G79" s="5">
        <v>14.87</v>
      </c>
      <c r="H79" s="5">
        <v>14.15</v>
      </c>
      <c r="I79" s="5"/>
      <c r="J79" s="5">
        <v>29.02</v>
      </c>
      <c r="K79" s="5">
        <v>14.32</v>
      </c>
      <c r="L79" s="5">
        <v>3.96</v>
      </c>
      <c r="M79" s="5"/>
      <c r="N79" s="5">
        <v>5.32</v>
      </c>
      <c r="O79" s="5"/>
      <c r="P79" s="5">
        <v>2.78</v>
      </c>
      <c r="Q79" s="5"/>
      <c r="R79" s="5">
        <v>2.78</v>
      </c>
      <c r="S79" s="5">
        <v>55.4</v>
      </c>
      <c r="T79" s="5">
        <v>52.62</v>
      </c>
      <c r="U79" s="5">
        <v>54.01</v>
      </c>
      <c r="V79" s="5">
        <v>117720</v>
      </c>
      <c r="W79">
        <v>12280</v>
      </c>
      <c r="X79">
        <v>130000</v>
      </c>
      <c r="Y79">
        <v>0</v>
      </c>
      <c r="Z79">
        <v>130000</v>
      </c>
      <c r="AA79">
        <v>5000</v>
      </c>
      <c r="AB79">
        <v>125000</v>
      </c>
      <c r="AC79" s="5">
        <v>125000</v>
      </c>
      <c r="AD79" s="5">
        <v>6751250</v>
      </c>
      <c r="AF79" s="5"/>
      <c r="AG79" s="5">
        <v>0</v>
      </c>
      <c r="AH79" s="5">
        <v>125000</v>
      </c>
      <c r="AI79" s="5">
        <v>6751250</v>
      </c>
      <c r="AJ79" s="5" t="s">
        <v>8</v>
      </c>
      <c r="AL79" s="5">
        <v>125000</v>
      </c>
      <c r="AM79" s="5">
        <v>0</v>
      </c>
      <c r="AN79" s="5">
        <v>6751250</v>
      </c>
      <c r="AO79" s="5"/>
      <c r="AP79" s="5" t="s">
        <v>2</v>
      </c>
      <c r="AQ79" s="5" t="s">
        <v>2</v>
      </c>
      <c r="AR79" t="s">
        <v>1821</v>
      </c>
      <c r="AS79" t="s">
        <v>1787</v>
      </c>
      <c r="AT79" t="s">
        <v>1867</v>
      </c>
      <c r="AU79" t="s">
        <v>1857</v>
      </c>
      <c r="AV79" s="5" t="b">
        <v>1</v>
      </c>
      <c r="AW79" s="5" t="s">
        <v>8</v>
      </c>
      <c r="AX79" s="5" t="b">
        <v>1</v>
      </c>
      <c r="AY79" s="5">
        <v>6751250</v>
      </c>
      <c r="AZ79">
        <v>6751250</v>
      </c>
      <c r="BA79">
        <v>0</v>
      </c>
      <c r="BB79">
        <v>0</v>
      </c>
      <c r="BC79" s="5">
        <v>0</v>
      </c>
      <c r="BD79" s="5" t="b">
        <v>1</v>
      </c>
      <c r="BE79" s="5" t="s">
        <v>1415</v>
      </c>
    </row>
    <row r="80" spans="1:57" x14ac:dyDescent="0.25">
      <c r="A80" s="5">
        <v>79</v>
      </c>
      <c r="B80" s="5">
        <v>1</v>
      </c>
      <c r="C80" s="5">
        <v>2</v>
      </c>
      <c r="D80" s="5">
        <v>6</v>
      </c>
      <c r="E80" s="5">
        <v>3</v>
      </c>
      <c r="F80" s="5">
        <v>1</v>
      </c>
      <c r="G80" s="5">
        <v>14.94</v>
      </c>
      <c r="H80" s="5"/>
      <c r="I80" s="5"/>
      <c r="J80" s="5">
        <v>14.94</v>
      </c>
      <c r="K80" s="5">
        <v>10.26</v>
      </c>
      <c r="L80" s="5">
        <v>3.96</v>
      </c>
      <c r="M80" s="5"/>
      <c r="N80" s="5">
        <v>4.97</v>
      </c>
      <c r="O80" s="5"/>
      <c r="P80" s="5">
        <v>2.91</v>
      </c>
      <c r="Q80" s="5"/>
      <c r="R80" s="5">
        <v>2.91</v>
      </c>
      <c r="S80" s="5">
        <v>37.04</v>
      </c>
      <c r="T80" s="5">
        <v>34.130000000000003</v>
      </c>
      <c r="U80" s="5">
        <v>35.590000000000003</v>
      </c>
      <c r="V80" s="5">
        <v>137800</v>
      </c>
      <c r="X80">
        <v>137800</v>
      </c>
      <c r="Y80">
        <v>157.29137398145394</v>
      </c>
      <c r="Z80">
        <v>137957.29137398145</v>
      </c>
      <c r="AB80">
        <v>137957.29137398145</v>
      </c>
      <c r="AC80" s="5">
        <v>137957.29</v>
      </c>
      <c r="AD80" s="5">
        <v>4909900</v>
      </c>
      <c r="AF80" s="5">
        <v>7.0000000000000007E-2</v>
      </c>
      <c r="AG80" s="5">
        <v>343693.00000000006</v>
      </c>
      <c r="AH80" s="5">
        <v>128300.28097780274</v>
      </c>
      <c r="AI80" s="5">
        <v>4566207</v>
      </c>
      <c r="AJ80" s="5" t="s">
        <v>1807</v>
      </c>
      <c r="AK80">
        <v>10000</v>
      </c>
      <c r="AL80" s="5">
        <v>138300.28097780276</v>
      </c>
      <c r="AM80" s="5">
        <v>355900.00000000093</v>
      </c>
      <c r="AN80" s="5">
        <v>4922107.0000000009</v>
      </c>
      <c r="AO80" s="5" t="s">
        <v>24</v>
      </c>
      <c r="AP80" s="5" t="s">
        <v>1</v>
      </c>
      <c r="AQ80" s="5" t="s">
        <v>1</v>
      </c>
      <c r="AR80" t="s">
        <v>1863</v>
      </c>
      <c r="AS80" t="s">
        <v>1787</v>
      </c>
      <c r="AT80" t="s">
        <v>1867</v>
      </c>
      <c r="AU80" t="s">
        <v>1864</v>
      </c>
      <c r="AV80" s="5" t="b">
        <v>1</v>
      </c>
      <c r="AW80" s="5" t="s">
        <v>1807</v>
      </c>
      <c r="AX80" s="5" t="b">
        <v>1</v>
      </c>
      <c r="AY80" s="5">
        <v>4909900</v>
      </c>
      <c r="AZ80" t="s">
        <v>1899</v>
      </c>
      <c r="BA80">
        <v>0</v>
      </c>
      <c r="BB80">
        <v>4909900</v>
      </c>
      <c r="BC80" s="5">
        <v>0</v>
      </c>
      <c r="BD80" s="5" t="b">
        <v>1</v>
      </c>
      <c r="BE80" s="5" t="s">
        <v>1416</v>
      </c>
    </row>
    <row r="81" spans="1:57" x14ac:dyDescent="0.25">
      <c r="A81" s="5">
        <v>80</v>
      </c>
      <c r="B81" s="5">
        <v>1</v>
      </c>
      <c r="C81" s="5">
        <v>2</v>
      </c>
      <c r="D81" s="5">
        <v>6</v>
      </c>
      <c r="E81" s="5">
        <v>4</v>
      </c>
      <c r="F81" s="5">
        <v>1</v>
      </c>
      <c r="G81" s="5">
        <v>14.18</v>
      </c>
      <c r="H81" s="5"/>
      <c r="I81" s="5"/>
      <c r="J81" s="5">
        <v>14.18</v>
      </c>
      <c r="K81" s="5">
        <v>15.34</v>
      </c>
      <c r="L81" s="5">
        <v>4.62</v>
      </c>
      <c r="M81" s="5"/>
      <c r="N81" s="5">
        <v>4.8899999999999997</v>
      </c>
      <c r="O81" s="5">
        <v>2.2599999999999998</v>
      </c>
      <c r="P81" s="5">
        <v>2.68</v>
      </c>
      <c r="Q81" s="5"/>
      <c r="R81" s="5">
        <v>2.68</v>
      </c>
      <c r="S81" s="5">
        <v>43.97</v>
      </c>
      <c r="T81" s="5">
        <v>41.29</v>
      </c>
      <c r="U81" s="5">
        <v>42.63</v>
      </c>
      <c r="V81" s="5">
        <v>139100</v>
      </c>
      <c r="X81">
        <v>139100</v>
      </c>
      <c r="Y81">
        <v>1.571663148002699</v>
      </c>
      <c r="Z81">
        <v>139101.571663148</v>
      </c>
      <c r="AB81">
        <v>139101.571663148</v>
      </c>
      <c r="AC81" s="5">
        <v>139101.57</v>
      </c>
      <c r="AD81" s="5">
        <v>5929900</v>
      </c>
      <c r="AF81" s="5"/>
      <c r="AG81" s="5">
        <v>0</v>
      </c>
      <c r="AH81" s="5">
        <v>139101.571663148</v>
      </c>
      <c r="AI81" s="5">
        <v>5929900</v>
      </c>
      <c r="AJ81" s="5" t="s">
        <v>8</v>
      </c>
      <c r="AL81" s="5">
        <v>139101.571663148</v>
      </c>
      <c r="AM81" s="5">
        <v>0</v>
      </c>
      <c r="AN81" s="5">
        <v>5929900</v>
      </c>
      <c r="AO81" s="5"/>
      <c r="AP81" s="5" t="s">
        <v>19</v>
      </c>
      <c r="AQ81" s="5" t="s">
        <v>19</v>
      </c>
      <c r="AR81" t="s">
        <v>1827</v>
      </c>
      <c r="AS81" t="s">
        <v>1828</v>
      </c>
      <c r="AT81" t="s">
        <v>1867</v>
      </c>
      <c r="AU81" t="s">
        <v>1856</v>
      </c>
      <c r="AV81" s="5" t="b">
        <v>1</v>
      </c>
      <c r="AW81" s="5" t="s">
        <v>8</v>
      </c>
      <c r="AX81" s="5" t="b">
        <v>1</v>
      </c>
      <c r="AY81" s="5">
        <v>5929900</v>
      </c>
      <c r="AZ81">
        <v>5929900</v>
      </c>
      <c r="BA81">
        <v>0</v>
      </c>
      <c r="BB81">
        <v>0</v>
      </c>
      <c r="BC81" s="5">
        <v>0</v>
      </c>
      <c r="BD81" s="5" t="b">
        <v>1</v>
      </c>
      <c r="BE81" s="5" t="s">
        <v>1417</v>
      </c>
    </row>
    <row r="82" spans="1:57" x14ac:dyDescent="0.25">
      <c r="A82" s="5">
        <v>81</v>
      </c>
      <c r="B82" s="5">
        <v>1</v>
      </c>
      <c r="C82" s="5">
        <v>2</v>
      </c>
      <c r="D82" s="5">
        <v>6</v>
      </c>
      <c r="E82" s="5">
        <v>5</v>
      </c>
      <c r="F82" s="5">
        <v>2</v>
      </c>
      <c r="G82" s="5">
        <v>17.149999999999999</v>
      </c>
      <c r="H82" s="5">
        <v>10.73</v>
      </c>
      <c r="I82" s="5"/>
      <c r="J82" s="5">
        <v>27.88</v>
      </c>
      <c r="K82" s="5">
        <v>10.93</v>
      </c>
      <c r="L82" s="5">
        <v>4.45</v>
      </c>
      <c r="M82" s="5"/>
      <c r="N82" s="5">
        <v>4.59</v>
      </c>
      <c r="O82" s="5"/>
      <c r="P82" s="5">
        <v>3.07</v>
      </c>
      <c r="Q82" s="5"/>
      <c r="R82" s="5">
        <v>3.07</v>
      </c>
      <c r="S82" s="5">
        <v>50.92</v>
      </c>
      <c r="T82" s="5">
        <v>47.85</v>
      </c>
      <c r="U82" s="5">
        <v>49.39</v>
      </c>
      <c r="V82" s="5">
        <v>122580</v>
      </c>
      <c r="W82">
        <v>7420</v>
      </c>
      <c r="X82">
        <v>130000</v>
      </c>
      <c r="Y82">
        <v>-500.10123506783566</v>
      </c>
      <c r="Z82">
        <v>129499.89876493216</v>
      </c>
      <c r="AB82">
        <v>129499.89876493216</v>
      </c>
      <c r="AC82" s="5">
        <v>129499.9</v>
      </c>
      <c r="AD82" s="5">
        <v>6396000</v>
      </c>
      <c r="AF82" s="5">
        <v>0.03</v>
      </c>
      <c r="AG82" s="5">
        <v>191880</v>
      </c>
      <c r="AH82" s="5">
        <v>125614.9018019842</v>
      </c>
      <c r="AI82" s="5">
        <v>6204120</v>
      </c>
      <c r="AJ82" s="5" t="s">
        <v>8</v>
      </c>
      <c r="AL82" s="5">
        <v>125614.9018019842</v>
      </c>
      <c r="AM82" s="5">
        <v>0</v>
      </c>
      <c r="AN82" s="5">
        <v>6204120</v>
      </c>
      <c r="AO82" s="5" t="s">
        <v>132</v>
      </c>
      <c r="AP82" s="5" t="s">
        <v>1</v>
      </c>
      <c r="AQ82" s="5" t="s">
        <v>1</v>
      </c>
      <c r="AR82" t="s">
        <v>1863</v>
      </c>
      <c r="AS82" t="s">
        <v>1787</v>
      </c>
      <c r="AT82" t="s">
        <v>1867</v>
      </c>
      <c r="AU82" t="s">
        <v>1865</v>
      </c>
      <c r="AV82" s="5" t="b">
        <v>1</v>
      </c>
      <c r="AW82" s="5" t="s">
        <v>8</v>
      </c>
      <c r="AX82" s="5" t="b">
        <v>1</v>
      </c>
      <c r="AY82" s="5">
        <v>6396000</v>
      </c>
      <c r="AZ82" t="s">
        <v>1899</v>
      </c>
      <c r="BA82">
        <v>0</v>
      </c>
      <c r="BB82">
        <v>6396000</v>
      </c>
      <c r="BC82" s="5">
        <v>0</v>
      </c>
      <c r="BD82" s="5" t="b">
        <v>1</v>
      </c>
      <c r="BE82" s="5" t="s">
        <v>1418</v>
      </c>
    </row>
    <row r="83" spans="1:57" x14ac:dyDescent="0.25">
      <c r="A83" s="5">
        <v>82</v>
      </c>
      <c r="B83" s="5">
        <v>1</v>
      </c>
      <c r="C83" s="5">
        <v>2</v>
      </c>
      <c r="D83" s="5">
        <v>7</v>
      </c>
      <c r="E83" s="5">
        <v>1</v>
      </c>
      <c r="F83" s="5">
        <v>3</v>
      </c>
      <c r="G83" s="5">
        <v>16.98</v>
      </c>
      <c r="H83" s="5">
        <v>12.39</v>
      </c>
      <c r="I83" s="5">
        <v>11.63</v>
      </c>
      <c r="J83" s="5">
        <v>41</v>
      </c>
      <c r="K83" s="5">
        <v>12.77</v>
      </c>
      <c r="L83" s="5">
        <v>3.43</v>
      </c>
      <c r="M83" s="5">
        <v>2.58</v>
      </c>
      <c r="N83" s="5">
        <v>9.2200000000000006</v>
      </c>
      <c r="O83" s="5">
        <v>2.77</v>
      </c>
      <c r="P83" s="5">
        <v>3.07</v>
      </c>
      <c r="Q83" s="5">
        <v>2.98</v>
      </c>
      <c r="R83" s="5">
        <v>6.05</v>
      </c>
      <c r="S83" s="5">
        <v>77.819999999999993</v>
      </c>
      <c r="T83" s="5">
        <v>71.77</v>
      </c>
      <c r="U83" s="5">
        <v>74.8</v>
      </c>
      <c r="V83" s="5">
        <v>112710</v>
      </c>
      <c r="W83">
        <v>17290</v>
      </c>
      <c r="X83">
        <v>130000</v>
      </c>
      <c r="Y83">
        <v>0</v>
      </c>
      <c r="Z83">
        <v>130000</v>
      </c>
      <c r="AA83">
        <v>5000</v>
      </c>
      <c r="AB83">
        <v>125000</v>
      </c>
      <c r="AC83" s="5">
        <v>125000</v>
      </c>
      <c r="AD83" s="5">
        <v>9350000</v>
      </c>
      <c r="AF83" s="5"/>
      <c r="AG83" s="5">
        <v>0</v>
      </c>
      <c r="AH83" s="5">
        <v>125000</v>
      </c>
      <c r="AI83" s="5">
        <v>9350000</v>
      </c>
      <c r="AJ83" s="5" t="s">
        <v>8</v>
      </c>
      <c r="AL83" s="5">
        <v>125000</v>
      </c>
      <c r="AM83" s="5">
        <v>0</v>
      </c>
      <c r="AN83" s="5">
        <v>9350000</v>
      </c>
      <c r="AO83" s="5"/>
      <c r="AP83" s="5" t="s">
        <v>19</v>
      </c>
      <c r="AQ83" s="5" t="s">
        <v>19</v>
      </c>
      <c r="AR83" t="s">
        <v>1827</v>
      </c>
      <c r="AS83" t="s">
        <v>1828</v>
      </c>
      <c r="AT83" t="s">
        <v>1867</v>
      </c>
      <c r="AU83" t="s">
        <v>1866</v>
      </c>
      <c r="AV83" s="5" t="b">
        <v>1</v>
      </c>
      <c r="AW83" s="5" t="s">
        <v>8</v>
      </c>
      <c r="AX83" s="5" t="b">
        <v>1</v>
      </c>
      <c r="AY83" s="5">
        <v>9350000</v>
      </c>
      <c r="AZ83">
        <v>9350000</v>
      </c>
      <c r="BA83">
        <v>0</v>
      </c>
      <c r="BB83">
        <v>0</v>
      </c>
      <c r="BC83" s="5">
        <v>0</v>
      </c>
      <c r="BD83" s="5" t="b">
        <v>1</v>
      </c>
      <c r="BE83" s="5" t="s">
        <v>1419</v>
      </c>
    </row>
    <row r="84" spans="1:57" x14ac:dyDescent="0.25">
      <c r="A84" s="5">
        <v>83</v>
      </c>
      <c r="B84" s="5">
        <v>1</v>
      </c>
      <c r="C84" s="5">
        <v>2</v>
      </c>
      <c r="D84" s="5">
        <v>7</v>
      </c>
      <c r="E84" s="5">
        <v>2</v>
      </c>
      <c r="F84" s="5">
        <v>2</v>
      </c>
      <c r="G84" s="5">
        <v>14.87</v>
      </c>
      <c r="H84" s="5">
        <v>14.15</v>
      </c>
      <c r="I84" s="5"/>
      <c r="J84" s="5">
        <v>29.02</v>
      </c>
      <c r="K84" s="5">
        <v>14.32</v>
      </c>
      <c r="L84" s="5">
        <v>3.96</v>
      </c>
      <c r="M84" s="5"/>
      <c r="N84" s="5">
        <v>5.32</v>
      </c>
      <c r="O84" s="5"/>
      <c r="P84" s="5">
        <v>2.78</v>
      </c>
      <c r="Q84" s="5"/>
      <c r="R84" s="5">
        <v>2.78</v>
      </c>
      <c r="S84" s="5">
        <v>55.4</v>
      </c>
      <c r="T84" s="5">
        <v>52.62</v>
      </c>
      <c r="U84" s="5">
        <v>54.01</v>
      </c>
      <c r="V84" s="5">
        <v>117720</v>
      </c>
      <c r="X84">
        <v>117720</v>
      </c>
      <c r="Y84">
        <v>132.2495834104775</v>
      </c>
      <c r="Z84">
        <v>117852.24958341048</v>
      </c>
      <c r="AB84">
        <v>117852.24958341048</v>
      </c>
      <c r="AC84" s="5">
        <v>117852.25</v>
      </c>
      <c r="AD84" s="5">
        <v>6365200</v>
      </c>
      <c r="AF84" s="5">
        <v>0.02</v>
      </c>
      <c r="AG84" s="5">
        <v>127304</v>
      </c>
      <c r="AH84" s="5">
        <v>115495.20459174228</v>
      </c>
      <c r="AI84" s="5">
        <v>6237896</v>
      </c>
      <c r="AJ84" s="5" t="s">
        <v>8</v>
      </c>
      <c r="AL84" s="5">
        <v>115495.20459174228</v>
      </c>
      <c r="AM84" s="5">
        <v>0</v>
      </c>
      <c r="AN84" s="5">
        <v>6237896</v>
      </c>
      <c r="AO84" s="5" t="s">
        <v>1459</v>
      </c>
      <c r="AP84" s="5" t="s">
        <v>1</v>
      </c>
      <c r="AQ84" s="5" t="s">
        <v>1</v>
      </c>
      <c r="AR84" t="s">
        <v>1863</v>
      </c>
      <c r="AS84" t="s">
        <v>1787</v>
      </c>
      <c r="AT84" t="s">
        <v>1867</v>
      </c>
      <c r="AU84" t="s">
        <v>1857</v>
      </c>
      <c r="AV84" s="5" t="b">
        <v>1</v>
      </c>
      <c r="AW84" s="5" t="s">
        <v>8</v>
      </c>
      <c r="AX84" s="5" t="b">
        <v>1</v>
      </c>
      <c r="AY84" s="5">
        <v>6365200</v>
      </c>
      <c r="AZ84" t="s">
        <v>1899</v>
      </c>
      <c r="BA84">
        <v>0</v>
      </c>
      <c r="BB84">
        <v>6365200</v>
      </c>
      <c r="BC84" s="5">
        <v>0</v>
      </c>
      <c r="BD84" s="5" t="b">
        <v>1</v>
      </c>
      <c r="BE84" s="5" t="s">
        <v>1420</v>
      </c>
    </row>
    <row r="85" spans="1:57" x14ac:dyDescent="0.25">
      <c r="A85" s="5">
        <v>84</v>
      </c>
      <c r="B85" s="5">
        <v>1</v>
      </c>
      <c r="C85" s="5">
        <v>2</v>
      </c>
      <c r="D85" s="5">
        <v>7</v>
      </c>
      <c r="E85" s="5">
        <v>3</v>
      </c>
      <c r="F85" s="5">
        <v>1</v>
      </c>
      <c r="G85" s="5">
        <v>14.94</v>
      </c>
      <c r="H85" s="5"/>
      <c r="I85" s="5"/>
      <c r="J85" s="5">
        <v>14.94</v>
      </c>
      <c r="K85" s="5">
        <v>10.26</v>
      </c>
      <c r="L85" s="5">
        <v>3.96</v>
      </c>
      <c r="M85" s="5"/>
      <c r="N85" s="5">
        <v>4.97</v>
      </c>
      <c r="O85" s="5"/>
      <c r="P85" s="5">
        <v>2.91</v>
      </c>
      <c r="Q85" s="5"/>
      <c r="R85" s="5">
        <v>2.91</v>
      </c>
      <c r="S85" s="5">
        <v>37.04</v>
      </c>
      <c r="T85" s="5">
        <v>34.130000000000003</v>
      </c>
      <c r="U85" s="5">
        <v>35.590000000000003</v>
      </c>
      <c r="V85" s="5">
        <v>140400</v>
      </c>
      <c r="X85">
        <v>140400</v>
      </c>
      <c r="Y85">
        <v>1.7982579375966452</v>
      </c>
      <c r="Z85">
        <v>140401.7982579376</v>
      </c>
      <c r="AB85">
        <v>140401.7982579376</v>
      </c>
      <c r="AC85" s="5">
        <v>140401.79999999999</v>
      </c>
      <c r="AD85" s="5">
        <v>4996900</v>
      </c>
      <c r="AF85" s="5"/>
      <c r="AG85" s="5">
        <v>0</v>
      </c>
      <c r="AH85" s="5">
        <v>140401.7982579376</v>
      </c>
      <c r="AI85" s="5">
        <v>4996900</v>
      </c>
      <c r="AJ85" s="5" t="s">
        <v>8</v>
      </c>
      <c r="AL85" s="5">
        <v>140401.7982579376</v>
      </c>
      <c r="AM85" s="5">
        <v>0</v>
      </c>
      <c r="AN85" s="5">
        <v>4996900</v>
      </c>
      <c r="AO85" s="5"/>
      <c r="AP85" s="5" t="s">
        <v>19</v>
      </c>
      <c r="AQ85" s="5" t="s">
        <v>19</v>
      </c>
      <c r="AR85" t="s">
        <v>1827</v>
      </c>
      <c r="AS85" t="s">
        <v>1828</v>
      </c>
      <c r="AT85" t="s">
        <v>1867</v>
      </c>
      <c r="AU85" t="s">
        <v>1864</v>
      </c>
      <c r="AV85" s="5" t="b">
        <v>1</v>
      </c>
      <c r="AW85" s="5" t="s">
        <v>8</v>
      </c>
      <c r="AX85" s="5" t="b">
        <v>1</v>
      </c>
      <c r="AY85" s="5">
        <v>4996900</v>
      </c>
      <c r="AZ85">
        <v>4996900</v>
      </c>
      <c r="BA85">
        <v>0</v>
      </c>
      <c r="BB85">
        <v>0</v>
      </c>
      <c r="BC85" s="5">
        <v>0</v>
      </c>
      <c r="BD85" s="5" t="b">
        <v>1</v>
      </c>
      <c r="BE85" s="5" t="s">
        <v>1421</v>
      </c>
    </row>
    <row r="86" spans="1:57" x14ac:dyDescent="0.25">
      <c r="A86" s="5">
        <v>85</v>
      </c>
      <c r="B86" s="5">
        <v>1</v>
      </c>
      <c r="C86" s="5">
        <v>2</v>
      </c>
      <c r="D86" s="5">
        <v>7</v>
      </c>
      <c r="E86" s="5">
        <v>4</v>
      </c>
      <c r="F86" s="5">
        <v>1</v>
      </c>
      <c r="G86" s="5">
        <v>14.18</v>
      </c>
      <c r="H86" s="5"/>
      <c r="I86" s="5"/>
      <c r="J86" s="5">
        <v>14.18</v>
      </c>
      <c r="K86" s="5">
        <v>15.34</v>
      </c>
      <c r="L86" s="5">
        <v>4.62</v>
      </c>
      <c r="M86" s="5"/>
      <c r="N86" s="5">
        <v>4.8899999999999997</v>
      </c>
      <c r="O86" s="5">
        <v>2.2599999999999998</v>
      </c>
      <c r="P86" s="5">
        <v>2.68</v>
      </c>
      <c r="Q86" s="5"/>
      <c r="R86" s="5">
        <v>2.68</v>
      </c>
      <c r="S86" s="5">
        <v>43.97</v>
      </c>
      <c r="T86" s="5">
        <v>41.29</v>
      </c>
      <c r="U86" s="5">
        <v>42.63</v>
      </c>
      <c r="V86" s="5">
        <v>141700</v>
      </c>
      <c r="X86">
        <v>141700</v>
      </c>
      <c r="Y86">
        <v>-796.88013136290829</v>
      </c>
      <c r="Z86">
        <v>140903.11986863709</v>
      </c>
      <c r="AB86">
        <v>140903.11986863709</v>
      </c>
      <c r="AC86" s="5">
        <v>140903.12</v>
      </c>
      <c r="AD86" s="5">
        <v>6006700</v>
      </c>
      <c r="AF86" s="5">
        <v>0.02</v>
      </c>
      <c r="AG86" s="5">
        <v>120134</v>
      </c>
      <c r="AH86" s="5">
        <v>138085.05747126436</v>
      </c>
      <c r="AI86" s="5">
        <v>5886566</v>
      </c>
      <c r="AJ86" s="5" t="s">
        <v>8</v>
      </c>
      <c r="AL86" s="5">
        <v>138085.05747126436</v>
      </c>
      <c r="AM86" s="5">
        <v>0</v>
      </c>
      <c r="AN86" s="5">
        <v>5886566</v>
      </c>
      <c r="AO86" s="5" t="s">
        <v>24</v>
      </c>
      <c r="AP86" s="5" t="s">
        <v>1</v>
      </c>
      <c r="AQ86" s="5" t="s">
        <v>1</v>
      </c>
      <c r="AR86" t="s">
        <v>1863</v>
      </c>
      <c r="AS86" t="s">
        <v>1787</v>
      </c>
      <c r="AT86" t="s">
        <v>1867</v>
      </c>
      <c r="AU86" t="s">
        <v>1856</v>
      </c>
      <c r="AV86" s="5" t="b">
        <v>1</v>
      </c>
      <c r="AW86" s="5" t="s">
        <v>8</v>
      </c>
      <c r="AX86" s="5" t="b">
        <v>1</v>
      </c>
      <c r="AY86" s="5">
        <v>6006700</v>
      </c>
      <c r="AZ86" t="s">
        <v>1899</v>
      </c>
      <c r="BA86">
        <v>6006700</v>
      </c>
      <c r="BB86">
        <v>6006700</v>
      </c>
      <c r="BC86" s="5">
        <v>0</v>
      </c>
      <c r="BD86" s="5" t="b">
        <v>1</v>
      </c>
      <c r="BE86" s="5" t="s">
        <v>1422</v>
      </c>
    </row>
    <row r="87" spans="1:57" x14ac:dyDescent="0.25">
      <c r="A87" s="5">
        <v>86</v>
      </c>
      <c r="B87" s="5">
        <v>1</v>
      </c>
      <c r="C87" s="5">
        <v>2</v>
      </c>
      <c r="D87" s="5">
        <v>7</v>
      </c>
      <c r="E87" s="5">
        <v>5</v>
      </c>
      <c r="F87" s="5">
        <v>2</v>
      </c>
      <c r="G87" s="5">
        <v>17.149999999999999</v>
      </c>
      <c r="H87" s="5">
        <v>10.73</v>
      </c>
      <c r="I87" s="5"/>
      <c r="J87" s="5">
        <v>27.88</v>
      </c>
      <c r="K87" s="5">
        <v>10.93</v>
      </c>
      <c r="L87" s="5">
        <v>4.45</v>
      </c>
      <c r="M87" s="5"/>
      <c r="N87" s="5">
        <v>4.59</v>
      </c>
      <c r="O87" s="5"/>
      <c r="P87" s="5">
        <v>3.07</v>
      </c>
      <c r="Q87" s="5"/>
      <c r="R87" s="5">
        <v>3.07</v>
      </c>
      <c r="S87" s="5">
        <v>50.92</v>
      </c>
      <c r="T87" s="5">
        <v>47.85</v>
      </c>
      <c r="U87" s="5">
        <v>49.39</v>
      </c>
      <c r="V87" s="5">
        <v>124740</v>
      </c>
      <c r="W87">
        <v>7860</v>
      </c>
      <c r="X87">
        <v>132600</v>
      </c>
      <c r="Y87">
        <v>1.7412431666452903</v>
      </c>
      <c r="Z87">
        <v>132601.74124316665</v>
      </c>
      <c r="AB87">
        <v>132601.74124316665</v>
      </c>
      <c r="AC87" s="5">
        <v>132601.74</v>
      </c>
      <c r="AD87" s="5">
        <v>6549200</v>
      </c>
      <c r="AF87" s="5">
        <v>0.02</v>
      </c>
      <c r="AG87" s="5">
        <v>130984</v>
      </c>
      <c r="AH87" s="5">
        <v>129949.70641830328</v>
      </c>
      <c r="AI87" s="5">
        <v>6418216</v>
      </c>
      <c r="AJ87" s="5" t="s">
        <v>10</v>
      </c>
      <c r="AK87">
        <v>30000</v>
      </c>
      <c r="AL87" s="5">
        <v>159949.70641830331</v>
      </c>
      <c r="AM87" s="5">
        <v>1481700</v>
      </c>
      <c r="AN87" s="5">
        <v>7899916</v>
      </c>
      <c r="AO87" s="5" t="s">
        <v>62</v>
      </c>
      <c r="AP87" s="5" t="s">
        <v>1</v>
      </c>
      <c r="AQ87" s="5" t="s">
        <v>1</v>
      </c>
      <c r="AR87" t="s">
        <v>1863</v>
      </c>
      <c r="AS87" t="s">
        <v>1787</v>
      </c>
      <c r="AT87" t="s">
        <v>1867</v>
      </c>
      <c r="AU87" t="s">
        <v>1865</v>
      </c>
      <c r="AV87" s="5" t="b">
        <v>1</v>
      </c>
      <c r="AW87" s="5" t="s">
        <v>8</v>
      </c>
      <c r="AX87" s="5" t="b">
        <v>0</v>
      </c>
      <c r="AY87" s="5">
        <v>6549200</v>
      </c>
      <c r="AZ87" t="s">
        <v>1899</v>
      </c>
      <c r="BA87">
        <v>0</v>
      </c>
      <c r="BB87">
        <v>6549200</v>
      </c>
      <c r="BC87" s="5">
        <v>0</v>
      </c>
      <c r="BD87" s="5" t="b">
        <v>1</v>
      </c>
      <c r="BE87" s="5" t="s">
        <v>1423</v>
      </c>
    </row>
    <row r="88" spans="1:57" x14ac:dyDescent="0.25">
      <c r="A88" s="5">
        <v>87</v>
      </c>
      <c r="B88" s="5">
        <v>1</v>
      </c>
      <c r="C88" s="5">
        <v>2</v>
      </c>
      <c r="D88" s="5">
        <v>8</v>
      </c>
      <c r="E88" s="5">
        <v>1</v>
      </c>
      <c r="F88" s="5">
        <v>3</v>
      </c>
      <c r="G88" s="5">
        <v>16.98</v>
      </c>
      <c r="H88" s="5">
        <v>12.39</v>
      </c>
      <c r="I88" s="5">
        <v>11.63</v>
      </c>
      <c r="J88" s="5">
        <v>41</v>
      </c>
      <c r="K88" s="5">
        <v>12.77</v>
      </c>
      <c r="L88" s="5">
        <v>3.43</v>
      </c>
      <c r="M88" s="5">
        <v>2.58</v>
      </c>
      <c r="N88" s="5">
        <v>9.2200000000000006</v>
      </c>
      <c r="O88" s="5">
        <v>2.77</v>
      </c>
      <c r="P88" s="5">
        <v>3.07</v>
      </c>
      <c r="Q88" s="5">
        <v>2.98</v>
      </c>
      <c r="R88" s="5">
        <v>6.05</v>
      </c>
      <c r="S88" s="5">
        <v>77.819999999999993</v>
      </c>
      <c r="T88" s="5">
        <v>71.77</v>
      </c>
      <c r="U88" s="5">
        <v>74.8</v>
      </c>
      <c r="V88" s="5">
        <v>112710</v>
      </c>
      <c r="W88">
        <v>17290</v>
      </c>
      <c r="X88">
        <v>130000</v>
      </c>
      <c r="Y88">
        <v>0</v>
      </c>
      <c r="Z88">
        <v>130000</v>
      </c>
      <c r="AA88">
        <v>5000</v>
      </c>
      <c r="AB88">
        <v>125000</v>
      </c>
      <c r="AC88" s="5">
        <v>125000</v>
      </c>
      <c r="AD88" s="5">
        <v>9350000</v>
      </c>
      <c r="AF88" s="5"/>
      <c r="AG88" s="5">
        <v>0</v>
      </c>
      <c r="AH88" s="5">
        <v>125000</v>
      </c>
      <c r="AI88" s="5">
        <v>9350000</v>
      </c>
      <c r="AJ88" s="5" t="s">
        <v>8</v>
      </c>
      <c r="AL88" s="5">
        <v>125000</v>
      </c>
      <c r="AM88" s="5">
        <v>0</v>
      </c>
      <c r="AN88" s="5">
        <v>9350000</v>
      </c>
      <c r="AO88" s="5"/>
      <c r="AP88" s="5" t="s">
        <v>2</v>
      </c>
      <c r="AQ88" s="5" t="s">
        <v>2</v>
      </c>
      <c r="AR88" t="s">
        <v>1821</v>
      </c>
      <c r="AS88" t="s">
        <v>1787</v>
      </c>
      <c r="AT88" t="s">
        <v>1867</v>
      </c>
      <c r="AU88" t="s">
        <v>1866</v>
      </c>
      <c r="AV88" s="5" t="b">
        <v>1</v>
      </c>
      <c r="AW88" s="5" t="s">
        <v>8</v>
      </c>
      <c r="AX88" s="5" t="b">
        <v>1</v>
      </c>
      <c r="AY88" s="5">
        <v>9350000</v>
      </c>
      <c r="AZ88">
        <v>9350000</v>
      </c>
      <c r="BA88">
        <v>0</v>
      </c>
      <c r="BB88">
        <v>0</v>
      </c>
      <c r="BC88" s="5">
        <v>0</v>
      </c>
      <c r="BD88" s="5" t="b">
        <v>1</v>
      </c>
      <c r="BE88" s="5" t="s">
        <v>1424</v>
      </c>
    </row>
    <row r="89" spans="1:57" x14ac:dyDescent="0.25">
      <c r="A89" s="5">
        <v>88</v>
      </c>
      <c r="B89" s="5">
        <v>1</v>
      </c>
      <c r="C89" s="5">
        <v>2</v>
      </c>
      <c r="D89" s="5">
        <v>8</v>
      </c>
      <c r="E89" s="5">
        <v>2</v>
      </c>
      <c r="F89" s="5">
        <v>2</v>
      </c>
      <c r="G89" s="5">
        <v>14.87</v>
      </c>
      <c r="H89" s="5">
        <v>14.15</v>
      </c>
      <c r="I89" s="5"/>
      <c r="J89" s="5">
        <v>29.02</v>
      </c>
      <c r="K89" s="5">
        <v>14.32</v>
      </c>
      <c r="L89" s="5">
        <v>3.96</v>
      </c>
      <c r="M89" s="5"/>
      <c r="N89" s="5">
        <v>5.32</v>
      </c>
      <c r="O89" s="5"/>
      <c r="P89" s="5">
        <v>2.78</v>
      </c>
      <c r="Q89" s="5"/>
      <c r="R89" s="5">
        <v>2.78</v>
      </c>
      <c r="S89" s="5">
        <v>55.4</v>
      </c>
      <c r="T89" s="5">
        <v>52.62</v>
      </c>
      <c r="U89" s="5">
        <v>54.01</v>
      </c>
      <c r="V89" s="5">
        <v>117720</v>
      </c>
      <c r="W89">
        <v>12280</v>
      </c>
      <c r="X89">
        <v>130000</v>
      </c>
      <c r="Y89">
        <v>0</v>
      </c>
      <c r="Z89">
        <v>130000</v>
      </c>
      <c r="AA89">
        <v>5000</v>
      </c>
      <c r="AB89">
        <v>125000</v>
      </c>
      <c r="AC89" s="5">
        <v>125000</v>
      </c>
      <c r="AD89" s="5">
        <v>6751250</v>
      </c>
      <c r="AF89" s="5"/>
      <c r="AG89" s="5">
        <v>0</v>
      </c>
      <c r="AH89" s="5">
        <v>125000</v>
      </c>
      <c r="AI89" s="5">
        <v>6751250</v>
      </c>
      <c r="AJ89" s="5" t="s">
        <v>8</v>
      </c>
      <c r="AL89" s="5">
        <v>125000</v>
      </c>
      <c r="AM89" s="5">
        <v>0</v>
      </c>
      <c r="AN89" s="5">
        <v>6751250</v>
      </c>
      <c r="AO89" s="5"/>
      <c r="AP89" s="5" t="s">
        <v>2</v>
      </c>
      <c r="AQ89" s="5" t="s">
        <v>2</v>
      </c>
      <c r="AR89" t="s">
        <v>1821</v>
      </c>
      <c r="AS89" t="s">
        <v>1787</v>
      </c>
      <c r="AT89" t="s">
        <v>1867</v>
      </c>
      <c r="AU89" t="s">
        <v>1857</v>
      </c>
      <c r="AV89" s="5" t="b">
        <v>1</v>
      </c>
      <c r="AW89" s="5" t="s">
        <v>8</v>
      </c>
      <c r="AX89" s="5" t="b">
        <v>1</v>
      </c>
      <c r="AY89" s="5">
        <v>6751250</v>
      </c>
      <c r="AZ89">
        <v>6751250</v>
      </c>
      <c r="BA89">
        <v>0</v>
      </c>
      <c r="BB89">
        <v>0</v>
      </c>
      <c r="BC89" s="5">
        <v>0</v>
      </c>
      <c r="BD89" s="5" t="b">
        <v>1</v>
      </c>
      <c r="BE89" s="5" t="s">
        <v>1425</v>
      </c>
    </row>
    <row r="90" spans="1:57" x14ac:dyDescent="0.25">
      <c r="A90" s="5">
        <v>89</v>
      </c>
      <c r="B90" s="5">
        <v>1</v>
      </c>
      <c r="C90" s="5">
        <v>2</v>
      </c>
      <c r="D90" s="5">
        <v>8</v>
      </c>
      <c r="E90" s="5">
        <v>3</v>
      </c>
      <c r="F90" s="5">
        <v>1</v>
      </c>
      <c r="G90" s="5">
        <v>14.94</v>
      </c>
      <c r="H90" s="5"/>
      <c r="I90" s="5"/>
      <c r="J90" s="5">
        <v>14.94</v>
      </c>
      <c r="K90" s="5">
        <v>10.26</v>
      </c>
      <c r="L90" s="5">
        <v>3.96</v>
      </c>
      <c r="M90" s="5"/>
      <c r="N90" s="5">
        <v>4.97</v>
      </c>
      <c r="O90" s="5"/>
      <c r="P90" s="5">
        <v>2.91</v>
      </c>
      <c r="Q90" s="5"/>
      <c r="R90" s="5">
        <v>2.91</v>
      </c>
      <c r="S90" s="5">
        <v>37.04</v>
      </c>
      <c r="T90" s="5">
        <v>34.130000000000003</v>
      </c>
      <c r="U90" s="5">
        <v>35.590000000000003</v>
      </c>
      <c r="V90" s="5">
        <v>140400</v>
      </c>
      <c r="X90">
        <v>140400</v>
      </c>
      <c r="Y90">
        <v>1.7982579375966452</v>
      </c>
      <c r="Z90">
        <v>140401.7982579376</v>
      </c>
      <c r="AB90">
        <v>140401.7982579376</v>
      </c>
      <c r="AC90" s="5">
        <v>140401.79999999999</v>
      </c>
      <c r="AD90" s="5">
        <v>4996900</v>
      </c>
      <c r="AF90" s="5"/>
      <c r="AG90" s="5">
        <v>0</v>
      </c>
      <c r="AH90" s="5">
        <v>140401.7982579376</v>
      </c>
      <c r="AI90" s="5">
        <v>4996900</v>
      </c>
      <c r="AJ90" s="5" t="s">
        <v>8</v>
      </c>
      <c r="AL90" s="5">
        <v>140401.7982579376</v>
      </c>
      <c r="AM90" s="5">
        <v>0</v>
      </c>
      <c r="AN90" s="5">
        <v>4996900</v>
      </c>
      <c r="AO90" s="5"/>
      <c r="AP90" s="5" t="s">
        <v>2</v>
      </c>
      <c r="AQ90" s="5" t="s">
        <v>2</v>
      </c>
      <c r="AR90" t="s">
        <v>1821</v>
      </c>
      <c r="AS90" t="s">
        <v>1787</v>
      </c>
      <c r="AT90" t="s">
        <v>1867</v>
      </c>
      <c r="AU90" t="s">
        <v>1864</v>
      </c>
      <c r="AV90" s="5" t="b">
        <v>1</v>
      </c>
      <c r="AW90" s="5" t="s">
        <v>8</v>
      </c>
      <c r="AX90" s="5" t="b">
        <v>1</v>
      </c>
      <c r="AY90" s="5">
        <v>4996900</v>
      </c>
      <c r="AZ90">
        <v>4996900</v>
      </c>
      <c r="BA90">
        <v>0</v>
      </c>
      <c r="BB90">
        <v>0</v>
      </c>
      <c r="BC90" s="5">
        <v>0</v>
      </c>
      <c r="BD90" s="5" t="b">
        <v>1</v>
      </c>
      <c r="BE90" s="5" t="s">
        <v>1426</v>
      </c>
    </row>
    <row r="91" spans="1:57" x14ac:dyDescent="0.25">
      <c r="A91" s="5">
        <v>90</v>
      </c>
      <c r="B91" s="5">
        <v>1</v>
      </c>
      <c r="C91" s="5">
        <v>2</v>
      </c>
      <c r="D91" s="5">
        <v>8</v>
      </c>
      <c r="E91" s="5">
        <v>4</v>
      </c>
      <c r="F91" s="5">
        <v>1</v>
      </c>
      <c r="G91" s="5">
        <v>14.18</v>
      </c>
      <c r="H91" s="5"/>
      <c r="I91" s="5"/>
      <c r="J91" s="5">
        <v>14.18</v>
      </c>
      <c r="K91" s="5">
        <v>15.34</v>
      </c>
      <c r="L91" s="5">
        <v>4.62</v>
      </c>
      <c r="M91" s="5"/>
      <c r="N91" s="5">
        <v>4.8899999999999997</v>
      </c>
      <c r="O91" s="5">
        <v>2.2599999999999998</v>
      </c>
      <c r="P91" s="5">
        <v>2.68</v>
      </c>
      <c r="Q91" s="5"/>
      <c r="R91" s="5">
        <v>2.68</v>
      </c>
      <c r="S91" s="5">
        <v>43.97</v>
      </c>
      <c r="T91" s="5">
        <v>41.29</v>
      </c>
      <c r="U91" s="5">
        <v>42.63</v>
      </c>
      <c r="V91" s="5">
        <v>141700</v>
      </c>
      <c r="X91">
        <v>141700</v>
      </c>
      <c r="Y91">
        <v>0.68027210884611122</v>
      </c>
      <c r="Z91">
        <v>141700.68027210885</v>
      </c>
      <c r="AB91">
        <v>141700.68027210885</v>
      </c>
      <c r="AC91" s="5">
        <v>141700.68</v>
      </c>
      <c r="AD91" s="5">
        <v>6040700</v>
      </c>
      <c r="AF91" s="5"/>
      <c r="AG91" s="5">
        <v>0</v>
      </c>
      <c r="AH91" s="5">
        <v>141700.68027210885</v>
      </c>
      <c r="AI91" s="5">
        <v>6040700</v>
      </c>
      <c r="AJ91" s="5" t="s">
        <v>8</v>
      </c>
      <c r="AL91" s="5">
        <v>141700.68027210885</v>
      </c>
      <c r="AM91" s="5">
        <v>0</v>
      </c>
      <c r="AN91" s="5">
        <v>6040700.0000000009</v>
      </c>
      <c r="AO91" s="5"/>
      <c r="AP91" s="5" t="s">
        <v>2</v>
      </c>
      <c r="AQ91" s="5" t="s">
        <v>2</v>
      </c>
      <c r="AR91" t="s">
        <v>1821</v>
      </c>
      <c r="AS91" t="s">
        <v>1787</v>
      </c>
      <c r="AT91" t="s">
        <v>1867</v>
      </c>
      <c r="AU91" t="s">
        <v>1856</v>
      </c>
      <c r="AV91" s="5" t="b">
        <v>1</v>
      </c>
      <c r="AW91" s="5" t="s">
        <v>8</v>
      </c>
      <c r="AX91" s="5" t="b">
        <v>1</v>
      </c>
      <c r="AY91" s="5">
        <v>6040700</v>
      </c>
      <c r="AZ91">
        <v>6040700</v>
      </c>
      <c r="BA91">
        <v>0</v>
      </c>
      <c r="BB91">
        <v>0</v>
      </c>
      <c r="BC91" s="5">
        <v>0</v>
      </c>
      <c r="BD91" s="5" t="b">
        <v>1</v>
      </c>
      <c r="BE91" s="5" t="s">
        <v>1427</v>
      </c>
    </row>
    <row r="92" spans="1:57" x14ac:dyDescent="0.25">
      <c r="A92" s="5">
        <v>91</v>
      </c>
      <c r="B92" s="5">
        <v>1</v>
      </c>
      <c r="C92" s="5">
        <v>2</v>
      </c>
      <c r="D92" s="5">
        <v>8</v>
      </c>
      <c r="E92" s="5">
        <v>5</v>
      </c>
      <c r="F92" s="5">
        <v>2</v>
      </c>
      <c r="G92" s="5">
        <v>17.149999999999999</v>
      </c>
      <c r="H92" s="5">
        <v>10.73</v>
      </c>
      <c r="I92" s="5"/>
      <c r="J92" s="5">
        <v>27.88</v>
      </c>
      <c r="K92" s="5">
        <v>10.93</v>
      </c>
      <c r="L92" s="5">
        <v>4.45</v>
      </c>
      <c r="M92" s="5"/>
      <c r="N92" s="5">
        <v>4.59</v>
      </c>
      <c r="O92" s="5"/>
      <c r="P92" s="5">
        <v>3.07</v>
      </c>
      <c r="Q92" s="5"/>
      <c r="R92" s="5">
        <v>3.07</v>
      </c>
      <c r="S92" s="5">
        <v>50.92</v>
      </c>
      <c r="T92" s="5">
        <v>47.85</v>
      </c>
      <c r="U92" s="5">
        <v>49.39</v>
      </c>
      <c r="V92" s="5">
        <v>124740</v>
      </c>
      <c r="W92">
        <v>7860</v>
      </c>
      <c r="X92">
        <v>132600</v>
      </c>
      <c r="Y92">
        <v>2.0044543429976329</v>
      </c>
      <c r="Z92">
        <v>132602.004454343</v>
      </c>
      <c r="AA92">
        <v>5000</v>
      </c>
      <c r="AB92">
        <v>127602.004454343</v>
      </c>
      <c r="AC92" s="5">
        <v>127602</v>
      </c>
      <c r="AD92" s="5">
        <v>6302263</v>
      </c>
      <c r="AF92" s="5"/>
      <c r="AG92" s="5">
        <v>0</v>
      </c>
      <c r="AH92" s="5">
        <v>127602.00445434298</v>
      </c>
      <c r="AI92" s="5">
        <v>6302263</v>
      </c>
      <c r="AJ92" s="5" t="s">
        <v>8</v>
      </c>
      <c r="AL92" s="5">
        <v>127602.00445434298</v>
      </c>
      <c r="AM92" s="5">
        <v>0</v>
      </c>
      <c r="AN92" s="5">
        <v>6302263</v>
      </c>
      <c r="AO92" s="5"/>
      <c r="AP92" s="5" t="s">
        <v>19</v>
      </c>
      <c r="AQ92" s="5" t="s">
        <v>19</v>
      </c>
      <c r="AR92" t="s">
        <v>1827</v>
      </c>
      <c r="AS92" t="s">
        <v>1828</v>
      </c>
      <c r="AT92" t="s">
        <v>1867</v>
      </c>
      <c r="AU92" t="s">
        <v>1865</v>
      </c>
      <c r="AV92" s="5" t="b">
        <v>1</v>
      </c>
      <c r="AW92" s="5" t="s">
        <v>8</v>
      </c>
      <c r="AX92" s="5" t="b">
        <v>1</v>
      </c>
      <c r="AY92" s="5">
        <v>6302263</v>
      </c>
      <c r="AZ92">
        <v>6302263</v>
      </c>
      <c r="BA92">
        <v>0</v>
      </c>
      <c r="BB92">
        <v>0</v>
      </c>
      <c r="BC92" s="5">
        <v>0</v>
      </c>
      <c r="BD92" s="5" t="b">
        <v>1</v>
      </c>
      <c r="BE92" s="5" t="s">
        <v>1428</v>
      </c>
    </row>
    <row r="93" spans="1:57" x14ac:dyDescent="0.25">
      <c r="A93" s="5">
        <v>92</v>
      </c>
      <c r="B93" s="5">
        <v>1</v>
      </c>
      <c r="C93" s="5">
        <v>2</v>
      </c>
      <c r="D93" s="5">
        <v>9</v>
      </c>
      <c r="E93" s="5">
        <v>1</v>
      </c>
      <c r="F93" s="5">
        <v>3</v>
      </c>
      <c r="G93" s="5">
        <v>16.98</v>
      </c>
      <c r="H93" s="5">
        <v>12.39</v>
      </c>
      <c r="I93" s="5">
        <v>11.63</v>
      </c>
      <c r="J93" s="5">
        <v>41</v>
      </c>
      <c r="K93" s="5">
        <v>12.77</v>
      </c>
      <c r="L93" s="5">
        <v>3.43</v>
      </c>
      <c r="M93" s="5">
        <v>2.58</v>
      </c>
      <c r="N93" s="5">
        <v>9.2200000000000006</v>
      </c>
      <c r="O93" s="5">
        <v>2.77</v>
      </c>
      <c r="P93" s="5">
        <v>3.07</v>
      </c>
      <c r="Q93" s="5">
        <v>2.98</v>
      </c>
      <c r="R93" s="5">
        <v>6.05</v>
      </c>
      <c r="S93" s="5">
        <v>77.819999999999993</v>
      </c>
      <c r="T93" s="5">
        <v>71.77</v>
      </c>
      <c r="U93" s="5">
        <v>74.8</v>
      </c>
      <c r="V93" s="5">
        <v>112710</v>
      </c>
      <c r="W93">
        <v>17290</v>
      </c>
      <c r="X93">
        <v>130000</v>
      </c>
      <c r="Y93">
        <v>0</v>
      </c>
      <c r="Z93">
        <v>130000</v>
      </c>
      <c r="AA93">
        <v>5000</v>
      </c>
      <c r="AB93">
        <v>125000</v>
      </c>
      <c r="AC93" s="5">
        <v>125000</v>
      </c>
      <c r="AD93" s="5">
        <v>9350000</v>
      </c>
      <c r="AF93" s="5"/>
      <c r="AG93" s="5">
        <v>0</v>
      </c>
      <c r="AH93" s="5">
        <v>125000</v>
      </c>
      <c r="AI93" s="5">
        <v>9350000</v>
      </c>
      <c r="AJ93" s="5" t="s">
        <v>8</v>
      </c>
      <c r="AL93" s="5">
        <v>125000</v>
      </c>
      <c r="AM93" s="5">
        <v>0</v>
      </c>
      <c r="AN93" s="5">
        <v>9350000</v>
      </c>
      <c r="AO93" s="5"/>
      <c r="AP93" s="5" t="s">
        <v>19</v>
      </c>
      <c r="AQ93" s="5" t="s">
        <v>19</v>
      </c>
      <c r="AR93" t="s">
        <v>1827</v>
      </c>
      <c r="AS93" t="s">
        <v>1828</v>
      </c>
      <c r="AT93" t="s">
        <v>1867</v>
      </c>
      <c r="AU93" t="s">
        <v>1866</v>
      </c>
      <c r="AV93" s="5" t="b">
        <v>1</v>
      </c>
      <c r="AW93" s="5" t="s">
        <v>8</v>
      </c>
      <c r="AX93" s="5" t="b">
        <v>1</v>
      </c>
      <c r="AY93" s="5">
        <v>9350000</v>
      </c>
      <c r="AZ93">
        <v>9350000</v>
      </c>
      <c r="BA93">
        <v>0</v>
      </c>
      <c r="BB93">
        <v>0</v>
      </c>
      <c r="BC93" s="5">
        <v>0</v>
      </c>
      <c r="BD93" s="5" t="b">
        <v>1</v>
      </c>
      <c r="BE93" s="5" t="s">
        <v>1429</v>
      </c>
    </row>
    <row r="94" spans="1:57" x14ac:dyDescent="0.25">
      <c r="A94" s="5">
        <v>93</v>
      </c>
      <c r="B94" s="5">
        <v>1</v>
      </c>
      <c r="C94" s="5">
        <v>2</v>
      </c>
      <c r="D94" s="5">
        <v>9</v>
      </c>
      <c r="E94" s="5">
        <v>2</v>
      </c>
      <c r="F94" s="5">
        <v>2</v>
      </c>
      <c r="G94" s="5">
        <v>14.87</v>
      </c>
      <c r="H94" s="5">
        <v>14.15</v>
      </c>
      <c r="I94" s="5"/>
      <c r="J94" s="5">
        <v>29.02</v>
      </c>
      <c r="K94" s="5">
        <v>14.32</v>
      </c>
      <c r="L94" s="5">
        <v>3.96</v>
      </c>
      <c r="M94" s="5"/>
      <c r="N94" s="5">
        <v>5.32</v>
      </c>
      <c r="O94" s="5"/>
      <c r="P94" s="5">
        <v>2.78</v>
      </c>
      <c r="Q94" s="5"/>
      <c r="R94" s="5">
        <v>2.78</v>
      </c>
      <c r="S94" s="5">
        <v>55.4</v>
      </c>
      <c r="T94" s="5">
        <v>52.62</v>
      </c>
      <c r="U94" s="5">
        <v>54.01</v>
      </c>
      <c r="V94" s="5">
        <v>117720</v>
      </c>
      <c r="W94">
        <v>12280</v>
      </c>
      <c r="X94">
        <v>130000</v>
      </c>
      <c r="Y94">
        <v>0</v>
      </c>
      <c r="Z94">
        <v>130000</v>
      </c>
      <c r="AA94">
        <v>5000</v>
      </c>
      <c r="AB94">
        <v>125000</v>
      </c>
      <c r="AC94" s="5">
        <v>125000</v>
      </c>
      <c r="AD94" s="5">
        <v>6751250</v>
      </c>
      <c r="AF94" s="5"/>
      <c r="AG94" s="5">
        <v>0</v>
      </c>
      <c r="AH94" s="5">
        <v>125000</v>
      </c>
      <c r="AI94" s="5">
        <v>6751250</v>
      </c>
      <c r="AJ94" s="5" t="s">
        <v>8</v>
      </c>
      <c r="AL94" s="5">
        <v>125000</v>
      </c>
      <c r="AM94" s="5">
        <v>0</v>
      </c>
      <c r="AN94" s="5">
        <v>6751250</v>
      </c>
      <c r="AO94" s="5"/>
      <c r="AP94" s="5" t="s">
        <v>2</v>
      </c>
      <c r="AQ94" s="5" t="s">
        <v>2</v>
      </c>
      <c r="AR94" t="s">
        <v>1821</v>
      </c>
      <c r="AS94" t="s">
        <v>1787</v>
      </c>
      <c r="AT94" t="s">
        <v>1867</v>
      </c>
      <c r="AU94" t="s">
        <v>1857</v>
      </c>
      <c r="AV94" s="5" t="b">
        <v>1</v>
      </c>
      <c r="AW94" s="5" t="s">
        <v>8</v>
      </c>
      <c r="AX94" s="5" t="b">
        <v>1</v>
      </c>
      <c r="AY94" s="5">
        <v>6751250</v>
      </c>
      <c r="AZ94">
        <v>6751250</v>
      </c>
      <c r="BA94">
        <v>0</v>
      </c>
      <c r="BB94">
        <v>0</v>
      </c>
      <c r="BC94" s="5">
        <v>0</v>
      </c>
      <c r="BD94" s="5" t="b">
        <v>1</v>
      </c>
      <c r="BE94" s="5" t="s">
        <v>1430</v>
      </c>
    </row>
    <row r="95" spans="1:57" x14ac:dyDescent="0.25">
      <c r="A95" s="5">
        <v>94</v>
      </c>
      <c r="B95" s="5">
        <v>1</v>
      </c>
      <c r="C95" s="5">
        <v>2</v>
      </c>
      <c r="D95" s="5">
        <v>9</v>
      </c>
      <c r="E95" s="5">
        <v>3</v>
      </c>
      <c r="F95" s="5">
        <v>1</v>
      </c>
      <c r="G95" s="5">
        <v>14.94</v>
      </c>
      <c r="H95" s="5"/>
      <c r="I95" s="5"/>
      <c r="J95" s="5">
        <v>14.94</v>
      </c>
      <c r="K95" s="5">
        <v>10.26</v>
      </c>
      <c r="L95" s="5">
        <v>3.96</v>
      </c>
      <c r="M95" s="5"/>
      <c r="N95" s="5">
        <v>4.97</v>
      </c>
      <c r="O95" s="5"/>
      <c r="P95" s="5">
        <v>2.91</v>
      </c>
      <c r="Q95" s="5"/>
      <c r="R95" s="5">
        <v>2.91</v>
      </c>
      <c r="S95" s="5">
        <v>37.04</v>
      </c>
      <c r="T95" s="5">
        <v>34.130000000000003</v>
      </c>
      <c r="U95" s="5">
        <v>35.590000000000003</v>
      </c>
      <c r="V95" s="5">
        <v>140400</v>
      </c>
      <c r="X95">
        <v>140400</v>
      </c>
      <c r="Y95">
        <v>1.7982579375966452</v>
      </c>
      <c r="Z95">
        <v>140401.7982579376</v>
      </c>
      <c r="AB95">
        <v>140401.7982579376</v>
      </c>
      <c r="AC95" s="5">
        <v>140401.79999999999</v>
      </c>
      <c r="AD95" s="5">
        <v>4996900</v>
      </c>
      <c r="AF95" s="5"/>
      <c r="AG95" s="5">
        <v>0</v>
      </c>
      <c r="AH95" s="5">
        <v>140401.7982579376</v>
      </c>
      <c r="AI95" s="5">
        <v>4996900</v>
      </c>
      <c r="AJ95" s="5" t="s">
        <v>8</v>
      </c>
      <c r="AL95" s="5">
        <v>140401.7982579376</v>
      </c>
      <c r="AM95" s="5">
        <v>0</v>
      </c>
      <c r="AN95" s="5">
        <v>4996900</v>
      </c>
      <c r="AO95" s="5"/>
      <c r="AP95" s="5" t="s">
        <v>19</v>
      </c>
      <c r="AQ95" s="5" t="s">
        <v>19</v>
      </c>
      <c r="AR95" t="s">
        <v>1827</v>
      </c>
      <c r="AS95" t="s">
        <v>1828</v>
      </c>
      <c r="AT95" t="s">
        <v>1867</v>
      </c>
      <c r="AU95" t="s">
        <v>1864</v>
      </c>
      <c r="AV95" s="5" t="b">
        <v>1</v>
      </c>
      <c r="AW95" s="5" t="s">
        <v>8</v>
      </c>
      <c r="AX95" s="5" t="b">
        <v>1</v>
      </c>
      <c r="AY95" s="5">
        <v>4996900</v>
      </c>
      <c r="AZ95">
        <v>4996900</v>
      </c>
      <c r="BA95">
        <v>0</v>
      </c>
      <c r="BB95">
        <v>0</v>
      </c>
      <c r="BC95" s="5">
        <v>0</v>
      </c>
      <c r="BD95" s="5" t="b">
        <v>1</v>
      </c>
      <c r="BE95" s="5" t="s">
        <v>1431</v>
      </c>
    </row>
    <row r="96" spans="1:57" x14ac:dyDescent="0.25">
      <c r="A96" s="5">
        <v>95</v>
      </c>
      <c r="B96" s="5">
        <v>1</v>
      </c>
      <c r="C96" s="5">
        <v>2</v>
      </c>
      <c r="D96" s="5">
        <v>9</v>
      </c>
      <c r="E96" s="5">
        <v>4</v>
      </c>
      <c r="F96" s="5">
        <v>1</v>
      </c>
      <c r="G96" s="5">
        <v>14.18</v>
      </c>
      <c r="H96" s="5"/>
      <c r="I96" s="5"/>
      <c r="J96" s="5">
        <v>14.18</v>
      </c>
      <c r="K96" s="5">
        <v>15.34</v>
      </c>
      <c r="L96" s="5">
        <v>4.62</v>
      </c>
      <c r="M96" s="5"/>
      <c r="N96" s="5">
        <v>4.8899999999999997</v>
      </c>
      <c r="O96" s="5">
        <v>2.2599999999999998</v>
      </c>
      <c r="P96" s="5">
        <v>2.68</v>
      </c>
      <c r="Q96" s="5"/>
      <c r="R96" s="5">
        <v>2.68</v>
      </c>
      <c r="S96" s="5">
        <v>43.97</v>
      </c>
      <c r="T96" s="5">
        <v>41.29</v>
      </c>
      <c r="U96" s="5">
        <v>42.63</v>
      </c>
      <c r="V96" s="5">
        <v>141700</v>
      </c>
      <c r="X96">
        <v>141700</v>
      </c>
      <c r="Y96">
        <v>0.68027210884611122</v>
      </c>
      <c r="Z96">
        <v>141700.68027210885</v>
      </c>
      <c r="AB96">
        <v>141700.68027210885</v>
      </c>
      <c r="AC96" s="5">
        <v>141700.68</v>
      </c>
      <c r="AD96" s="5">
        <v>6040700</v>
      </c>
      <c r="AF96" s="5"/>
      <c r="AG96" s="5">
        <v>0</v>
      </c>
      <c r="AH96" s="5">
        <v>141700.68027210885</v>
      </c>
      <c r="AI96" s="5">
        <v>6040700</v>
      </c>
      <c r="AJ96" s="5" t="s">
        <v>8</v>
      </c>
      <c r="AL96" s="5">
        <v>141700.68027210885</v>
      </c>
      <c r="AM96" s="5">
        <v>0</v>
      </c>
      <c r="AN96" s="5">
        <v>6040700.0000000009</v>
      </c>
      <c r="AO96" s="5"/>
      <c r="AP96" s="5" t="s">
        <v>2</v>
      </c>
      <c r="AQ96" s="5" t="s">
        <v>2</v>
      </c>
      <c r="AR96" t="s">
        <v>1821</v>
      </c>
      <c r="AS96" t="s">
        <v>1787</v>
      </c>
      <c r="AT96" t="s">
        <v>1867</v>
      </c>
      <c r="AU96" t="s">
        <v>1856</v>
      </c>
      <c r="AV96" s="5" t="b">
        <v>1</v>
      </c>
      <c r="AW96" s="5" t="s">
        <v>8</v>
      </c>
      <c r="AX96" s="5" t="b">
        <v>1</v>
      </c>
      <c r="AY96" s="5">
        <v>6040700</v>
      </c>
      <c r="AZ96">
        <v>6040700</v>
      </c>
      <c r="BA96">
        <v>0</v>
      </c>
      <c r="BB96">
        <v>0</v>
      </c>
      <c r="BC96" s="5">
        <v>0</v>
      </c>
      <c r="BD96" s="5" t="b">
        <v>1</v>
      </c>
      <c r="BE96" s="5" t="s">
        <v>1432</v>
      </c>
    </row>
    <row r="97" spans="1:57" x14ac:dyDescent="0.25">
      <c r="A97" s="5">
        <v>96</v>
      </c>
      <c r="B97" s="5">
        <v>1</v>
      </c>
      <c r="C97" s="5">
        <v>2</v>
      </c>
      <c r="D97" s="5">
        <v>9</v>
      </c>
      <c r="E97" s="5">
        <v>5</v>
      </c>
      <c r="F97" s="5">
        <v>2</v>
      </c>
      <c r="G97" s="5">
        <v>17.149999999999999</v>
      </c>
      <c r="H97" s="5">
        <v>10.73</v>
      </c>
      <c r="I97" s="5"/>
      <c r="J97" s="5">
        <v>27.88</v>
      </c>
      <c r="K97" s="5">
        <v>10.93</v>
      </c>
      <c r="L97" s="5">
        <v>4.45</v>
      </c>
      <c r="M97" s="5"/>
      <c r="N97" s="5">
        <v>4.59</v>
      </c>
      <c r="O97" s="5"/>
      <c r="P97" s="5">
        <v>3.07</v>
      </c>
      <c r="Q97" s="5"/>
      <c r="R97" s="5">
        <v>3.07</v>
      </c>
      <c r="S97" s="5">
        <v>50.92</v>
      </c>
      <c r="T97" s="5">
        <v>47.85</v>
      </c>
      <c r="U97" s="5">
        <v>49.39</v>
      </c>
      <c r="V97" s="5">
        <v>125820</v>
      </c>
      <c r="X97">
        <v>125820</v>
      </c>
      <c r="Y97">
        <v>-482.88722413443605</v>
      </c>
      <c r="Z97">
        <v>125337.11277586556</v>
      </c>
      <c r="AB97">
        <v>125337.11277586556</v>
      </c>
      <c r="AC97" s="5">
        <v>125337.11</v>
      </c>
      <c r="AD97" s="5">
        <v>6190400</v>
      </c>
      <c r="AF97" s="5">
        <v>0.02</v>
      </c>
      <c r="AG97" s="5">
        <v>123808</v>
      </c>
      <c r="AH97" s="5">
        <v>122830.37052034824</v>
      </c>
      <c r="AI97" s="5">
        <v>6066592</v>
      </c>
      <c r="AJ97" s="5" t="s">
        <v>8</v>
      </c>
      <c r="AL97" s="5">
        <v>122830.37052034824</v>
      </c>
      <c r="AM97" s="5">
        <v>0</v>
      </c>
      <c r="AN97" s="5">
        <v>6066592</v>
      </c>
      <c r="AO97" s="5" t="s">
        <v>62</v>
      </c>
      <c r="AP97" s="5" t="s">
        <v>1</v>
      </c>
      <c r="AQ97" s="5" t="s">
        <v>1</v>
      </c>
      <c r="AR97" t="s">
        <v>1863</v>
      </c>
      <c r="AS97" t="s">
        <v>1787</v>
      </c>
      <c r="AT97" t="s">
        <v>1867</v>
      </c>
      <c r="AU97" t="s">
        <v>1865</v>
      </c>
      <c r="AV97" s="5" t="b">
        <v>1</v>
      </c>
      <c r="AW97" s="5" t="s">
        <v>8</v>
      </c>
      <c r="AX97" s="5" t="b">
        <v>1</v>
      </c>
      <c r="AY97" s="5">
        <v>6190400</v>
      </c>
      <c r="AZ97" t="s">
        <v>1899</v>
      </c>
      <c r="BA97">
        <v>6190400</v>
      </c>
      <c r="BB97">
        <v>6190400</v>
      </c>
      <c r="BC97" s="5">
        <v>0</v>
      </c>
      <c r="BD97" s="5" t="b">
        <v>1</v>
      </c>
      <c r="BE97" s="5" t="s">
        <v>1433</v>
      </c>
    </row>
    <row r="98" spans="1:57" x14ac:dyDescent="0.25">
      <c r="A98" s="5">
        <v>97</v>
      </c>
      <c r="B98" s="5">
        <v>1</v>
      </c>
      <c r="C98" s="5">
        <v>2</v>
      </c>
      <c r="D98" s="5">
        <v>10</v>
      </c>
      <c r="E98" s="5">
        <v>1</v>
      </c>
      <c r="F98" s="5">
        <v>3</v>
      </c>
      <c r="G98" s="5">
        <v>16.98</v>
      </c>
      <c r="H98" s="5">
        <v>12.39</v>
      </c>
      <c r="I98" s="5">
        <v>11.63</v>
      </c>
      <c r="J98" s="5">
        <v>41</v>
      </c>
      <c r="K98" s="5">
        <v>12.77</v>
      </c>
      <c r="L98" s="5">
        <v>3.43</v>
      </c>
      <c r="M98" s="5">
        <v>2.58</v>
      </c>
      <c r="N98" s="5">
        <v>9.2200000000000006</v>
      </c>
      <c r="O98" s="5">
        <v>2.77</v>
      </c>
      <c r="P98" s="5">
        <v>3.07</v>
      </c>
      <c r="Q98" s="5">
        <v>2.98</v>
      </c>
      <c r="R98" s="5">
        <v>6.05</v>
      </c>
      <c r="S98" s="5">
        <v>77.819999999999993</v>
      </c>
      <c r="T98" s="5">
        <v>71.77</v>
      </c>
      <c r="U98" s="5">
        <v>74.8</v>
      </c>
      <c r="V98" s="5">
        <v>112710</v>
      </c>
      <c r="W98">
        <v>17290</v>
      </c>
      <c r="X98">
        <v>130000</v>
      </c>
      <c r="Y98">
        <v>0</v>
      </c>
      <c r="Z98">
        <v>130000</v>
      </c>
      <c r="AA98">
        <v>5000</v>
      </c>
      <c r="AB98">
        <v>125000</v>
      </c>
      <c r="AC98" s="5">
        <v>125000</v>
      </c>
      <c r="AD98" s="5">
        <v>9350000</v>
      </c>
      <c r="AF98" s="5"/>
      <c r="AG98" s="5">
        <v>0</v>
      </c>
      <c r="AH98" s="5">
        <v>125000</v>
      </c>
      <c r="AI98" s="5">
        <v>9350000</v>
      </c>
      <c r="AJ98" s="5" t="s">
        <v>8</v>
      </c>
      <c r="AL98" s="5">
        <v>125000</v>
      </c>
      <c r="AM98" s="5">
        <v>0</v>
      </c>
      <c r="AN98" s="5">
        <v>9350000</v>
      </c>
      <c r="AO98" s="5"/>
      <c r="AP98" s="5" t="s">
        <v>2</v>
      </c>
      <c r="AQ98" s="5" t="s">
        <v>2</v>
      </c>
      <c r="AR98" t="s">
        <v>1821</v>
      </c>
      <c r="AS98" t="s">
        <v>1787</v>
      </c>
      <c r="AT98" t="s">
        <v>1867</v>
      </c>
      <c r="AU98" t="s">
        <v>1866</v>
      </c>
      <c r="AV98" s="5" t="b">
        <v>1</v>
      </c>
      <c r="AW98" s="5" t="s">
        <v>8</v>
      </c>
      <c r="AX98" s="5" t="b">
        <v>1</v>
      </c>
      <c r="AY98" s="5">
        <v>9350000</v>
      </c>
      <c r="AZ98">
        <v>9350000</v>
      </c>
      <c r="BA98">
        <v>0</v>
      </c>
      <c r="BB98">
        <v>0</v>
      </c>
      <c r="BC98" s="5">
        <v>0</v>
      </c>
      <c r="BD98" s="5" t="b">
        <v>1</v>
      </c>
      <c r="BE98" s="5" t="s">
        <v>1434</v>
      </c>
    </row>
    <row r="99" spans="1:57" x14ac:dyDescent="0.25">
      <c r="A99" s="5">
        <v>98</v>
      </c>
      <c r="B99" s="5">
        <v>1</v>
      </c>
      <c r="C99" s="5">
        <v>2</v>
      </c>
      <c r="D99" s="5">
        <v>10</v>
      </c>
      <c r="E99" s="5">
        <v>2</v>
      </c>
      <c r="F99" s="5">
        <v>2</v>
      </c>
      <c r="G99" s="5">
        <v>14.87</v>
      </c>
      <c r="H99" s="5">
        <v>14.15</v>
      </c>
      <c r="I99" s="5"/>
      <c r="J99" s="5">
        <v>29.02</v>
      </c>
      <c r="K99" s="5">
        <v>14.32</v>
      </c>
      <c r="L99" s="5">
        <v>3.96</v>
      </c>
      <c r="M99" s="5"/>
      <c r="N99" s="5">
        <v>5.32</v>
      </c>
      <c r="O99" s="5"/>
      <c r="P99" s="5">
        <v>2.78</v>
      </c>
      <c r="Q99" s="5"/>
      <c r="R99" s="5">
        <v>2.78</v>
      </c>
      <c r="S99" s="5">
        <v>55.4</v>
      </c>
      <c r="T99" s="5">
        <v>52.62</v>
      </c>
      <c r="U99" s="5">
        <v>54.01</v>
      </c>
      <c r="V99" s="5">
        <v>117720</v>
      </c>
      <c r="W99">
        <v>12280</v>
      </c>
      <c r="X99">
        <v>130000</v>
      </c>
      <c r="Y99">
        <v>0</v>
      </c>
      <c r="Z99">
        <v>130000</v>
      </c>
      <c r="AA99">
        <v>5000</v>
      </c>
      <c r="AB99">
        <v>125000</v>
      </c>
      <c r="AC99" s="5">
        <v>125000</v>
      </c>
      <c r="AD99" s="5">
        <v>6751250</v>
      </c>
      <c r="AF99" s="5"/>
      <c r="AG99" s="5">
        <v>0</v>
      </c>
      <c r="AH99" s="5">
        <v>125000</v>
      </c>
      <c r="AI99" s="5">
        <v>6751250</v>
      </c>
      <c r="AJ99" s="5" t="s">
        <v>8</v>
      </c>
      <c r="AL99" s="5">
        <v>125000</v>
      </c>
      <c r="AM99" s="5">
        <v>0</v>
      </c>
      <c r="AN99" s="5">
        <v>6751250</v>
      </c>
      <c r="AO99" s="5"/>
      <c r="AP99" s="5" t="s">
        <v>2</v>
      </c>
      <c r="AQ99" s="5" t="s">
        <v>2</v>
      </c>
      <c r="AR99" t="s">
        <v>1821</v>
      </c>
      <c r="AS99" t="s">
        <v>1787</v>
      </c>
      <c r="AT99" t="s">
        <v>1867</v>
      </c>
      <c r="AU99" t="s">
        <v>1857</v>
      </c>
      <c r="AV99" s="5" t="b">
        <v>1</v>
      </c>
      <c r="AW99" s="5" t="s">
        <v>8</v>
      </c>
      <c r="AX99" s="5" t="b">
        <v>1</v>
      </c>
      <c r="AY99" s="5">
        <v>6751250</v>
      </c>
      <c r="AZ99">
        <v>6751250</v>
      </c>
      <c r="BA99">
        <v>0</v>
      </c>
      <c r="BB99">
        <v>0</v>
      </c>
      <c r="BC99" s="5">
        <v>0</v>
      </c>
      <c r="BD99" s="5" t="b">
        <v>1</v>
      </c>
      <c r="BE99" s="5" t="s">
        <v>1435</v>
      </c>
    </row>
    <row r="100" spans="1:57" x14ac:dyDescent="0.25">
      <c r="A100" s="5">
        <v>99</v>
      </c>
      <c r="B100" s="5">
        <v>1</v>
      </c>
      <c r="C100" s="5">
        <v>2</v>
      </c>
      <c r="D100" s="5">
        <v>10</v>
      </c>
      <c r="E100" s="5">
        <v>3</v>
      </c>
      <c r="F100" s="5">
        <v>1</v>
      </c>
      <c r="G100" s="5">
        <v>14.94</v>
      </c>
      <c r="H100" s="5"/>
      <c r="I100" s="5"/>
      <c r="J100" s="5">
        <v>14.94</v>
      </c>
      <c r="K100" s="5">
        <v>10.26</v>
      </c>
      <c r="L100" s="5">
        <v>3.96</v>
      </c>
      <c r="M100" s="5"/>
      <c r="N100" s="5">
        <v>4.97</v>
      </c>
      <c r="O100" s="5"/>
      <c r="P100" s="5">
        <v>2.91</v>
      </c>
      <c r="Q100" s="5"/>
      <c r="R100" s="5">
        <v>2.91</v>
      </c>
      <c r="S100" s="5">
        <v>37.04</v>
      </c>
      <c r="T100" s="5">
        <v>34.130000000000003</v>
      </c>
      <c r="U100" s="5">
        <v>35.590000000000003</v>
      </c>
      <c r="V100" s="5">
        <v>137800</v>
      </c>
      <c r="X100">
        <v>137800</v>
      </c>
      <c r="Y100">
        <v>2.7535824669757858</v>
      </c>
      <c r="Z100">
        <v>137802.75358246698</v>
      </c>
      <c r="AB100">
        <v>137802.75358246698</v>
      </c>
      <c r="AC100" s="5">
        <v>137802.75</v>
      </c>
      <c r="AD100" s="5">
        <v>4904400</v>
      </c>
      <c r="AF100" s="5"/>
      <c r="AG100" s="5">
        <v>0</v>
      </c>
      <c r="AH100" s="5">
        <v>137802.75358246698</v>
      </c>
      <c r="AI100" s="5">
        <v>4904400</v>
      </c>
      <c r="AJ100" s="5" t="s">
        <v>8</v>
      </c>
      <c r="AL100" s="5">
        <v>137802.75358246698</v>
      </c>
      <c r="AM100" s="5">
        <v>0</v>
      </c>
      <c r="AN100" s="5">
        <v>4904400</v>
      </c>
      <c r="AO100" s="5"/>
      <c r="AP100" s="5" t="s">
        <v>2</v>
      </c>
      <c r="AQ100" s="5" t="s">
        <v>2</v>
      </c>
      <c r="AR100" t="s">
        <v>1821</v>
      </c>
      <c r="AS100" t="s">
        <v>1787</v>
      </c>
      <c r="AT100" t="s">
        <v>1867</v>
      </c>
      <c r="AU100" t="s">
        <v>1864</v>
      </c>
      <c r="AV100" s="5" t="b">
        <v>1</v>
      </c>
      <c r="AW100" s="5" t="s">
        <v>8</v>
      </c>
      <c r="AX100" s="5" t="b">
        <v>1</v>
      </c>
      <c r="AY100" s="5">
        <v>4904400</v>
      </c>
      <c r="AZ100">
        <v>4904400</v>
      </c>
      <c r="BA100">
        <v>0</v>
      </c>
      <c r="BB100">
        <v>0</v>
      </c>
      <c r="BC100" s="5">
        <v>0</v>
      </c>
      <c r="BD100" s="5" t="b">
        <v>1</v>
      </c>
      <c r="BE100" s="5" t="s">
        <v>1436</v>
      </c>
    </row>
    <row r="101" spans="1:57" x14ac:dyDescent="0.25">
      <c r="A101" s="5">
        <v>100</v>
      </c>
      <c r="B101" s="5">
        <v>1</v>
      </c>
      <c r="C101" s="5">
        <v>2</v>
      </c>
      <c r="D101" s="5">
        <v>10</v>
      </c>
      <c r="E101" s="5">
        <v>4</v>
      </c>
      <c r="F101" s="5">
        <v>1</v>
      </c>
      <c r="G101" s="5">
        <v>14.18</v>
      </c>
      <c r="H101" s="5"/>
      <c r="I101" s="5"/>
      <c r="J101" s="5">
        <v>14.18</v>
      </c>
      <c r="K101" s="5">
        <v>15.34</v>
      </c>
      <c r="L101" s="5">
        <v>4.62</v>
      </c>
      <c r="M101" s="5"/>
      <c r="N101" s="5">
        <v>4.8899999999999997</v>
      </c>
      <c r="O101" s="5">
        <v>2.2599999999999998</v>
      </c>
      <c r="P101" s="5">
        <v>2.68</v>
      </c>
      <c r="Q101" s="5"/>
      <c r="R101" s="5">
        <v>2.68</v>
      </c>
      <c r="S101" s="5">
        <v>43.97</v>
      </c>
      <c r="T101" s="5">
        <v>41.29</v>
      </c>
      <c r="U101" s="5">
        <v>42.63</v>
      </c>
      <c r="V101" s="5">
        <v>139100</v>
      </c>
      <c r="X101">
        <v>139100</v>
      </c>
      <c r="Y101">
        <v>1.571663148002699</v>
      </c>
      <c r="Z101">
        <v>139101.571663148</v>
      </c>
      <c r="AB101">
        <v>139101.571663148</v>
      </c>
      <c r="AC101" s="5">
        <v>139101.57</v>
      </c>
      <c r="AD101" s="5">
        <v>5929900</v>
      </c>
      <c r="AF101" s="5"/>
      <c r="AG101" s="5">
        <v>0</v>
      </c>
      <c r="AH101" s="5">
        <v>139101.571663148</v>
      </c>
      <c r="AI101" s="5">
        <v>5929900</v>
      </c>
      <c r="AJ101" s="5" t="s">
        <v>8</v>
      </c>
      <c r="AL101" s="5">
        <v>139101.571663148</v>
      </c>
      <c r="AM101" s="5">
        <v>0</v>
      </c>
      <c r="AN101" s="5">
        <v>5929900</v>
      </c>
      <c r="AO101" s="5"/>
      <c r="AP101" s="5" t="s">
        <v>19</v>
      </c>
      <c r="AQ101" s="5" t="s">
        <v>19</v>
      </c>
      <c r="AR101" t="s">
        <v>1827</v>
      </c>
      <c r="AS101" t="s">
        <v>1828</v>
      </c>
      <c r="AT101" t="s">
        <v>1867</v>
      </c>
      <c r="AU101" t="s">
        <v>1856</v>
      </c>
      <c r="AV101" s="5" t="b">
        <v>1</v>
      </c>
      <c r="AW101" s="5" t="s">
        <v>8</v>
      </c>
      <c r="AX101" s="5" t="b">
        <v>1</v>
      </c>
      <c r="AY101" s="5">
        <v>5929900</v>
      </c>
      <c r="AZ101">
        <v>5929900</v>
      </c>
      <c r="BA101">
        <v>0</v>
      </c>
      <c r="BB101">
        <v>0</v>
      </c>
      <c r="BC101" s="5">
        <v>0</v>
      </c>
      <c r="BD101" s="5" t="b">
        <v>1</v>
      </c>
      <c r="BE101" s="5" t="s">
        <v>1437</v>
      </c>
    </row>
    <row r="102" spans="1:57" x14ac:dyDescent="0.25">
      <c r="A102" s="5">
        <v>101</v>
      </c>
      <c r="B102" s="5">
        <v>1</v>
      </c>
      <c r="C102" s="5">
        <v>2</v>
      </c>
      <c r="D102" s="5">
        <v>10</v>
      </c>
      <c r="E102" s="5">
        <v>5</v>
      </c>
      <c r="F102" s="5">
        <v>2</v>
      </c>
      <c r="G102" s="5">
        <v>17.149999999999999</v>
      </c>
      <c r="H102" s="5">
        <v>10.73</v>
      </c>
      <c r="I102" s="5"/>
      <c r="J102" s="5">
        <v>27.88</v>
      </c>
      <c r="K102" s="5">
        <v>10.93</v>
      </c>
      <c r="L102" s="5">
        <v>4.45</v>
      </c>
      <c r="M102" s="5"/>
      <c r="N102" s="5">
        <v>4.59</v>
      </c>
      <c r="O102" s="5"/>
      <c r="P102" s="5">
        <v>3.07</v>
      </c>
      <c r="Q102" s="5"/>
      <c r="R102" s="5">
        <v>3.07</v>
      </c>
      <c r="S102" s="5">
        <v>50.92</v>
      </c>
      <c r="T102" s="5">
        <v>47.85</v>
      </c>
      <c r="U102" s="5">
        <v>49.39</v>
      </c>
      <c r="V102" s="5">
        <v>122580</v>
      </c>
      <c r="W102">
        <v>7420</v>
      </c>
      <c r="X102">
        <v>130000</v>
      </c>
      <c r="Y102">
        <v>-500.10123506783566</v>
      </c>
      <c r="Z102">
        <v>129499.89876493216</v>
      </c>
      <c r="AB102">
        <v>129499.89876493216</v>
      </c>
      <c r="AC102" s="5">
        <v>129499.9</v>
      </c>
      <c r="AD102" s="5">
        <v>6396000</v>
      </c>
      <c r="AF102" s="5">
        <v>0.02</v>
      </c>
      <c r="AG102" s="5">
        <v>127920</v>
      </c>
      <c r="AH102" s="5">
        <v>126909.90078963352</v>
      </c>
      <c r="AI102" s="5">
        <v>6268080</v>
      </c>
      <c r="AJ102" s="5" t="s">
        <v>8</v>
      </c>
      <c r="AL102" s="5">
        <v>126909.90078963352</v>
      </c>
      <c r="AM102" s="5">
        <v>0</v>
      </c>
      <c r="AN102" s="5">
        <v>6268080</v>
      </c>
      <c r="AO102" s="5" t="s">
        <v>74</v>
      </c>
      <c r="AP102" s="5" t="s">
        <v>1</v>
      </c>
      <c r="AQ102" s="5" t="s">
        <v>1</v>
      </c>
      <c r="AR102" t="s">
        <v>1863</v>
      </c>
      <c r="AS102" t="s">
        <v>1787</v>
      </c>
      <c r="AT102" t="s">
        <v>1867</v>
      </c>
      <c r="AU102" t="s">
        <v>1865</v>
      </c>
      <c r="AV102" s="5" t="b">
        <v>1</v>
      </c>
      <c r="AW102" s="5" t="s">
        <v>8</v>
      </c>
      <c r="AX102" s="5" t="b">
        <v>1</v>
      </c>
      <c r="AY102" s="5">
        <v>6396000</v>
      </c>
      <c r="AZ102" t="s">
        <v>1899</v>
      </c>
      <c r="BA102">
        <v>0</v>
      </c>
      <c r="BB102">
        <v>6396000</v>
      </c>
      <c r="BC102" s="5">
        <v>0</v>
      </c>
      <c r="BD102" s="5" t="b">
        <v>1</v>
      </c>
      <c r="BE102" s="5" t="s">
        <v>1438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AB23-EADC-49A4-8637-631808F139BF}">
  <dimension ref="A1:DE581"/>
  <sheetViews>
    <sheetView topLeftCell="A2" workbookViewId="0">
      <selection activeCell="E13" sqref="E13"/>
    </sheetView>
  </sheetViews>
  <sheetFormatPr defaultRowHeight="15" x14ac:dyDescent="0.25"/>
  <cols>
    <col min="1" max="1" width="5.7109375" bestFit="1" customWidth="1"/>
    <col min="2" max="2" width="10" bestFit="1" customWidth="1"/>
    <col min="3" max="3" width="8" bestFit="1" customWidth="1"/>
    <col min="4" max="4" width="14.28515625" bestFit="1" customWidth="1"/>
    <col min="5" max="5" width="9.140625" bestFit="1" customWidth="1"/>
    <col min="6" max="8" width="12.7109375" bestFit="1" customWidth="1"/>
    <col min="9" max="9" width="29.42578125" bestFit="1" customWidth="1"/>
    <col min="10" max="10" width="8.7109375" bestFit="1" customWidth="1"/>
    <col min="11" max="11" width="9.85546875" bestFit="1" customWidth="1"/>
    <col min="12" max="12" width="6.5703125" bestFit="1" customWidth="1"/>
    <col min="13" max="13" width="15.5703125" bestFit="1" customWidth="1"/>
    <col min="14" max="14" width="11.5703125" bestFit="1" customWidth="1"/>
    <col min="15" max="17" width="12.28515625" bestFit="1" customWidth="1"/>
    <col min="18" max="18" width="10.140625" bestFit="1" customWidth="1"/>
    <col min="19" max="19" width="30.5703125" bestFit="1" customWidth="1"/>
    <col min="20" max="20" width="41.140625" bestFit="1" customWidth="1"/>
    <col min="21" max="21" width="32.140625" bestFit="1" customWidth="1"/>
    <col min="22" max="22" width="16.85546875" bestFit="1" customWidth="1"/>
    <col min="23" max="23" width="13.42578125" bestFit="1" customWidth="1"/>
    <col min="24" max="24" width="26.7109375" bestFit="1" customWidth="1"/>
    <col min="25" max="25" width="15.7109375" bestFit="1" customWidth="1"/>
    <col min="26" max="26" width="26.7109375" bestFit="1" customWidth="1"/>
    <col min="27" max="27" width="15.7109375" bestFit="1" customWidth="1"/>
    <col min="28" max="28" width="29.42578125" bestFit="1" customWidth="1"/>
    <col min="29" max="29" width="15.7109375" bestFit="1" customWidth="1"/>
    <col min="30" max="30" width="26" bestFit="1" customWidth="1"/>
    <col min="31" max="31" width="15.7109375" bestFit="1" customWidth="1"/>
    <col min="32" max="32" width="27.140625" bestFit="1" customWidth="1"/>
    <col min="33" max="33" width="14.5703125" bestFit="1" customWidth="1"/>
    <col min="34" max="34" width="44.5703125" bestFit="1" customWidth="1"/>
    <col min="35" max="35" width="14.5703125" bestFit="1" customWidth="1"/>
    <col min="36" max="36" width="32.7109375" bestFit="1" customWidth="1"/>
    <col min="37" max="37" width="15.7109375" bestFit="1" customWidth="1"/>
    <col min="38" max="38" width="22" bestFit="1" customWidth="1"/>
    <col min="39" max="39" width="15.7109375" bestFit="1" customWidth="1"/>
    <col min="40" max="40" width="25.5703125" bestFit="1" customWidth="1"/>
    <col min="41" max="41" width="15.7109375" bestFit="1" customWidth="1"/>
    <col min="42" max="42" width="38.28515625" bestFit="1" customWidth="1"/>
    <col min="43" max="43" width="15.7109375" bestFit="1" customWidth="1"/>
    <col min="44" max="44" width="17.5703125" bestFit="1" customWidth="1"/>
    <col min="45" max="45" width="15.7109375" bestFit="1" customWidth="1"/>
    <col min="46" max="46" width="28.7109375" bestFit="1" customWidth="1"/>
    <col min="47" max="47" width="15.7109375" bestFit="1" customWidth="1"/>
    <col min="48" max="48" width="40.42578125" bestFit="1" customWidth="1"/>
    <col min="49" max="49" width="15.7109375" bestFit="1" customWidth="1"/>
    <col min="50" max="50" width="54.7109375" bestFit="1" customWidth="1"/>
    <col min="51" max="51" width="15.7109375" bestFit="1" customWidth="1"/>
    <col min="52" max="52" width="51.5703125" bestFit="1" customWidth="1"/>
    <col min="53" max="53" width="15.7109375" bestFit="1" customWidth="1"/>
    <col min="54" max="54" width="73.140625" bestFit="1" customWidth="1"/>
    <col min="55" max="55" width="15.7109375" bestFit="1" customWidth="1"/>
    <col min="56" max="56" width="19" bestFit="1" customWidth="1"/>
    <col min="57" max="57" width="15.7109375" bestFit="1" customWidth="1"/>
    <col min="58" max="58" width="57.85546875" bestFit="1" customWidth="1"/>
    <col min="59" max="59" width="15.7109375" bestFit="1" customWidth="1"/>
    <col min="60" max="60" width="46.7109375" bestFit="1" customWidth="1"/>
    <col min="61" max="61" width="15.7109375" bestFit="1" customWidth="1"/>
    <col min="62" max="62" width="81.140625" bestFit="1" customWidth="1"/>
    <col min="63" max="63" width="17.7109375" bestFit="1" customWidth="1"/>
    <col min="64" max="64" width="81.140625" bestFit="1" customWidth="1"/>
    <col min="65" max="65" width="15.7109375" bestFit="1" customWidth="1"/>
    <col min="66" max="66" width="20.42578125" bestFit="1" customWidth="1"/>
    <col min="67" max="67" width="15.7109375" bestFit="1" customWidth="1"/>
    <col min="68" max="68" width="37.28515625" bestFit="1" customWidth="1"/>
    <col min="69" max="69" width="15.7109375" bestFit="1" customWidth="1"/>
    <col min="70" max="70" width="37.42578125" bestFit="1" customWidth="1"/>
    <col min="71" max="71" width="15.7109375" bestFit="1" customWidth="1"/>
    <col min="72" max="72" width="14.140625" bestFit="1" customWidth="1"/>
    <col min="73" max="73" width="23.140625" bestFit="1" customWidth="1"/>
    <col min="74" max="74" width="25" bestFit="1" customWidth="1"/>
    <col min="75" max="75" width="12" bestFit="1" customWidth="1"/>
    <col min="76" max="76" width="25.42578125" bestFit="1" customWidth="1"/>
    <col min="77" max="77" width="34" bestFit="1" customWidth="1"/>
    <col min="78" max="78" width="39.28515625" bestFit="1" customWidth="1"/>
    <col min="79" max="79" width="14" bestFit="1" customWidth="1"/>
    <col min="80" max="80" width="21.5703125" bestFit="1" customWidth="1"/>
    <col min="81" max="81" width="22" bestFit="1" customWidth="1"/>
    <col min="82" max="82" width="18" bestFit="1" customWidth="1"/>
    <col min="83" max="83" width="33.7109375" bestFit="1" customWidth="1"/>
    <col min="84" max="84" width="10.140625" bestFit="1" customWidth="1"/>
    <col min="85" max="85" width="69.7109375" bestFit="1" customWidth="1"/>
    <col min="86" max="87" width="23.28515625" bestFit="1" customWidth="1"/>
    <col min="88" max="88" width="14.5703125" bestFit="1" customWidth="1"/>
    <col min="89" max="89" width="17" bestFit="1" customWidth="1"/>
    <col min="90" max="90" width="40.85546875" bestFit="1" customWidth="1"/>
    <col min="91" max="91" width="15.85546875" bestFit="1" customWidth="1"/>
    <col min="92" max="92" width="19.140625" bestFit="1" customWidth="1"/>
    <col min="93" max="93" width="18.42578125" bestFit="1" customWidth="1"/>
    <col min="94" max="94" width="28.42578125" bestFit="1" customWidth="1"/>
    <col min="95" max="95" width="14.42578125" bestFit="1" customWidth="1"/>
    <col min="96" max="96" width="18.28515625" bestFit="1" customWidth="1"/>
    <col min="97" max="97" width="16" bestFit="1" customWidth="1"/>
    <col min="98" max="98" width="18.140625" bestFit="1" customWidth="1"/>
    <col min="99" max="99" width="17.85546875" bestFit="1" customWidth="1"/>
    <col min="100" max="102" width="9.140625" bestFit="1" customWidth="1"/>
    <col min="103" max="103" width="20.42578125" bestFit="1" customWidth="1"/>
    <col min="104" max="104" width="16.85546875" bestFit="1" customWidth="1"/>
    <col min="105" max="105" width="16.7109375" bestFit="1" customWidth="1"/>
    <col min="106" max="106" width="13.42578125" bestFit="1" customWidth="1"/>
    <col min="107" max="108" width="12.85546875" bestFit="1" customWidth="1"/>
    <col min="109" max="112" width="9.7109375" bestFit="1" customWidth="1"/>
    <col min="113" max="115" width="9.5703125" bestFit="1" customWidth="1"/>
    <col min="116" max="116" width="16.7109375" customWidth="1"/>
    <col min="117" max="118" width="9.5703125" bestFit="1" customWidth="1"/>
    <col min="119" max="119" width="20.28515625" bestFit="1" customWidth="1"/>
    <col min="120" max="121" width="9.5703125" bestFit="1" customWidth="1"/>
    <col min="122" max="122" width="18.28515625" bestFit="1" customWidth="1"/>
    <col min="123" max="127" width="9.5703125" bestFit="1" customWidth="1"/>
    <col min="128" max="128" width="12.5703125" customWidth="1"/>
    <col min="129" max="131" width="9.5703125" bestFit="1" customWidth="1"/>
  </cols>
  <sheetData>
    <row r="1" spans="1:109" x14ac:dyDescent="0.25">
      <c r="A1" t="s">
        <v>5</v>
      </c>
      <c r="B1" t="s">
        <v>11</v>
      </c>
      <c r="C1" t="s">
        <v>12</v>
      </c>
      <c r="D1" t="s">
        <v>26</v>
      </c>
      <c r="E1" t="s">
        <v>13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38</v>
      </c>
      <c r="S1" t="s">
        <v>96</v>
      </c>
      <c r="T1" t="s">
        <v>97</v>
      </c>
      <c r="U1" t="s">
        <v>23</v>
      </c>
      <c r="V1" t="s">
        <v>1845</v>
      </c>
      <c r="W1" t="s">
        <v>98</v>
      </c>
      <c r="X1" t="s">
        <v>121</v>
      </c>
      <c r="Y1" t="s">
        <v>122</v>
      </c>
      <c r="Z1" t="s">
        <v>130</v>
      </c>
      <c r="AA1" t="s">
        <v>131</v>
      </c>
      <c r="AB1" t="s">
        <v>1263</v>
      </c>
      <c r="AC1" t="s">
        <v>1260</v>
      </c>
      <c r="AD1" t="s">
        <v>1264</v>
      </c>
      <c r="AE1" t="s">
        <v>1261</v>
      </c>
      <c r="AF1" t="s">
        <v>1265</v>
      </c>
      <c r="AG1" t="s">
        <v>1266</v>
      </c>
      <c r="AH1" t="s">
        <v>1288</v>
      </c>
      <c r="AI1" t="s">
        <v>1267</v>
      </c>
      <c r="AJ1" t="s">
        <v>1277</v>
      </c>
      <c r="AK1" t="s">
        <v>1278</v>
      </c>
      <c r="AL1" t="s">
        <v>1280</v>
      </c>
      <c r="AM1" t="s">
        <v>1281</v>
      </c>
      <c r="AN1" t="s">
        <v>1298</v>
      </c>
      <c r="AO1" t="s">
        <v>1296</v>
      </c>
      <c r="AP1" t="s">
        <v>1299</v>
      </c>
      <c r="AQ1" t="s">
        <v>1300</v>
      </c>
      <c r="AR1" t="s">
        <v>1302</v>
      </c>
      <c r="AS1" t="s">
        <v>1303</v>
      </c>
      <c r="AT1" t="s">
        <v>1305</v>
      </c>
      <c r="AU1" t="s">
        <v>1306</v>
      </c>
      <c r="AV1" t="s">
        <v>1320</v>
      </c>
      <c r="AW1" t="s">
        <v>1311</v>
      </c>
      <c r="AX1" t="s">
        <v>1325</v>
      </c>
      <c r="AY1" t="s">
        <v>1321</v>
      </c>
      <c r="AZ1" t="s">
        <v>1322</v>
      </c>
      <c r="BA1" t="s">
        <v>1323</v>
      </c>
      <c r="BB1" t="s">
        <v>1326</v>
      </c>
      <c r="BC1" t="s">
        <v>1327</v>
      </c>
      <c r="BD1" t="s">
        <v>1328</v>
      </c>
      <c r="BE1" t="s">
        <v>1329</v>
      </c>
      <c r="BF1" t="s">
        <v>1331</v>
      </c>
      <c r="BG1" t="s">
        <v>1332</v>
      </c>
      <c r="BH1" t="s">
        <v>1443</v>
      </c>
      <c r="BI1" t="s">
        <v>1442</v>
      </c>
      <c r="BJ1" t="s">
        <v>1446</v>
      </c>
      <c r="BK1" t="s">
        <v>1445</v>
      </c>
      <c r="BL1" t="s">
        <v>1456</v>
      </c>
      <c r="BM1" t="s">
        <v>1457</v>
      </c>
      <c r="BN1" t="s">
        <v>1461</v>
      </c>
      <c r="BO1" t="s">
        <v>1460</v>
      </c>
      <c r="BP1" t="s">
        <v>1761</v>
      </c>
      <c r="BQ1" t="s">
        <v>1762</v>
      </c>
      <c r="BR1" t="s">
        <v>1766</v>
      </c>
      <c r="BS1" t="s">
        <v>1767</v>
      </c>
      <c r="BT1" t="s">
        <v>99</v>
      </c>
      <c r="BU1" t="s">
        <v>100</v>
      </c>
      <c r="BV1" t="s">
        <v>41</v>
      </c>
      <c r="BW1" t="s">
        <v>42</v>
      </c>
      <c r="BX1" t="s">
        <v>25</v>
      </c>
      <c r="BY1" t="s">
        <v>43</v>
      </c>
      <c r="BZ1" t="s">
        <v>44</v>
      </c>
      <c r="CA1" t="s">
        <v>14</v>
      </c>
      <c r="CB1" t="s">
        <v>15</v>
      </c>
      <c r="CC1" t="s">
        <v>45</v>
      </c>
      <c r="CD1" t="s">
        <v>46</v>
      </c>
      <c r="CE1" t="s">
        <v>6</v>
      </c>
      <c r="CF1" t="s">
        <v>47</v>
      </c>
      <c r="CG1" t="s">
        <v>16</v>
      </c>
      <c r="CH1" t="s">
        <v>7</v>
      </c>
      <c r="CI1" t="s">
        <v>17</v>
      </c>
      <c r="CJ1" t="s">
        <v>1814</v>
      </c>
      <c r="CK1" t="s">
        <v>1826</v>
      </c>
      <c r="CL1" t="s">
        <v>1853</v>
      </c>
      <c r="CM1" t="s">
        <v>1854</v>
      </c>
      <c r="CN1" t="s">
        <v>101</v>
      </c>
      <c r="CO1" t="s">
        <v>142</v>
      </c>
      <c r="CP1" t="s">
        <v>1285</v>
      </c>
      <c r="CQ1" t="s">
        <v>1268</v>
      </c>
      <c r="CR1" t="s">
        <v>1447</v>
      </c>
      <c r="CS1" t="s">
        <v>1292</v>
      </c>
      <c r="CT1" t="s">
        <v>1293</v>
      </c>
      <c r="CU1" t="s">
        <v>1294</v>
      </c>
      <c r="CV1" t="s">
        <v>1886</v>
      </c>
      <c r="CW1" t="s">
        <v>1887</v>
      </c>
      <c r="CX1" t="s">
        <v>1888</v>
      </c>
      <c r="CY1" t="s">
        <v>1295</v>
      </c>
      <c r="CZ1" t="s">
        <v>1312</v>
      </c>
      <c r="DA1" t="s">
        <v>1783</v>
      </c>
      <c r="DB1" t="s">
        <v>1784</v>
      </c>
      <c r="DC1" t="s">
        <v>1846</v>
      </c>
      <c r="DD1" t="s">
        <v>1449</v>
      </c>
      <c r="DE1" t="s">
        <v>119</v>
      </c>
    </row>
    <row r="2" spans="1:109" x14ac:dyDescent="0.25">
      <c r="A2" s="5">
        <v>1</v>
      </c>
      <c r="B2" s="5" t="s">
        <v>3</v>
      </c>
      <c r="C2" s="5">
        <v>1</v>
      </c>
      <c r="D2" s="5">
        <v>1</v>
      </c>
      <c r="E2" s="5">
        <v>1</v>
      </c>
      <c r="F2" s="5">
        <v>14.68</v>
      </c>
      <c r="G2" s="5"/>
      <c r="H2" s="5"/>
      <c r="I2" s="5">
        <v>14.68</v>
      </c>
      <c r="J2" s="5">
        <v>9.84</v>
      </c>
      <c r="K2" s="5">
        <v>3.63</v>
      </c>
      <c r="L2" s="5"/>
      <c r="M2" s="5"/>
      <c r="N2" s="5">
        <v>4.8899999999999997</v>
      </c>
      <c r="O2" s="5">
        <v>2.7</v>
      </c>
      <c r="P2" s="5"/>
      <c r="R2" s="5">
        <v>2.7</v>
      </c>
      <c r="S2" s="5">
        <v>35.74</v>
      </c>
      <c r="T2" s="5">
        <v>33.04</v>
      </c>
      <c r="U2" s="5">
        <v>34.39</v>
      </c>
      <c r="V2">
        <v>34.25</v>
      </c>
      <c r="W2" s="5">
        <v>86790.375</v>
      </c>
      <c r="X2">
        <v>4339.5187500000002</v>
      </c>
      <c r="Y2">
        <v>91129.893750000003</v>
      </c>
      <c r="AA2">
        <v>91129.893750000003</v>
      </c>
      <c r="AC2">
        <v>91129.893750000003</v>
      </c>
      <c r="AE2">
        <v>91129.893750000003</v>
      </c>
      <c r="AG2">
        <v>91129.893750000003</v>
      </c>
      <c r="AI2">
        <v>91129.893750000003</v>
      </c>
      <c r="AK2">
        <v>91129.893750000003</v>
      </c>
      <c r="AL2" s="5"/>
      <c r="AM2" s="5">
        <v>91129.893750000003</v>
      </c>
      <c r="AO2">
        <v>91129.893750000003</v>
      </c>
      <c r="AQ2">
        <v>91129.893750000003</v>
      </c>
      <c r="AS2">
        <v>91129.893750000003</v>
      </c>
      <c r="AU2">
        <v>91129.893750000003</v>
      </c>
      <c r="AW2">
        <v>91129.893750000003</v>
      </c>
      <c r="AX2" s="5"/>
      <c r="AY2">
        <v>91129.893750000003</v>
      </c>
      <c r="BA2">
        <v>91129.893750000003</v>
      </c>
      <c r="BC2">
        <v>91129.893750000003</v>
      </c>
      <c r="BE2">
        <v>91129.893750000003</v>
      </c>
      <c r="BG2">
        <v>91129.893750000003</v>
      </c>
      <c r="BI2">
        <v>91129.893750000003</v>
      </c>
      <c r="BK2">
        <v>91129.893750000003</v>
      </c>
      <c r="BM2">
        <v>91129.893750000003</v>
      </c>
      <c r="BO2">
        <v>91129.893750000003</v>
      </c>
      <c r="BQ2">
        <v>91129.893750000003</v>
      </c>
      <c r="BS2">
        <v>91129.893750000003</v>
      </c>
      <c r="BT2" s="5">
        <v>91129.89</v>
      </c>
      <c r="BU2" s="5">
        <v>3133956.92</v>
      </c>
      <c r="BX2" s="5">
        <v>0</v>
      </c>
      <c r="BY2" s="5">
        <v>91129.890084326835</v>
      </c>
      <c r="BZ2" s="5">
        <v>3133956.92</v>
      </c>
      <c r="CA2" s="5" t="s">
        <v>9</v>
      </c>
      <c r="CB2" s="5">
        <v>5000</v>
      </c>
      <c r="CC2">
        <v>96129.890084326835</v>
      </c>
      <c r="CD2" s="5">
        <v>171950</v>
      </c>
      <c r="CE2" s="5">
        <v>3305906.92</v>
      </c>
      <c r="CF2" s="5" t="s">
        <v>102</v>
      </c>
      <c r="CG2" s="5"/>
      <c r="CH2" s="5" t="s">
        <v>1</v>
      </c>
      <c r="CI2" s="5" t="s">
        <v>1</v>
      </c>
      <c r="CJ2" t="s">
        <v>1863</v>
      </c>
      <c r="CK2" t="s">
        <v>1787</v>
      </c>
      <c r="CL2" t="s">
        <v>1868</v>
      </c>
      <c r="CM2" t="s">
        <v>1864</v>
      </c>
      <c r="CN2" s="5" t="b">
        <v>1</v>
      </c>
      <c r="CO2" t="s">
        <v>143</v>
      </c>
      <c r="CQ2" t="s">
        <v>128</v>
      </c>
      <c r="CR2" t="s">
        <v>1450</v>
      </c>
      <c r="CS2" t="s">
        <v>9</v>
      </c>
      <c r="CT2" t="b">
        <v>1</v>
      </c>
      <c r="CU2">
        <v>3133956.92</v>
      </c>
      <c r="CV2" t="s">
        <v>1899</v>
      </c>
      <c r="CW2">
        <v>0</v>
      </c>
      <c r="CX2">
        <v>3133957</v>
      </c>
      <c r="CY2">
        <v>0</v>
      </c>
      <c r="CZ2" t="b">
        <v>1</v>
      </c>
      <c r="DA2">
        <v>45187</v>
      </c>
      <c r="DB2" t="s">
        <v>1785</v>
      </c>
      <c r="DC2">
        <v>-4.0709508578075093E-3</v>
      </c>
      <c r="DD2">
        <v>-370.98530421069438</v>
      </c>
      <c r="DE2" s="5">
        <f>ROUND(ПП5[[#This Row],[Стоимость квартиры с отделкой]]/1000000,2)</f>
        <v>3.31</v>
      </c>
    </row>
    <row r="3" spans="1:109" x14ac:dyDescent="0.25">
      <c r="A3" s="5">
        <v>2</v>
      </c>
      <c r="B3" s="5" t="s">
        <v>3</v>
      </c>
      <c r="C3" s="5">
        <v>1</v>
      </c>
      <c r="D3" s="5">
        <v>2</v>
      </c>
      <c r="E3" s="5">
        <v>2</v>
      </c>
      <c r="F3" s="5">
        <v>15.82</v>
      </c>
      <c r="G3" s="5">
        <v>14.9</v>
      </c>
      <c r="H3" s="5"/>
      <c r="I3" s="5">
        <v>30.72</v>
      </c>
      <c r="J3" s="5">
        <v>18.7</v>
      </c>
      <c r="K3" s="5">
        <v>4.42</v>
      </c>
      <c r="L3" s="5"/>
      <c r="M3" s="5">
        <v>3.25</v>
      </c>
      <c r="N3" s="5">
        <v>8.3699999999999992</v>
      </c>
      <c r="O3" s="5">
        <v>3</v>
      </c>
      <c r="P3" s="5"/>
      <c r="R3" s="5">
        <v>3</v>
      </c>
      <c r="S3" s="5">
        <v>68.459999999999994</v>
      </c>
      <c r="T3" s="5">
        <v>65.459999999999994</v>
      </c>
      <c r="U3" s="5">
        <v>66.959999999999994</v>
      </c>
      <c r="V3">
        <v>66.350000000000009</v>
      </c>
      <c r="W3" s="5">
        <v>84941.010000000009</v>
      </c>
      <c r="X3">
        <v>4247.0505000000003</v>
      </c>
      <c r="Y3">
        <v>89188.060500000007</v>
      </c>
      <c r="Z3">
        <v>2675.641815</v>
      </c>
      <c r="AA3">
        <v>91863.702315000002</v>
      </c>
      <c r="AC3">
        <v>91863.702315000002</v>
      </c>
      <c r="AE3">
        <v>91863.702315000002</v>
      </c>
      <c r="AG3">
        <v>91863.702315000002</v>
      </c>
      <c r="AI3">
        <v>91863.702315000002</v>
      </c>
      <c r="AJ3">
        <v>918.63702315</v>
      </c>
      <c r="AK3">
        <v>92782.339338150006</v>
      </c>
      <c r="AL3" s="5">
        <v>4639.1169669075007</v>
      </c>
      <c r="AM3" s="5">
        <v>97421.456305057509</v>
      </c>
      <c r="AN3">
        <v>2578.5436949424911</v>
      </c>
      <c r="AO3">
        <v>100000</v>
      </c>
      <c r="AP3">
        <v>2000</v>
      </c>
      <c r="AQ3">
        <v>102000</v>
      </c>
      <c r="AS3">
        <v>102000</v>
      </c>
      <c r="AT3">
        <v>2040</v>
      </c>
      <c r="AU3">
        <v>104040</v>
      </c>
      <c r="AW3">
        <v>104040</v>
      </c>
      <c r="AX3" s="5"/>
      <c r="AY3">
        <v>104040</v>
      </c>
      <c r="BA3">
        <v>104040</v>
      </c>
      <c r="BC3">
        <v>104040</v>
      </c>
      <c r="BE3">
        <v>104040</v>
      </c>
      <c r="BF3">
        <v>520.20000000000005</v>
      </c>
      <c r="BG3">
        <v>104560.2</v>
      </c>
      <c r="BI3">
        <v>104560.2</v>
      </c>
      <c r="BK3">
        <v>104560.2</v>
      </c>
      <c r="BL3">
        <v>6273.6119999999992</v>
      </c>
      <c r="BM3">
        <v>110833.81200000001</v>
      </c>
      <c r="BN3">
        <v>14408.395560000001</v>
      </c>
      <c r="BO3">
        <v>125242.20756</v>
      </c>
      <c r="BP3">
        <v>35</v>
      </c>
      <c r="BQ3">
        <v>125277.20756</v>
      </c>
      <c r="BS3">
        <v>125277.20756</v>
      </c>
      <c r="BT3" s="5">
        <v>125277.21</v>
      </c>
      <c r="BU3" s="5">
        <v>8312200</v>
      </c>
      <c r="BX3" s="5">
        <v>0</v>
      </c>
      <c r="BY3" s="5">
        <v>125278.07083647324</v>
      </c>
      <c r="BZ3" s="5">
        <v>8312200</v>
      </c>
      <c r="CA3" s="5" t="s">
        <v>8</v>
      </c>
      <c r="CB3" s="5"/>
      <c r="CC3">
        <v>125278.07083647324</v>
      </c>
      <c r="CD3" s="5">
        <v>0</v>
      </c>
      <c r="CE3" s="5">
        <v>8312200</v>
      </c>
      <c r="CF3" s="5"/>
      <c r="CG3" s="5"/>
      <c r="CH3" s="5" t="s">
        <v>2</v>
      </c>
      <c r="CI3" s="5" t="s">
        <v>2</v>
      </c>
      <c r="CJ3" t="s">
        <v>1821</v>
      </c>
      <c r="CK3" t="s">
        <v>1787</v>
      </c>
      <c r="CL3" t="s">
        <v>1868</v>
      </c>
      <c r="CM3" t="s">
        <v>1857</v>
      </c>
      <c r="CN3" s="5" t="b">
        <v>1</v>
      </c>
      <c r="CO3" t="s">
        <v>144</v>
      </c>
      <c r="CQ3" t="s">
        <v>1269</v>
      </c>
      <c r="CR3" t="s">
        <v>1451</v>
      </c>
      <c r="CS3" t="s">
        <v>8</v>
      </c>
      <c r="CT3" t="b">
        <v>1</v>
      </c>
      <c r="CU3">
        <v>8312200</v>
      </c>
      <c r="CV3">
        <v>8312200</v>
      </c>
      <c r="CW3">
        <v>0</v>
      </c>
      <c r="CX3">
        <v>0</v>
      </c>
      <c r="CY3">
        <v>0</v>
      </c>
      <c r="CZ3" t="b">
        <v>1</v>
      </c>
      <c r="DA3" t="s">
        <v>1786</v>
      </c>
      <c r="DB3" t="s">
        <v>1787</v>
      </c>
      <c r="DC3">
        <v>-9.1099163679806416E-3</v>
      </c>
      <c r="DD3">
        <v>-1141.2727480622257</v>
      </c>
      <c r="DE3" s="5">
        <f>ROUND(ПП5[[#This Row],[Стоимость квартиры с отделкой]]/1000000,2)</f>
        <v>8.31</v>
      </c>
    </row>
    <row r="4" spans="1:109" x14ac:dyDescent="0.25">
      <c r="A4" s="5">
        <v>3</v>
      </c>
      <c r="B4" s="5" t="s">
        <v>3</v>
      </c>
      <c r="C4" s="5">
        <v>1</v>
      </c>
      <c r="D4" s="5">
        <v>3</v>
      </c>
      <c r="E4" s="5">
        <v>1</v>
      </c>
      <c r="F4" s="5">
        <v>13.59</v>
      </c>
      <c r="G4" s="5"/>
      <c r="H4" s="5"/>
      <c r="I4" s="5">
        <v>13.59</v>
      </c>
      <c r="J4" s="5">
        <v>14.97</v>
      </c>
      <c r="K4" s="5">
        <v>4.1100000000000003</v>
      </c>
      <c r="L4" s="5"/>
      <c r="M4" s="5"/>
      <c r="N4" s="5">
        <v>3.71</v>
      </c>
      <c r="O4" s="5">
        <v>2.97</v>
      </c>
      <c r="P4" s="5"/>
      <c r="R4" s="5">
        <v>2.97</v>
      </c>
      <c r="S4" s="5">
        <v>39.35</v>
      </c>
      <c r="T4" s="5">
        <v>36.380000000000003</v>
      </c>
      <c r="U4" s="5">
        <v>37.869999999999997</v>
      </c>
      <c r="V4">
        <v>37.549999999999997</v>
      </c>
      <c r="W4" s="5">
        <v>91657.125</v>
      </c>
      <c r="X4">
        <v>4582.8562499999998</v>
      </c>
      <c r="Y4">
        <v>96239.981249999997</v>
      </c>
      <c r="Z4">
        <v>2887.1994374999999</v>
      </c>
      <c r="AA4">
        <v>99127.180687500004</v>
      </c>
      <c r="AB4">
        <v>3965.0872275000002</v>
      </c>
      <c r="AC4">
        <v>103092.267915</v>
      </c>
      <c r="AE4">
        <v>103092.267915</v>
      </c>
      <c r="AF4">
        <v>5154.6133957500006</v>
      </c>
      <c r="AG4">
        <v>108246.88131075</v>
      </c>
      <c r="AI4">
        <v>108246.88131075</v>
      </c>
      <c r="AJ4">
        <v>1082.4688131075</v>
      </c>
      <c r="AK4">
        <v>109329.3501238575</v>
      </c>
      <c r="AL4" s="5">
        <v>5466.4675061928756</v>
      </c>
      <c r="AM4" s="5">
        <v>114795.81763005035</v>
      </c>
      <c r="AN4">
        <v>5204.1823699496308</v>
      </c>
      <c r="AO4">
        <v>120000</v>
      </c>
      <c r="AP4">
        <v>3600</v>
      </c>
      <c r="AQ4">
        <v>123600</v>
      </c>
      <c r="AS4">
        <v>123600</v>
      </c>
      <c r="AU4">
        <v>123600</v>
      </c>
      <c r="AW4">
        <v>123600</v>
      </c>
      <c r="AX4" s="5"/>
      <c r="AY4">
        <v>123600</v>
      </c>
      <c r="BA4">
        <v>123600</v>
      </c>
      <c r="BB4">
        <v>1236</v>
      </c>
      <c r="BC4">
        <v>124836</v>
      </c>
      <c r="BE4">
        <v>124836</v>
      </c>
      <c r="BF4">
        <v>3120.9</v>
      </c>
      <c r="BG4">
        <v>127956.9</v>
      </c>
      <c r="BH4">
        <v>500</v>
      </c>
      <c r="BI4">
        <v>128456.9</v>
      </c>
      <c r="BK4">
        <v>128456.9</v>
      </c>
      <c r="BL4">
        <v>6422.8450000000003</v>
      </c>
      <c r="BM4">
        <v>134879.745</v>
      </c>
      <c r="BN4">
        <v>17534.366849999999</v>
      </c>
      <c r="BO4">
        <v>152414.11184999999</v>
      </c>
      <c r="BP4">
        <v>35</v>
      </c>
      <c r="BQ4">
        <v>152449.11184999999</v>
      </c>
      <c r="BR4">
        <v>1524.4911185000001</v>
      </c>
      <c r="BS4">
        <v>153973.6029685</v>
      </c>
      <c r="BT4" s="5">
        <v>153973.6</v>
      </c>
      <c r="BU4" s="5">
        <v>5781800</v>
      </c>
      <c r="BX4" s="5">
        <v>0</v>
      </c>
      <c r="BY4" s="5">
        <v>153976.03195739014</v>
      </c>
      <c r="BZ4" s="5">
        <v>5781800</v>
      </c>
      <c r="CA4" s="5" t="s">
        <v>8</v>
      </c>
      <c r="CB4" s="5"/>
      <c r="CC4">
        <v>153976.03195739014</v>
      </c>
      <c r="CD4" s="5">
        <v>0</v>
      </c>
      <c r="CE4" s="5">
        <v>5781800</v>
      </c>
      <c r="CF4" s="5"/>
      <c r="CG4" s="5"/>
      <c r="CH4" s="5" t="s">
        <v>2</v>
      </c>
      <c r="CI4" s="5" t="s">
        <v>2</v>
      </c>
      <c r="CJ4" t="s">
        <v>1821</v>
      </c>
      <c r="CK4" t="s">
        <v>1787</v>
      </c>
      <c r="CL4" t="s">
        <v>1868</v>
      </c>
      <c r="CM4" t="s">
        <v>1856</v>
      </c>
      <c r="CN4" s="5" t="b">
        <v>1</v>
      </c>
      <c r="CO4" t="s">
        <v>145</v>
      </c>
      <c r="CQ4" t="s">
        <v>1269</v>
      </c>
      <c r="CR4" t="s">
        <v>1451</v>
      </c>
      <c r="CS4" t="s">
        <v>8</v>
      </c>
      <c r="CT4" t="b">
        <v>1</v>
      </c>
      <c r="CU4">
        <v>5781800</v>
      </c>
      <c r="CV4">
        <v>5781800</v>
      </c>
      <c r="CW4">
        <v>0</v>
      </c>
      <c r="CX4">
        <v>0</v>
      </c>
      <c r="CY4">
        <v>0</v>
      </c>
      <c r="CZ4" t="b">
        <v>1</v>
      </c>
      <c r="DA4" t="s">
        <v>1786</v>
      </c>
      <c r="DB4" t="s">
        <v>1787</v>
      </c>
      <c r="DC4">
        <v>-8.4499603908104737E-3</v>
      </c>
      <c r="DD4">
        <v>-1301.0913711741143</v>
      </c>
      <c r="DE4" s="5">
        <f>ROUND(ПП5[[#This Row],[Стоимость квартиры с отделкой]]/1000000,2)</f>
        <v>5.78</v>
      </c>
    </row>
    <row r="5" spans="1:109" x14ac:dyDescent="0.25">
      <c r="A5" s="5">
        <v>4</v>
      </c>
      <c r="B5" s="5" t="s">
        <v>3</v>
      </c>
      <c r="C5" s="5">
        <v>1</v>
      </c>
      <c r="D5" s="5">
        <v>4</v>
      </c>
      <c r="E5" s="5">
        <v>2</v>
      </c>
      <c r="F5" s="5">
        <v>16.46</v>
      </c>
      <c r="G5" s="5">
        <v>12.47</v>
      </c>
      <c r="H5" s="5"/>
      <c r="I5" s="5">
        <v>28.93</v>
      </c>
      <c r="J5" s="5">
        <v>27.57</v>
      </c>
      <c r="K5" s="5">
        <v>4.3499999999999996</v>
      </c>
      <c r="L5" s="5">
        <v>1.55</v>
      </c>
      <c r="M5" s="5"/>
      <c r="N5" s="5">
        <v>8</v>
      </c>
      <c r="O5" s="5">
        <v>2.67</v>
      </c>
      <c r="P5" s="5">
        <v>2.56</v>
      </c>
      <c r="R5" s="5">
        <v>5.23</v>
      </c>
      <c r="S5" s="5">
        <v>75.63</v>
      </c>
      <c r="T5" s="5">
        <v>70.400000000000006</v>
      </c>
      <c r="U5" s="5">
        <v>73.02</v>
      </c>
      <c r="V5">
        <v>72.84999999999998</v>
      </c>
      <c r="W5" s="5">
        <v>80307.864000000001</v>
      </c>
      <c r="X5">
        <v>4015.3932</v>
      </c>
      <c r="Y5">
        <v>84323.257199999993</v>
      </c>
      <c r="Z5">
        <v>2529.6977160000001</v>
      </c>
      <c r="AA5">
        <v>86852.954916000002</v>
      </c>
      <c r="AC5">
        <v>86852.954916000002</v>
      </c>
      <c r="AE5">
        <v>86852.954916000002</v>
      </c>
      <c r="AG5">
        <v>86852.954916000002</v>
      </c>
      <c r="AI5">
        <v>86852.954916000002</v>
      </c>
      <c r="AK5">
        <v>86852.954916000002</v>
      </c>
      <c r="AL5" s="5"/>
      <c r="AM5" s="5">
        <v>86852.954916000002</v>
      </c>
      <c r="AO5">
        <v>86852.954916000002</v>
      </c>
      <c r="AQ5">
        <v>86852.954916000002</v>
      </c>
      <c r="AS5">
        <v>86852.954916000002</v>
      </c>
      <c r="AU5">
        <v>86852.954916000002</v>
      </c>
      <c r="AW5">
        <v>86852.954916000002</v>
      </c>
      <c r="AX5" s="5"/>
      <c r="AY5">
        <v>86852.954916000002</v>
      </c>
      <c r="BA5">
        <v>86852.954916000002</v>
      </c>
      <c r="BC5">
        <v>86852.954916000002</v>
      </c>
      <c r="BE5">
        <v>86852.954916000002</v>
      </c>
      <c r="BG5">
        <v>86852.954916000002</v>
      </c>
      <c r="BI5">
        <v>86852.954916000002</v>
      </c>
      <c r="BK5">
        <v>86852.954916000002</v>
      </c>
      <c r="BM5">
        <v>86852.954916000002</v>
      </c>
      <c r="BO5">
        <v>86852.954916000002</v>
      </c>
      <c r="BQ5">
        <v>86852.954916000002</v>
      </c>
      <c r="BS5">
        <v>86852.954916000002</v>
      </c>
      <c r="BT5" s="5">
        <v>86852.95</v>
      </c>
      <c r="BU5" s="5">
        <v>6342002.4100000001</v>
      </c>
      <c r="BW5">
        <v>0.02</v>
      </c>
      <c r="BX5" s="5">
        <v>126840.0482</v>
      </c>
      <c r="BY5" s="5">
        <v>85115.890988770203</v>
      </c>
      <c r="BZ5" s="5">
        <v>6215162.3600000003</v>
      </c>
      <c r="CA5" s="5" t="s">
        <v>9</v>
      </c>
      <c r="CB5" s="5">
        <v>7500</v>
      </c>
      <c r="CC5">
        <v>92615.890988770203</v>
      </c>
      <c r="CD5" s="5">
        <v>547649.99999999907</v>
      </c>
      <c r="CE5" s="5">
        <v>6762812.3599999994</v>
      </c>
      <c r="CF5" s="5"/>
      <c r="CG5" s="5" t="s">
        <v>62</v>
      </c>
      <c r="CH5" s="5" t="s">
        <v>1</v>
      </c>
      <c r="CI5" s="5" t="s">
        <v>1</v>
      </c>
      <c r="CJ5" t="s">
        <v>1863</v>
      </c>
      <c r="CK5" t="s">
        <v>1787</v>
      </c>
      <c r="CL5" t="s">
        <v>1868</v>
      </c>
      <c r="CM5" t="s">
        <v>1857</v>
      </c>
      <c r="CN5" s="5" t="b">
        <v>1</v>
      </c>
      <c r="CO5" t="s">
        <v>146</v>
      </c>
      <c r="CQ5" t="s">
        <v>128</v>
      </c>
      <c r="CR5" t="s">
        <v>1450</v>
      </c>
      <c r="CS5" t="s">
        <v>9</v>
      </c>
      <c r="CT5" t="b">
        <v>1</v>
      </c>
      <c r="CU5">
        <v>6342002.4100000001</v>
      </c>
      <c r="CV5" t="s">
        <v>1899</v>
      </c>
      <c r="CW5">
        <v>0</v>
      </c>
      <c r="CX5">
        <v>6342002</v>
      </c>
      <c r="CY5">
        <v>0</v>
      </c>
      <c r="CZ5" t="b">
        <v>1</v>
      </c>
      <c r="DA5">
        <v>45260</v>
      </c>
      <c r="DB5" t="s">
        <v>1785</v>
      </c>
      <c r="DC5">
        <v>-2.3281292796496489E-3</v>
      </c>
      <c r="DD5">
        <v>-198.16079797442359</v>
      </c>
      <c r="DE5" s="5">
        <f>ROUND(ПП5[[#This Row],[Стоимость квартиры с отделкой]]/1000000,2)</f>
        <v>6.76</v>
      </c>
    </row>
    <row r="6" spans="1:109" x14ac:dyDescent="0.25">
      <c r="A6" s="5">
        <v>5</v>
      </c>
      <c r="B6" s="5" t="s">
        <v>3</v>
      </c>
      <c r="C6" s="5">
        <v>1</v>
      </c>
      <c r="D6" s="5">
        <v>5</v>
      </c>
      <c r="E6" s="5">
        <v>2</v>
      </c>
      <c r="F6" s="5">
        <v>14.64</v>
      </c>
      <c r="G6" s="5">
        <v>10.74</v>
      </c>
      <c r="H6" s="5"/>
      <c r="I6" s="5">
        <v>25.380000000000003</v>
      </c>
      <c r="J6" s="5">
        <v>14.35</v>
      </c>
      <c r="K6" s="5">
        <v>4.16</v>
      </c>
      <c r="L6" s="5">
        <v>1.93</v>
      </c>
      <c r="M6" s="5"/>
      <c r="N6" s="5">
        <v>11.14</v>
      </c>
      <c r="O6" s="5">
        <v>2.62</v>
      </c>
      <c r="P6" s="5"/>
      <c r="R6" s="5">
        <v>2.62</v>
      </c>
      <c r="S6" s="5">
        <v>59.58</v>
      </c>
      <c r="T6" s="5">
        <v>56.96</v>
      </c>
      <c r="U6" s="5">
        <v>58.27</v>
      </c>
      <c r="V6">
        <v>58</v>
      </c>
      <c r="W6" s="5">
        <v>79921.768500000006</v>
      </c>
      <c r="Y6">
        <v>79921.768500000006</v>
      </c>
      <c r="AA6">
        <v>79921.768500000006</v>
      </c>
      <c r="AC6">
        <v>79921.768500000006</v>
      </c>
      <c r="AE6">
        <v>79921.768500000006</v>
      </c>
      <c r="AG6">
        <v>79921.768500000006</v>
      </c>
      <c r="AI6">
        <v>79921.768500000006</v>
      </c>
      <c r="AK6">
        <v>79921.768500000006</v>
      </c>
      <c r="AL6" s="5"/>
      <c r="AM6" s="5">
        <v>79921.768500000006</v>
      </c>
      <c r="AO6">
        <v>79921.768500000006</v>
      </c>
      <c r="AQ6">
        <v>79921.768500000006</v>
      </c>
      <c r="AS6">
        <v>79921.768500000006</v>
      </c>
      <c r="AU6">
        <v>79921.768500000006</v>
      </c>
      <c r="AW6">
        <v>79921.768500000006</v>
      </c>
      <c r="AX6" s="5"/>
      <c r="AY6">
        <v>79921.768500000006</v>
      </c>
      <c r="BA6">
        <v>79921.768500000006</v>
      </c>
      <c r="BC6">
        <v>79921.768500000006</v>
      </c>
      <c r="BE6">
        <v>79921.768500000006</v>
      </c>
      <c r="BG6">
        <v>79921.768500000006</v>
      </c>
      <c r="BI6">
        <v>79921.768500000006</v>
      </c>
      <c r="BK6">
        <v>79921.768500000006</v>
      </c>
      <c r="BM6">
        <v>79921.768500000006</v>
      </c>
      <c r="BO6">
        <v>79921.768500000006</v>
      </c>
      <c r="BQ6">
        <v>79921.768500000006</v>
      </c>
      <c r="BS6">
        <v>79921.768500000006</v>
      </c>
      <c r="BT6" s="5">
        <v>79921.77</v>
      </c>
      <c r="BU6" s="5">
        <v>4657041.54</v>
      </c>
      <c r="BX6" s="5">
        <v>0</v>
      </c>
      <c r="BY6" s="5">
        <v>79921.770036039132</v>
      </c>
      <c r="BZ6" s="5">
        <v>4657041.54</v>
      </c>
      <c r="CA6" s="5" t="s">
        <v>9</v>
      </c>
      <c r="CB6" s="5">
        <v>4500</v>
      </c>
      <c r="CC6">
        <v>84421.770036039132</v>
      </c>
      <c r="CD6" s="5">
        <v>262215</v>
      </c>
      <c r="CE6" s="5">
        <v>4919256.54</v>
      </c>
      <c r="CF6" s="5"/>
      <c r="CG6" s="5"/>
      <c r="CH6" s="5" t="s">
        <v>1</v>
      </c>
      <c r="CI6" s="5" t="s">
        <v>1</v>
      </c>
      <c r="CJ6" t="s">
        <v>1863</v>
      </c>
      <c r="CK6" t="s">
        <v>1787</v>
      </c>
      <c r="CL6" t="s">
        <v>1868</v>
      </c>
      <c r="CM6" t="s">
        <v>1857</v>
      </c>
      <c r="CN6" s="5" t="b">
        <v>1</v>
      </c>
      <c r="CO6" t="s">
        <v>147</v>
      </c>
      <c r="CQ6" t="s">
        <v>128</v>
      </c>
      <c r="CR6" t="s">
        <v>1450</v>
      </c>
      <c r="CS6" t="s">
        <v>9</v>
      </c>
      <c r="CT6" t="b">
        <v>1</v>
      </c>
      <c r="CU6">
        <v>4657041.54</v>
      </c>
      <c r="CV6" t="s">
        <v>1899</v>
      </c>
      <c r="CW6">
        <v>4657042</v>
      </c>
      <c r="CX6">
        <v>4657042</v>
      </c>
      <c r="CY6">
        <v>0</v>
      </c>
      <c r="CZ6" t="b">
        <v>1</v>
      </c>
      <c r="DA6">
        <v>45188</v>
      </c>
      <c r="DB6" t="s">
        <v>1785</v>
      </c>
      <c r="DC6">
        <v>-4.6336021966707497E-3</v>
      </c>
      <c r="DD6">
        <v>-370.32568920080541</v>
      </c>
      <c r="DE6" s="5">
        <f>ROUND(ПП5[[#This Row],[Стоимость квартиры с отделкой]]/1000000,2)</f>
        <v>4.92</v>
      </c>
    </row>
    <row r="7" spans="1:109" x14ac:dyDescent="0.25">
      <c r="A7" s="5">
        <v>6</v>
      </c>
      <c r="B7" s="5" t="s">
        <v>3</v>
      </c>
      <c r="C7" s="5">
        <v>1</v>
      </c>
      <c r="D7" s="5">
        <v>6</v>
      </c>
      <c r="E7" s="5">
        <v>1</v>
      </c>
      <c r="F7" s="5">
        <v>18.489999999999998</v>
      </c>
      <c r="G7" s="5"/>
      <c r="H7" s="5"/>
      <c r="I7" s="5">
        <v>18.489999999999998</v>
      </c>
      <c r="J7" s="5">
        <v>13.04</v>
      </c>
      <c r="K7" s="5">
        <v>3.9</v>
      </c>
      <c r="L7" s="5"/>
      <c r="M7" s="5"/>
      <c r="N7" s="5">
        <v>5.99</v>
      </c>
      <c r="O7" s="5">
        <v>2.65</v>
      </c>
      <c r="P7" s="5"/>
      <c r="R7" s="5">
        <v>2.65</v>
      </c>
      <c r="S7" s="5">
        <v>44.07</v>
      </c>
      <c r="T7" s="5">
        <v>41.42</v>
      </c>
      <c r="U7" s="5">
        <v>42.75</v>
      </c>
      <c r="V7">
        <v>42.599999999999994</v>
      </c>
      <c r="W7" s="5">
        <v>83951.4375</v>
      </c>
      <c r="X7">
        <v>4197.5718750000005</v>
      </c>
      <c r="Y7">
        <v>88149.009374999994</v>
      </c>
      <c r="Z7">
        <v>2644.4702812499995</v>
      </c>
      <c r="AA7">
        <v>90793.479656249998</v>
      </c>
      <c r="AB7">
        <v>3631.7391862499999</v>
      </c>
      <c r="AC7">
        <v>94425.218842499977</v>
      </c>
      <c r="AE7">
        <v>94425.218842499977</v>
      </c>
      <c r="AG7">
        <v>94425.218842499977</v>
      </c>
      <c r="AI7">
        <v>94425.218842499977</v>
      </c>
      <c r="AK7">
        <v>94425.218842499977</v>
      </c>
      <c r="AL7" s="5"/>
      <c r="AM7" s="5">
        <v>94425.218842499977</v>
      </c>
      <c r="AO7">
        <v>94425.218842499977</v>
      </c>
      <c r="AQ7">
        <v>94425.218842499977</v>
      </c>
      <c r="AS7">
        <v>94425.218842499977</v>
      </c>
      <c r="AU7">
        <v>94425.218842499977</v>
      </c>
      <c r="AW7">
        <v>94425.218842499977</v>
      </c>
      <c r="AX7" s="5"/>
      <c r="AY7">
        <v>94425.218842499977</v>
      </c>
      <c r="BA7">
        <v>94425.218842499977</v>
      </c>
      <c r="BC7">
        <v>94425.218842499977</v>
      </c>
      <c r="BE7">
        <v>94425.218842499977</v>
      </c>
      <c r="BG7">
        <v>94425.218842499977</v>
      </c>
      <c r="BI7">
        <v>94425.218842499977</v>
      </c>
      <c r="BK7">
        <v>94425.218842499977</v>
      </c>
      <c r="BM7">
        <v>94425.218842499977</v>
      </c>
      <c r="BO7">
        <v>94425.218842499977</v>
      </c>
      <c r="BQ7">
        <v>94425.218842499977</v>
      </c>
      <c r="BS7">
        <v>94425.218842499977</v>
      </c>
      <c r="BT7" s="5">
        <v>94425.22</v>
      </c>
      <c r="BU7" s="5">
        <v>4036678.16</v>
      </c>
      <c r="BX7" s="5">
        <v>0</v>
      </c>
      <c r="BY7" s="5">
        <v>94425.220116959084</v>
      </c>
      <c r="BZ7" s="5">
        <v>4036678.16</v>
      </c>
      <c r="CA7" s="5" t="s">
        <v>10</v>
      </c>
      <c r="CB7" s="5">
        <v>22000</v>
      </c>
      <c r="CC7">
        <v>116425.22011695908</v>
      </c>
      <c r="CD7" s="5">
        <v>940500</v>
      </c>
      <c r="CE7" s="5">
        <v>4977178.16</v>
      </c>
      <c r="CF7" s="5"/>
      <c r="CG7" s="5"/>
      <c r="CH7" s="5" t="s">
        <v>1</v>
      </c>
      <c r="CI7" s="5" t="s">
        <v>1</v>
      </c>
      <c r="CJ7" t="s">
        <v>1863</v>
      </c>
      <c r="CK7" t="s">
        <v>1787</v>
      </c>
      <c r="CL7" t="s">
        <v>1868</v>
      </c>
      <c r="CM7" t="s">
        <v>1864</v>
      </c>
      <c r="CN7" s="5" t="b">
        <v>1</v>
      </c>
      <c r="CO7" t="s">
        <v>148</v>
      </c>
      <c r="CQ7" t="s">
        <v>128</v>
      </c>
      <c r="CR7" t="s">
        <v>1450</v>
      </c>
      <c r="CS7" t="s">
        <v>10</v>
      </c>
      <c r="CT7" t="b">
        <v>1</v>
      </c>
      <c r="CU7">
        <v>4036678.16</v>
      </c>
      <c r="CV7" t="s">
        <v>1899</v>
      </c>
      <c r="CW7">
        <v>4036678</v>
      </c>
      <c r="CX7">
        <v>4036678</v>
      </c>
      <c r="CY7">
        <v>0</v>
      </c>
      <c r="CZ7" t="b">
        <v>1</v>
      </c>
      <c r="DA7">
        <v>45223</v>
      </c>
      <c r="DB7" t="s">
        <v>1788</v>
      </c>
      <c r="DC7">
        <v>-3.5087719298246833E-3</v>
      </c>
      <c r="DD7">
        <v>-331.31656181390298</v>
      </c>
      <c r="DE7" s="5">
        <f>ROUND(ПП5[[#This Row],[Стоимость квартиры с отделкой]]/1000000,2)</f>
        <v>4.9800000000000004</v>
      </c>
    </row>
    <row r="8" spans="1:109" x14ac:dyDescent="0.25">
      <c r="A8" s="5">
        <v>7</v>
      </c>
      <c r="B8" s="5" t="s">
        <v>3</v>
      </c>
      <c r="C8" s="5">
        <v>2</v>
      </c>
      <c r="D8" s="5">
        <v>1</v>
      </c>
      <c r="E8" s="5">
        <v>1</v>
      </c>
      <c r="F8" s="5">
        <v>14.68</v>
      </c>
      <c r="G8" s="5"/>
      <c r="H8" s="5"/>
      <c r="I8" s="5">
        <v>14.68</v>
      </c>
      <c r="J8" s="5">
        <v>9.84</v>
      </c>
      <c r="K8" s="5">
        <v>3.63</v>
      </c>
      <c r="L8" s="5"/>
      <c r="M8" s="5"/>
      <c r="N8" s="5">
        <v>4.8899999999999997</v>
      </c>
      <c r="O8" s="5">
        <v>2.7</v>
      </c>
      <c r="P8" s="5"/>
      <c r="R8" s="5">
        <v>2.7</v>
      </c>
      <c r="S8" s="5">
        <v>35.74</v>
      </c>
      <c r="T8" s="5">
        <v>33.04</v>
      </c>
      <c r="U8" s="5">
        <v>34.39</v>
      </c>
      <c r="V8">
        <v>34.550000000000004</v>
      </c>
      <c r="W8" s="5">
        <v>83545.875</v>
      </c>
      <c r="Y8">
        <v>83545.875</v>
      </c>
      <c r="AA8">
        <v>83545.875</v>
      </c>
      <c r="AC8">
        <v>83545.875</v>
      </c>
      <c r="AE8">
        <v>83545.875</v>
      </c>
      <c r="AG8">
        <v>83545.875</v>
      </c>
      <c r="AI8">
        <v>83545.875</v>
      </c>
      <c r="AK8">
        <v>83545.875</v>
      </c>
      <c r="AL8" s="5"/>
      <c r="AM8" s="5">
        <v>83545.875</v>
      </c>
      <c r="AO8">
        <v>83545.875</v>
      </c>
      <c r="AQ8">
        <v>83545.875</v>
      </c>
      <c r="AS8">
        <v>83545.875</v>
      </c>
      <c r="AU8">
        <v>83545.875</v>
      </c>
      <c r="AW8">
        <v>83545.875</v>
      </c>
      <c r="AX8" s="5"/>
      <c r="AY8">
        <v>83545.875</v>
      </c>
      <c r="BA8">
        <v>83545.875</v>
      </c>
      <c r="BC8">
        <v>83545.875</v>
      </c>
      <c r="BE8">
        <v>83545.875</v>
      </c>
      <c r="BG8">
        <v>83545.875</v>
      </c>
      <c r="BI8">
        <v>83545.875</v>
      </c>
      <c r="BK8">
        <v>83545.875</v>
      </c>
      <c r="BM8">
        <v>83545.875</v>
      </c>
      <c r="BO8">
        <v>83545.875</v>
      </c>
      <c r="BQ8">
        <v>83545.875</v>
      </c>
      <c r="BS8">
        <v>83545.875</v>
      </c>
      <c r="BT8" s="5">
        <v>83545.88</v>
      </c>
      <c r="BU8" s="5">
        <v>2873142.81</v>
      </c>
      <c r="BV8">
        <v>20000</v>
      </c>
      <c r="BX8" s="5">
        <v>20000</v>
      </c>
      <c r="BY8" s="5">
        <v>82964.315498691474</v>
      </c>
      <c r="BZ8" s="5">
        <v>2853142.81</v>
      </c>
      <c r="CA8" s="5" t="s">
        <v>8</v>
      </c>
      <c r="CB8" s="5"/>
      <c r="CC8">
        <v>82964.315498691474</v>
      </c>
      <c r="CD8" s="5">
        <v>0</v>
      </c>
      <c r="CE8" s="5">
        <v>2853142.81</v>
      </c>
      <c r="CF8" s="5" t="s">
        <v>102</v>
      </c>
      <c r="CG8" s="5" t="s">
        <v>61</v>
      </c>
      <c r="CH8" s="5" t="s">
        <v>1</v>
      </c>
      <c r="CI8" s="5" t="s">
        <v>1</v>
      </c>
      <c r="CJ8" t="s">
        <v>1863</v>
      </c>
      <c r="CK8" t="s">
        <v>1787</v>
      </c>
      <c r="CL8" t="s">
        <v>1868</v>
      </c>
      <c r="CM8" t="s">
        <v>1864</v>
      </c>
      <c r="CN8" s="5" t="b">
        <v>1</v>
      </c>
      <c r="CO8" t="s">
        <v>149</v>
      </c>
      <c r="CQ8" t="s">
        <v>128</v>
      </c>
      <c r="CR8" t="s">
        <v>1450</v>
      </c>
      <c r="CS8" t="s">
        <v>8</v>
      </c>
      <c r="CT8" t="b">
        <v>1</v>
      </c>
      <c r="CU8">
        <v>2873142.81</v>
      </c>
      <c r="CV8" t="s">
        <v>1899</v>
      </c>
      <c r="CW8">
        <v>2873143</v>
      </c>
      <c r="CX8">
        <v>2873143</v>
      </c>
      <c r="CY8">
        <v>0</v>
      </c>
      <c r="CZ8" t="b">
        <v>1</v>
      </c>
      <c r="DA8">
        <v>45194</v>
      </c>
      <c r="DB8" t="s">
        <v>1789</v>
      </c>
      <c r="DC8">
        <v>4.6525152660659153E-3</v>
      </c>
      <c r="DD8">
        <v>385.99274439637111</v>
      </c>
      <c r="DE8" s="5">
        <f>ROUND(ПП5[[#This Row],[Стоимость квартиры с отделкой]]/1000000,2)</f>
        <v>2.85</v>
      </c>
    </row>
    <row r="9" spans="1:109" x14ac:dyDescent="0.25">
      <c r="A9" s="5">
        <v>8</v>
      </c>
      <c r="B9" s="5" t="s">
        <v>3</v>
      </c>
      <c r="C9" s="5">
        <v>2</v>
      </c>
      <c r="D9" s="5">
        <v>2</v>
      </c>
      <c r="E9" s="5">
        <v>2</v>
      </c>
      <c r="F9" s="5">
        <v>15.82</v>
      </c>
      <c r="G9" s="5">
        <v>15.54</v>
      </c>
      <c r="H9" s="5"/>
      <c r="I9" s="5">
        <v>31.36</v>
      </c>
      <c r="J9" s="5">
        <v>19.440000000000001</v>
      </c>
      <c r="K9" s="5">
        <v>4.42</v>
      </c>
      <c r="L9" s="5"/>
      <c r="M9" s="5">
        <v>3.25</v>
      </c>
      <c r="N9" s="5">
        <v>8.5299999999999994</v>
      </c>
      <c r="O9" s="5">
        <v>3</v>
      </c>
      <c r="P9" s="5"/>
      <c r="R9" s="5">
        <v>3</v>
      </c>
      <c r="S9" s="5">
        <v>70</v>
      </c>
      <c r="T9" s="5">
        <v>67</v>
      </c>
      <c r="U9" s="5">
        <v>68.5</v>
      </c>
      <c r="V9">
        <v>68.5</v>
      </c>
      <c r="W9" s="5">
        <v>84941.010000000009</v>
      </c>
      <c r="X9">
        <v>4247.0505000000003</v>
      </c>
      <c r="Y9">
        <v>89188.060500000007</v>
      </c>
      <c r="Z9">
        <v>2675.641815</v>
      </c>
      <c r="AA9">
        <v>91863.702315000002</v>
      </c>
      <c r="AC9">
        <v>91863.702315000002</v>
      </c>
      <c r="AE9">
        <v>91863.702315000002</v>
      </c>
      <c r="AG9">
        <v>91863.702315000002</v>
      </c>
      <c r="AH9">
        <v>-831</v>
      </c>
      <c r="AI9">
        <v>91032.702315000002</v>
      </c>
      <c r="AJ9">
        <v>910.32702314999995</v>
      </c>
      <c r="AK9">
        <v>91943.029338150023</v>
      </c>
      <c r="AL9" s="5">
        <v>4597.1514669075004</v>
      </c>
      <c r="AM9" s="5">
        <v>96540.180805057505</v>
      </c>
      <c r="AO9">
        <v>96540.180805057505</v>
      </c>
      <c r="AP9">
        <v>1930.8036161011501</v>
      </c>
      <c r="AQ9">
        <v>98470.984421158661</v>
      </c>
      <c r="AS9">
        <v>98470.984421158661</v>
      </c>
      <c r="AT9">
        <v>1969.4196884231733</v>
      </c>
      <c r="AU9">
        <v>100440.40410958184</v>
      </c>
      <c r="AW9">
        <v>100440.40410958184</v>
      </c>
      <c r="AX9" s="5"/>
      <c r="AY9">
        <v>100440.40410958184</v>
      </c>
      <c r="BA9">
        <v>100440.40410958184</v>
      </c>
      <c r="BC9">
        <v>100440.40410958184</v>
      </c>
      <c r="BE9">
        <v>100440.40410958184</v>
      </c>
      <c r="BF9">
        <v>502.20202054790923</v>
      </c>
      <c r="BG9">
        <v>100942.60613012974</v>
      </c>
      <c r="BI9">
        <v>100942.60613012974</v>
      </c>
      <c r="BK9">
        <v>100942.60613012974</v>
      </c>
      <c r="BL9">
        <v>6056.5563678077842</v>
      </c>
      <c r="BM9">
        <v>106999.16249793752</v>
      </c>
      <c r="BN9">
        <v>13909.891124731879</v>
      </c>
      <c r="BO9">
        <v>120909.05362266939</v>
      </c>
      <c r="BP9">
        <v>35</v>
      </c>
      <c r="BQ9">
        <v>120944.05362266939</v>
      </c>
      <c r="BS9">
        <v>120944.05362266939</v>
      </c>
      <c r="BT9" s="5">
        <v>120944.05</v>
      </c>
      <c r="BU9" s="5">
        <v>8284700</v>
      </c>
      <c r="BW9">
        <v>0.02</v>
      </c>
      <c r="BX9" s="5">
        <v>165694</v>
      </c>
      <c r="BY9" s="5">
        <v>118525.63503649634</v>
      </c>
      <c r="BZ9" s="5">
        <v>8119006</v>
      </c>
      <c r="CA9" s="5" t="s">
        <v>8</v>
      </c>
      <c r="CB9" s="5"/>
      <c r="CC9">
        <v>118525.63503649634</v>
      </c>
      <c r="CD9" s="5">
        <v>0</v>
      </c>
      <c r="CE9" s="5">
        <v>8119006</v>
      </c>
      <c r="CF9" s="5"/>
      <c r="CG9" s="5" t="s">
        <v>62</v>
      </c>
      <c r="CH9" s="5" t="s">
        <v>1</v>
      </c>
      <c r="CI9" s="5" t="s">
        <v>1</v>
      </c>
      <c r="CJ9" t="s">
        <v>1863</v>
      </c>
      <c r="CK9" t="s">
        <v>1787</v>
      </c>
      <c r="CL9" t="s">
        <v>1868</v>
      </c>
      <c r="CM9" t="s">
        <v>1857</v>
      </c>
      <c r="CN9" s="5" t="b">
        <v>1</v>
      </c>
      <c r="CO9" t="s">
        <v>150</v>
      </c>
      <c r="CQ9" t="s">
        <v>1269</v>
      </c>
      <c r="CR9" t="s">
        <v>1450</v>
      </c>
      <c r="CS9" t="s">
        <v>8</v>
      </c>
      <c r="CT9" t="b">
        <v>1</v>
      </c>
      <c r="CU9">
        <v>8284700</v>
      </c>
      <c r="CV9" t="s">
        <v>1899</v>
      </c>
      <c r="CW9">
        <v>0</v>
      </c>
      <c r="CX9">
        <v>8284700</v>
      </c>
      <c r="CY9">
        <v>0</v>
      </c>
      <c r="CZ9" t="b">
        <v>1</v>
      </c>
      <c r="DA9">
        <v>45652</v>
      </c>
      <c r="DB9" t="s">
        <v>1790</v>
      </c>
      <c r="DC9">
        <v>0</v>
      </c>
      <c r="DD9">
        <v>0</v>
      </c>
      <c r="DE9" s="5">
        <f>ROUND(ПП5[[#This Row],[Стоимость квартиры с отделкой]]/1000000,2)</f>
        <v>8.1199999999999992</v>
      </c>
    </row>
    <row r="10" spans="1:109" x14ac:dyDescent="0.25">
      <c r="A10" s="5">
        <v>9</v>
      </c>
      <c r="B10" s="5" t="s">
        <v>3</v>
      </c>
      <c r="C10" s="5">
        <v>2</v>
      </c>
      <c r="D10" s="5">
        <v>3</v>
      </c>
      <c r="E10" s="5">
        <v>1</v>
      </c>
      <c r="F10" s="5">
        <v>13.6</v>
      </c>
      <c r="G10" s="5"/>
      <c r="H10" s="5"/>
      <c r="I10" s="5">
        <v>13.6</v>
      </c>
      <c r="J10" s="5">
        <v>14.97</v>
      </c>
      <c r="K10" s="5">
        <v>4.1100000000000003</v>
      </c>
      <c r="L10" s="5"/>
      <c r="M10" s="5"/>
      <c r="N10" s="5">
        <v>3.7</v>
      </c>
      <c r="O10" s="5">
        <v>2.69</v>
      </c>
      <c r="P10" s="5"/>
      <c r="R10" s="5">
        <v>2.69</v>
      </c>
      <c r="S10" s="5">
        <v>39.07</v>
      </c>
      <c r="T10" s="5">
        <v>36.380000000000003</v>
      </c>
      <c r="U10" s="5">
        <v>37.729999999999997</v>
      </c>
      <c r="V10">
        <v>37.250000000000007</v>
      </c>
      <c r="W10" s="5">
        <v>88412.625</v>
      </c>
      <c r="X10">
        <v>4420.6312500000004</v>
      </c>
      <c r="Y10">
        <v>92833.256250000006</v>
      </c>
      <c r="Z10">
        <v>2784.9976875000002</v>
      </c>
      <c r="AA10">
        <v>95618.253937500005</v>
      </c>
      <c r="AB10">
        <v>6693.2777756250007</v>
      </c>
      <c r="AC10">
        <v>102311.531713125</v>
      </c>
      <c r="AE10">
        <v>102311.531713125</v>
      </c>
      <c r="AF10">
        <v>5115.5765856562502</v>
      </c>
      <c r="AG10">
        <v>107427.10829878126</v>
      </c>
      <c r="AI10">
        <v>107427.10829878126</v>
      </c>
      <c r="AJ10">
        <v>1074.2710829878126</v>
      </c>
      <c r="AK10">
        <v>108501.37938176907</v>
      </c>
      <c r="AL10" s="5">
        <v>5425.0689690884537</v>
      </c>
      <c r="AM10" s="5">
        <v>113926.44835085754</v>
      </c>
      <c r="AO10">
        <v>113926.44835085754</v>
      </c>
      <c r="AP10">
        <v>3417.7934505257258</v>
      </c>
      <c r="AQ10">
        <v>117344.24180138326</v>
      </c>
      <c r="AS10">
        <v>117344.24180138326</v>
      </c>
      <c r="AU10">
        <v>117344.24180138326</v>
      </c>
      <c r="AW10">
        <v>117344.24180138326</v>
      </c>
      <c r="AX10" s="5"/>
      <c r="AY10">
        <v>117344.24180138326</v>
      </c>
      <c r="BA10">
        <v>117344.24180138326</v>
      </c>
      <c r="BB10">
        <v>1173.4424180138326</v>
      </c>
      <c r="BC10">
        <v>118517.6842193971</v>
      </c>
      <c r="BE10">
        <v>118517.6842193971</v>
      </c>
      <c r="BF10">
        <v>2962.9421054849277</v>
      </c>
      <c r="BG10">
        <v>121480.62632488202</v>
      </c>
      <c r="BH10">
        <v>500</v>
      </c>
      <c r="BI10">
        <v>121980.62632488202</v>
      </c>
      <c r="BK10">
        <v>121980.62632488202</v>
      </c>
      <c r="BM10">
        <v>121980.62632488202</v>
      </c>
      <c r="BO10">
        <v>121980.62632488202</v>
      </c>
      <c r="BQ10">
        <v>121980.62632488202</v>
      </c>
      <c r="BS10">
        <v>121980.62632488202</v>
      </c>
      <c r="BT10" s="5">
        <v>121980.63</v>
      </c>
      <c r="BU10" s="5">
        <v>4602400</v>
      </c>
      <c r="BX10" s="5">
        <v>0</v>
      </c>
      <c r="BY10" s="5">
        <v>121982.50728862974</v>
      </c>
      <c r="BZ10" s="5">
        <v>4602400</v>
      </c>
      <c r="CA10" s="5" t="s">
        <v>8</v>
      </c>
      <c r="CB10" s="5"/>
      <c r="CC10">
        <v>121982.50728862974</v>
      </c>
      <c r="CD10" s="5">
        <v>0</v>
      </c>
      <c r="CE10" s="5">
        <v>4602400</v>
      </c>
      <c r="CF10" s="5"/>
      <c r="CG10" s="5"/>
      <c r="CH10" s="5" t="s">
        <v>1</v>
      </c>
      <c r="CI10" s="5" t="s">
        <v>1</v>
      </c>
      <c r="CJ10" t="s">
        <v>1863</v>
      </c>
      <c r="CK10" t="s">
        <v>1787</v>
      </c>
      <c r="CL10" t="s">
        <v>1868</v>
      </c>
      <c r="CM10" t="s">
        <v>1856</v>
      </c>
      <c r="CN10" s="5" t="b">
        <v>1</v>
      </c>
      <c r="CO10" t="s">
        <v>151</v>
      </c>
      <c r="CQ10" t="s">
        <v>1269</v>
      </c>
      <c r="CR10" t="s">
        <v>1450</v>
      </c>
      <c r="CS10" t="s">
        <v>8</v>
      </c>
      <c r="CT10" t="b">
        <v>1</v>
      </c>
      <c r="CU10">
        <v>4602400</v>
      </c>
      <c r="CV10" t="s">
        <v>1899</v>
      </c>
      <c r="CW10">
        <v>0</v>
      </c>
      <c r="CX10">
        <v>4602400</v>
      </c>
      <c r="CY10">
        <v>0</v>
      </c>
      <c r="CZ10" t="b">
        <v>1</v>
      </c>
      <c r="DA10">
        <v>45589</v>
      </c>
      <c r="DB10" t="s">
        <v>1789</v>
      </c>
      <c r="DC10">
        <v>-1.2721971905645058E-2</v>
      </c>
      <c r="DD10">
        <v>-1551.8580307060913</v>
      </c>
      <c r="DE10" s="5">
        <f>ROUND(ПП5[[#This Row],[Стоимость квартиры с отделкой]]/1000000,2)</f>
        <v>4.5999999999999996</v>
      </c>
    </row>
    <row r="11" spans="1:109" x14ac:dyDescent="0.25">
      <c r="A11" s="5">
        <v>10</v>
      </c>
      <c r="B11" s="5" t="s">
        <v>3</v>
      </c>
      <c r="C11" s="5">
        <v>2</v>
      </c>
      <c r="D11" s="5">
        <v>4</v>
      </c>
      <c r="E11" s="5">
        <v>1</v>
      </c>
      <c r="F11" s="5">
        <v>22.91</v>
      </c>
      <c r="G11" s="5"/>
      <c r="H11" s="5"/>
      <c r="I11" s="5">
        <v>22.91</v>
      </c>
      <c r="J11" s="5">
        <v>14.58</v>
      </c>
      <c r="K11" s="5">
        <v>4.34</v>
      </c>
      <c r="L11" s="5">
        <v>3.71</v>
      </c>
      <c r="M11" s="5"/>
      <c r="N11" s="5">
        <v>10.98</v>
      </c>
      <c r="O11" s="5">
        <v>3.74</v>
      </c>
      <c r="P11" s="5"/>
      <c r="R11" s="5">
        <v>3.74</v>
      </c>
      <c r="S11" s="5">
        <v>60.26</v>
      </c>
      <c r="T11" s="5">
        <v>56.52</v>
      </c>
      <c r="U11" s="5">
        <v>58.39</v>
      </c>
      <c r="V11">
        <v>58.2</v>
      </c>
      <c r="W11" s="5">
        <v>78679.125</v>
      </c>
      <c r="X11">
        <v>3933.9562500000002</v>
      </c>
      <c r="Y11">
        <v>82613.081250000003</v>
      </c>
      <c r="Z11">
        <v>2478.3924375000001</v>
      </c>
      <c r="AA11">
        <v>85091.473687500009</v>
      </c>
      <c r="AB11">
        <v>850.91473687500013</v>
      </c>
      <c r="AC11">
        <v>85942.388424375007</v>
      </c>
      <c r="AE11">
        <v>85942.388424375007</v>
      </c>
      <c r="AF11">
        <v>4297.1194212187502</v>
      </c>
      <c r="AG11">
        <v>90239.507845593762</v>
      </c>
      <c r="AI11">
        <v>90239.507845593762</v>
      </c>
      <c r="AJ11">
        <v>902.39507845593755</v>
      </c>
      <c r="AK11">
        <v>91141.902924049689</v>
      </c>
      <c r="AL11" s="5">
        <v>4557.095146202485</v>
      </c>
      <c r="AM11" s="5">
        <v>95698.998070252186</v>
      </c>
      <c r="AO11">
        <v>95698.998070252186</v>
      </c>
      <c r="AP11">
        <v>2870.9699421075657</v>
      </c>
      <c r="AQ11">
        <v>98569.968012359765</v>
      </c>
      <c r="AS11">
        <v>98569.968012359765</v>
      </c>
      <c r="AU11">
        <v>98569.968012359765</v>
      </c>
      <c r="AW11">
        <v>98569.968012359765</v>
      </c>
      <c r="AX11" s="5">
        <v>985.69968012359755</v>
      </c>
      <c r="AY11">
        <v>99555.667692483345</v>
      </c>
      <c r="BA11">
        <v>99555.667692483345</v>
      </c>
      <c r="BC11">
        <v>99555.667692483345</v>
      </c>
      <c r="BE11">
        <v>99555.667692483345</v>
      </c>
      <c r="BF11">
        <v>497.77833846241674</v>
      </c>
      <c r="BG11">
        <v>100053.44603094576</v>
      </c>
      <c r="BI11">
        <v>100053.44603094576</v>
      </c>
      <c r="BK11">
        <v>100053.44603094576</v>
      </c>
      <c r="BL11">
        <v>1000.5344603094576</v>
      </c>
      <c r="BM11">
        <v>101053.98049125522</v>
      </c>
      <c r="BN11">
        <v>13137.01746386318</v>
      </c>
      <c r="BO11">
        <v>114190.99795511839</v>
      </c>
      <c r="BP11">
        <v>35</v>
      </c>
      <c r="BQ11">
        <v>114225.99795511839</v>
      </c>
      <c r="BS11">
        <v>114225.99795511839</v>
      </c>
      <c r="BT11" s="5">
        <v>114226</v>
      </c>
      <c r="BU11" s="5">
        <v>6669700</v>
      </c>
      <c r="BV11">
        <v>467120</v>
      </c>
      <c r="BX11" s="5">
        <v>467120</v>
      </c>
      <c r="BY11" s="5">
        <v>106226.75115601986</v>
      </c>
      <c r="BZ11" s="5">
        <v>6202580</v>
      </c>
      <c r="CA11" s="5" t="s">
        <v>8</v>
      </c>
      <c r="CB11" s="5"/>
      <c r="CC11">
        <v>106226.75115601986</v>
      </c>
      <c r="CD11" s="5">
        <v>0</v>
      </c>
      <c r="CE11" s="5">
        <v>6202580</v>
      </c>
      <c r="CF11" s="5" t="s">
        <v>103</v>
      </c>
      <c r="CG11" s="5" t="s">
        <v>1802</v>
      </c>
      <c r="CH11" s="5" t="s">
        <v>1</v>
      </c>
      <c r="CI11" s="5" t="s">
        <v>1</v>
      </c>
      <c r="CJ11" t="s">
        <v>1863</v>
      </c>
      <c r="CK11" t="s">
        <v>1787</v>
      </c>
      <c r="CL11" t="s">
        <v>1868</v>
      </c>
      <c r="CM11" t="s">
        <v>1856</v>
      </c>
      <c r="CN11" s="5" t="b">
        <v>1</v>
      </c>
      <c r="CO11" t="s">
        <v>152</v>
      </c>
      <c r="CQ11" t="s">
        <v>1269</v>
      </c>
      <c r="CR11" t="s">
        <v>1450</v>
      </c>
      <c r="CS11" t="s">
        <v>8</v>
      </c>
      <c r="CT11" t="b">
        <v>1</v>
      </c>
      <c r="CU11">
        <v>6669700</v>
      </c>
      <c r="CV11" t="s">
        <v>1899</v>
      </c>
      <c r="CW11">
        <v>6669700</v>
      </c>
      <c r="CX11">
        <v>6669700</v>
      </c>
      <c r="CY11">
        <v>0</v>
      </c>
      <c r="CZ11" t="b">
        <v>1</v>
      </c>
      <c r="DA11">
        <v>45782</v>
      </c>
      <c r="DB11" t="s">
        <v>1785</v>
      </c>
      <c r="DC11">
        <v>-3.2539818462066217E-3</v>
      </c>
      <c r="DD11">
        <v>-345.65991984319692</v>
      </c>
      <c r="DE11" s="5">
        <f>ROUND(ПП5[[#This Row],[Стоимость квартиры с отделкой]]/1000000,2)</f>
        <v>6.2</v>
      </c>
    </row>
    <row r="12" spans="1:109" x14ac:dyDescent="0.25">
      <c r="A12" s="5">
        <v>11</v>
      </c>
      <c r="B12" s="5" t="s">
        <v>3</v>
      </c>
      <c r="C12" s="5">
        <v>2</v>
      </c>
      <c r="D12" s="5">
        <v>5</v>
      </c>
      <c r="E12" s="5">
        <v>2</v>
      </c>
      <c r="F12" s="5">
        <v>16.46</v>
      </c>
      <c r="G12" s="5">
        <v>12.47</v>
      </c>
      <c r="H12" s="5"/>
      <c r="I12" s="5">
        <v>28.93</v>
      </c>
      <c r="J12" s="5">
        <v>18</v>
      </c>
      <c r="K12" s="5">
        <v>4.3499999999999996</v>
      </c>
      <c r="L12" s="5">
        <v>1.55</v>
      </c>
      <c r="M12" s="5"/>
      <c r="N12" s="5">
        <v>8</v>
      </c>
      <c r="O12" s="5">
        <v>2.67</v>
      </c>
      <c r="P12" s="5"/>
      <c r="R12" s="5">
        <v>2.67</v>
      </c>
      <c r="S12" s="5">
        <v>63.5</v>
      </c>
      <c r="T12" s="5">
        <v>60.83</v>
      </c>
      <c r="U12" s="5">
        <v>62.17</v>
      </c>
      <c r="V12">
        <v>61.849999999999994</v>
      </c>
      <c r="W12" s="5">
        <v>81466.150500000003</v>
      </c>
      <c r="X12">
        <v>4073.3075250000002</v>
      </c>
      <c r="Y12">
        <v>85539.458025</v>
      </c>
      <c r="Z12">
        <v>2566.1837407499997</v>
      </c>
      <c r="AA12">
        <v>88105.641765749999</v>
      </c>
      <c r="AC12">
        <v>88105.641765749999</v>
      </c>
      <c r="AE12">
        <v>88105.641765749999</v>
      </c>
      <c r="AG12">
        <v>88105.641765749999</v>
      </c>
      <c r="AI12">
        <v>88105.641765749999</v>
      </c>
      <c r="AJ12">
        <v>881.05641765749999</v>
      </c>
      <c r="AK12">
        <v>88986.698183407498</v>
      </c>
      <c r="AL12" s="5">
        <v>4449.3349091703749</v>
      </c>
      <c r="AM12" s="5">
        <v>93436.033092577869</v>
      </c>
      <c r="AO12">
        <v>93436.033092577869</v>
      </c>
      <c r="AP12">
        <v>1868.7206618515577</v>
      </c>
      <c r="AQ12">
        <v>95304.753754429446</v>
      </c>
      <c r="AS12">
        <v>95304.753754429446</v>
      </c>
      <c r="AT12">
        <v>1906.0950750885888</v>
      </c>
      <c r="AU12">
        <v>97210.848829518014</v>
      </c>
      <c r="AW12">
        <v>97210.848829518014</v>
      </c>
      <c r="AX12" s="5"/>
      <c r="AY12">
        <v>97210.848829518014</v>
      </c>
      <c r="BA12">
        <v>97210.848829518014</v>
      </c>
      <c r="BB12">
        <v>486.05424414759005</v>
      </c>
      <c r="BC12">
        <v>97696.903073665599</v>
      </c>
      <c r="BE12">
        <v>97696.903073665599</v>
      </c>
      <c r="BF12">
        <v>976.96903073665601</v>
      </c>
      <c r="BG12">
        <v>98673.872104402253</v>
      </c>
      <c r="BI12">
        <v>98673.872104402253</v>
      </c>
      <c r="BJ12">
        <v>3946.9548841760902</v>
      </c>
      <c r="BK12">
        <v>102620.82698857834</v>
      </c>
      <c r="BL12">
        <v>6157.2496193146999</v>
      </c>
      <c r="BM12">
        <v>108778.07660789305</v>
      </c>
      <c r="BN12">
        <v>14141.149959026096</v>
      </c>
      <c r="BO12">
        <v>122919.22656691913</v>
      </c>
      <c r="BP12">
        <v>35</v>
      </c>
      <c r="BQ12">
        <v>122954.22656691913</v>
      </c>
      <c r="BS12">
        <v>122954.22656691913</v>
      </c>
      <c r="BT12" s="5">
        <v>122954.23</v>
      </c>
      <c r="BU12" s="5">
        <v>7644100</v>
      </c>
      <c r="BV12">
        <v>300000</v>
      </c>
      <c r="BW12">
        <v>0.03</v>
      </c>
      <c r="BX12" s="5">
        <v>529323</v>
      </c>
      <c r="BY12" s="5">
        <v>114440.6787839794</v>
      </c>
      <c r="BZ12" s="5">
        <v>7114777</v>
      </c>
      <c r="CA12" s="5" t="s">
        <v>1282</v>
      </c>
      <c r="CB12" s="5">
        <v>10000</v>
      </c>
      <c r="CC12">
        <v>124440.6787839794</v>
      </c>
      <c r="CD12" s="5">
        <v>621700</v>
      </c>
      <c r="CE12" s="5">
        <v>7736477</v>
      </c>
      <c r="CF12" s="5"/>
      <c r="CG12" s="5" t="s">
        <v>1776</v>
      </c>
      <c r="CH12" s="5" t="s">
        <v>1</v>
      </c>
      <c r="CI12" s="5" t="s">
        <v>1</v>
      </c>
      <c r="CJ12" t="s">
        <v>1863</v>
      </c>
      <c r="CK12" t="s">
        <v>1787</v>
      </c>
      <c r="CL12" t="s">
        <v>1868</v>
      </c>
      <c r="CM12" t="s">
        <v>1857</v>
      </c>
      <c r="CN12" s="5" t="b">
        <v>1</v>
      </c>
      <c r="CO12" t="s">
        <v>153</v>
      </c>
      <c r="CQ12" t="s">
        <v>1269</v>
      </c>
      <c r="CR12" t="s">
        <v>1450</v>
      </c>
      <c r="CS12" t="s">
        <v>1282</v>
      </c>
      <c r="CT12" t="b">
        <v>1</v>
      </c>
      <c r="CU12">
        <v>7644100</v>
      </c>
      <c r="CV12" t="s">
        <v>1899</v>
      </c>
      <c r="CW12">
        <v>0</v>
      </c>
      <c r="CX12">
        <v>7644100</v>
      </c>
      <c r="CY12">
        <v>0</v>
      </c>
      <c r="CZ12" t="b">
        <v>1</v>
      </c>
      <c r="DA12">
        <v>45792</v>
      </c>
      <c r="DB12" t="s">
        <v>1797</v>
      </c>
      <c r="DC12">
        <v>-5.1471770950620721E-3</v>
      </c>
      <c r="DD12">
        <v>-589.04644058025485</v>
      </c>
      <c r="DE12" s="5">
        <f>ROUND(ПП5[[#This Row],[Стоимость квартиры с отделкой]]/1000000,2)</f>
        <v>7.74</v>
      </c>
    </row>
    <row r="13" spans="1:109" x14ac:dyDescent="0.25">
      <c r="A13" s="5">
        <v>12</v>
      </c>
      <c r="B13" s="5" t="s">
        <v>3</v>
      </c>
      <c r="C13" s="5">
        <v>2</v>
      </c>
      <c r="D13" s="5">
        <v>6</v>
      </c>
      <c r="E13" s="5">
        <v>2</v>
      </c>
      <c r="F13" s="5">
        <v>14.64</v>
      </c>
      <c r="G13" s="5">
        <v>10.74</v>
      </c>
      <c r="H13" s="5"/>
      <c r="I13" s="5">
        <v>25.380000000000003</v>
      </c>
      <c r="J13" s="5">
        <v>14.35</v>
      </c>
      <c r="K13" s="5">
        <v>4.16</v>
      </c>
      <c r="L13" s="5">
        <v>1.93</v>
      </c>
      <c r="M13" s="5"/>
      <c r="N13" s="5">
        <v>11.03</v>
      </c>
      <c r="O13" s="5">
        <v>2.62</v>
      </c>
      <c r="P13" s="5"/>
      <c r="R13" s="5">
        <v>2.62</v>
      </c>
      <c r="S13" s="5">
        <v>59.47</v>
      </c>
      <c r="T13" s="5">
        <v>56.85</v>
      </c>
      <c r="U13" s="5">
        <v>58.16</v>
      </c>
      <c r="V13">
        <v>58.3</v>
      </c>
      <c r="W13" s="5">
        <v>82238.34150000001</v>
      </c>
      <c r="X13">
        <v>4111.9170750000003</v>
      </c>
      <c r="Y13">
        <v>86350.258575000014</v>
      </c>
      <c r="Z13">
        <v>2590.5077572500004</v>
      </c>
      <c r="AA13">
        <v>88940.766332250016</v>
      </c>
      <c r="AC13">
        <v>88940.766332250016</v>
      </c>
      <c r="AE13">
        <v>88940.766332250016</v>
      </c>
      <c r="AG13">
        <v>88940.766332250016</v>
      </c>
      <c r="AI13">
        <v>88940.766332250016</v>
      </c>
      <c r="AK13">
        <v>88940.766332250016</v>
      </c>
      <c r="AL13" s="5"/>
      <c r="AM13" s="5">
        <v>88940.766332250016</v>
      </c>
      <c r="AO13">
        <v>88940.766332250016</v>
      </c>
      <c r="AQ13">
        <v>88940.766332250016</v>
      </c>
      <c r="AS13">
        <v>88940.766332250016</v>
      </c>
      <c r="AU13">
        <v>88940.766332250016</v>
      </c>
      <c r="AW13">
        <v>88940.766332250016</v>
      </c>
      <c r="AX13" s="5"/>
      <c r="AY13">
        <v>88940.766332250016</v>
      </c>
      <c r="BA13">
        <v>88940.766332250016</v>
      </c>
      <c r="BC13">
        <v>88940.766332250016</v>
      </c>
      <c r="BE13">
        <v>88940.766332250016</v>
      </c>
      <c r="BG13">
        <v>88940.766332250016</v>
      </c>
      <c r="BI13">
        <v>88940.766332250016</v>
      </c>
      <c r="BK13">
        <v>88940.766332250016</v>
      </c>
      <c r="BM13">
        <v>88940.766332250016</v>
      </c>
      <c r="BO13">
        <v>88940.766332250016</v>
      </c>
      <c r="BQ13">
        <v>88940.766332250016</v>
      </c>
      <c r="BS13">
        <v>88940.766332250016</v>
      </c>
      <c r="BT13" s="5">
        <v>88940.77</v>
      </c>
      <c r="BU13" s="5">
        <v>5172795.18</v>
      </c>
      <c r="BX13" s="5">
        <v>0</v>
      </c>
      <c r="BY13" s="5">
        <v>88940.769944979373</v>
      </c>
      <c r="BZ13" s="5">
        <v>5172795.18</v>
      </c>
      <c r="CA13" s="5" t="s">
        <v>9</v>
      </c>
      <c r="CB13" s="5">
        <v>7500</v>
      </c>
      <c r="CC13">
        <v>96440.769944979373</v>
      </c>
      <c r="CD13" s="5">
        <v>436200</v>
      </c>
      <c r="CE13" s="5">
        <v>5608995.1799999997</v>
      </c>
      <c r="CF13" s="5"/>
      <c r="CG13" s="5"/>
      <c r="CH13" s="5" t="s">
        <v>1</v>
      </c>
      <c r="CI13" s="5" t="s">
        <v>1</v>
      </c>
      <c r="CJ13" t="s">
        <v>1863</v>
      </c>
      <c r="CK13" t="s">
        <v>1787</v>
      </c>
      <c r="CL13" t="s">
        <v>1868</v>
      </c>
      <c r="CM13" t="s">
        <v>1857</v>
      </c>
      <c r="CN13" s="5" t="b">
        <v>1</v>
      </c>
      <c r="CO13" t="s">
        <v>154</v>
      </c>
      <c r="CQ13" t="s">
        <v>128</v>
      </c>
      <c r="CR13" t="s">
        <v>1450</v>
      </c>
      <c r="CS13" t="s">
        <v>9</v>
      </c>
      <c r="CT13" t="b">
        <v>1</v>
      </c>
      <c r="CU13">
        <v>5172795.18</v>
      </c>
      <c r="CV13" t="s">
        <v>1899</v>
      </c>
      <c r="CW13">
        <v>0</v>
      </c>
      <c r="CX13">
        <v>5172795</v>
      </c>
      <c r="CY13">
        <v>0</v>
      </c>
      <c r="CZ13" t="b">
        <v>1</v>
      </c>
      <c r="DA13">
        <v>45246</v>
      </c>
      <c r="DB13" t="s">
        <v>1789</v>
      </c>
      <c r="DC13">
        <v>2.4071526822559974E-3</v>
      </c>
      <c r="DD13">
        <v>214.09401293497069</v>
      </c>
      <c r="DE13" s="5">
        <f>ROUND(ПП5[[#This Row],[Стоимость квартиры с отделкой]]/1000000,2)</f>
        <v>5.61</v>
      </c>
    </row>
    <row r="14" spans="1:109" x14ac:dyDescent="0.25">
      <c r="A14" s="5">
        <v>13</v>
      </c>
      <c r="B14" s="5" t="s">
        <v>3</v>
      </c>
      <c r="C14" s="5">
        <v>2</v>
      </c>
      <c r="D14" s="5">
        <v>7</v>
      </c>
      <c r="E14" s="5">
        <v>1</v>
      </c>
      <c r="F14" s="5">
        <v>18.489999999999998</v>
      </c>
      <c r="G14" s="5"/>
      <c r="H14" s="5"/>
      <c r="I14" s="5">
        <v>18.489999999999998</v>
      </c>
      <c r="J14" s="5">
        <v>13.04</v>
      </c>
      <c r="K14" s="5">
        <v>3.9</v>
      </c>
      <c r="L14" s="5"/>
      <c r="M14" s="5"/>
      <c r="N14" s="5">
        <v>5.99</v>
      </c>
      <c r="O14" s="5">
        <v>2.65</v>
      </c>
      <c r="P14" s="5"/>
      <c r="R14" s="5">
        <v>2.65</v>
      </c>
      <c r="S14" s="5">
        <v>44.07</v>
      </c>
      <c r="T14" s="5">
        <v>41.42</v>
      </c>
      <c r="U14" s="5">
        <v>42.75</v>
      </c>
      <c r="V14">
        <v>42.5</v>
      </c>
      <c r="W14" s="5">
        <v>84762.5625</v>
      </c>
      <c r="X14">
        <v>4238.1281250000002</v>
      </c>
      <c r="Y14">
        <v>89000.690625000003</v>
      </c>
      <c r="Z14">
        <v>2670.02071875</v>
      </c>
      <c r="AA14">
        <v>91670.711343750023</v>
      </c>
      <c r="AB14">
        <v>3666.8284537499999</v>
      </c>
      <c r="AC14">
        <v>95337.539797500023</v>
      </c>
      <c r="AE14">
        <v>95337.539797500023</v>
      </c>
      <c r="AG14">
        <v>95337.539797500023</v>
      </c>
      <c r="AI14">
        <v>95337.539797500023</v>
      </c>
      <c r="AK14">
        <v>95337.539797500023</v>
      </c>
      <c r="AL14" s="5"/>
      <c r="AM14" s="5">
        <v>95337.539797500023</v>
      </c>
      <c r="AO14">
        <v>95337.539797500023</v>
      </c>
      <c r="AQ14">
        <v>95337.539797500023</v>
      </c>
      <c r="AS14">
        <v>95337.539797500023</v>
      </c>
      <c r="AU14">
        <v>95337.539797500023</v>
      </c>
      <c r="AW14">
        <v>95337.539797500023</v>
      </c>
      <c r="AX14" s="5"/>
      <c r="AY14">
        <v>95337.539797500023</v>
      </c>
      <c r="BA14">
        <v>95337.539797500023</v>
      </c>
      <c r="BC14">
        <v>95337.539797500023</v>
      </c>
      <c r="BE14">
        <v>95337.539797500023</v>
      </c>
      <c r="BG14">
        <v>95337.539797500023</v>
      </c>
      <c r="BI14">
        <v>95337.539797500023</v>
      </c>
      <c r="BK14">
        <v>95337.539797500023</v>
      </c>
      <c r="BM14">
        <v>95337.539797500023</v>
      </c>
      <c r="BO14">
        <v>95337.539797500023</v>
      </c>
      <c r="BQ14">
        <v>95337.539797500023</v>
      </c>
      <c r="BS14">
        <v>95337.539797500023</v>
      </c>
      <c r="BT14" s="5">
        <v>95337.54</v>
      </c>
      <c r="BU14" s="5">
        <v>4075679.84</v>
      </c>
      <c r="BX14" s="5">
        <v>0</v>
      </c>
      <c r="BY14" s="5">
        <v>95337.540116959062</v>
      </c>
      <c r="BZ14" s="5">
        <v>4075679.84</v>
      </c>
      <c r="CA14" s="5" t="s">
        <v>9</v>
      </c>
      <c r="CB14" s="5">
        <v>7500</v>
      </c>
      <c r="CC14">
        <v>102837.54011695906</v>
      </c>
      <c r="CD14" s="5">
        <v>320625</v>
      </c>
      <c r="CE14" s="5">
        <v>4396304.84</v>
      </c>
      <c r="CF14" s="5"/>
      <c r="CG14" s="5"/>
      <c r="CH14" s="5" t="s">
        <v>1</v>
      </c>
      <c r="CI14" s="5" t="s">
        <v>1</v>
      </c>
      <c r="CJ14" t="s">
        <v>1863</v>
      </c>
      <c r="CK14" t="s">
        <v>1787</v>
      </c>
      <c r="CL14" t="s">
        <v>1868</v>
      </c>
      <c r="CM14" t="s">
        <v>1864</v>
      </c>
      <c r="CN14" s="5" t="b">
        <v>1</v>
      </c>
      <c r="CO14" t="s">
        <v>155</v>
      </c>
      <c r="CQ14" t="s">
        <v>128</v>
      </c>
      <c r="CR14" t="s">
        <v>1450</v>
      </c>
      <c r="CS14" t="s">
        <v>9</v>
      </c>
      <c r="CT14" t="b">
        <v>1</v>
      </c>
      <c r="CU14">
        <v>4075679.84</v>
      </c>
      <c r="CV14" t="s">
        <v>1899</v>
      </c>
      <c r="CW14">
        <v>4075680</v>
      </c>
      <c r="CX14">
        <v>4075680</v>
      </c>
      <c r="CY14">
        <v>0</v>
      </c>
      <c r="CZ14" t="b">
        <v>1</v>
      </c>
      <c r="DA14">
        <v>45275</v>
      </c>
      <c r="DB14" t="s">
        <v>1789</v>
      </c>
      <c r="DC14">
        <v>-5.8479532163743242E-3</v>
      </c>
      <c r="DD14">
        <v>-557.52947436818692</v>
      </c>
      <c r="DE14" s="5">
        <f>ROUND(ПП5[[#This Row],[Стоимость квартиры с отделкой]]/1000000,2)</f>
        <v>4.4000000000000004</v>
      </c>
    </row>
    <row r="15" spans="1:109" x14ac:dyDescent="0.25">
      <c r="A15" s="5">
        <v>14</v>
      </c>
      <c r="B15" s="5" t="s">
        <v>3</v>
      </c>
      <c r="C15" s="5">
        <v>3</v>
      </c>
      <c r="D15" s="5">
        <v>1</v>
      </c>
      <c r="E15" s="5">
        <v>1</v>
      </c>
      <c r="F15" s="5">
        <v>14.68</v>
      </c>
      <c r="G15" s="5"/>
      <c r="H15" s="5"/>
      <c r="I15" s="5">
        <v>14.68</v>
      </c>
      <c r="J15" s="5">
        <v>9.84</v>
      </c>
      <c r="K15" s="5">
        <v>3.63</v>
      </c>
      <c r="L15" s="5"/>
      <c r="M15" s="5"/>
      <c r="N15" s="5">
        <v>4.8899999999999997</v>
      </c>
      <c r="O15" s="5">
        <v>2.7</v>
      </c>
      <c r="P15" s="5"/>
      <c r="R15" s="5">
        <v>2.7</v>
      </c>
      <c r="S15" s="5">
        <v>35.74</v>
      </c>
      <c r="T15" s="5">
        <v>33.04</v>
      </c>
      <c r="U15" s="5">
        <v>34.39</v>
      </c>
      <c r="V15">
        <v>34.450000000000003</v>
      </c>
      <c r="W15" s="5">
        <v>83545.875</v>
      </c>
      <c r="X15">
        <v>4177.2937499999998</v>
      </c>
      <c r="Y15">
        <v>87723.168749999997</v>
      </c>
      <c r="AA15">
        <v>87723.168749999997</v>
      </c>
      <c r="AC15">
        <v>87723.168749999997</v>
      </c>
      <c r="AE15">
        <v>87723.168749999997</v>
      </c>
      <c r="AG15">
        <v>87723.168749999997</v>
      </c>
      <c r="AI15">
        <v>87723.168749999997</v>
      </c>
      <c r="AK15">
        <v>87723.168749999997</v>
      </c>
      <c r="AL15" s="5"/>
      <c r="AM15" s="5">
        <v>87723.168749999997</v>
      </c>
      <c r="AO15">
        <v>87723.168749999997</v>
      </c>
      <c r="AQ15">
        <v>87723.168749999997</v>
      </c>
      <c r="AS15">
        <v>87723.168749999997</v>
      </c>
      <c r="AU15">
        <v>87723.168749999997</v>
      </c>
      <c r="AW15">
        <v>87723.168749999997</v>
      </c>
      <c r="AX15" s="5"/>
      <c r="AY15">
        <v>87723.168749999997</v>
      </c>
      <c r="BA15">
        <v>87723.168749999997</v>
      </c>
      <c r="BC15">
        <v>87723.168749999997</v>
      </c>
      <c r="BE15">
        <v>87723.168749999997</v>
      </c>
      <c r="BG15">
        <v>87723.168749999997</v>
      </c>
      <c r="BI15">
        <v>87723.168749999997</v>
      </c>
      <c r="BK15">
        <v>87723.168749999997</v>
      </c>
      <c r="BM15">
        <v>87723.168749999997</v>
      </c>
      <c r="BO15">
        <v>87723.168749999997</v>
      </c>
      <c r="BQ15">
        <v>87723.168749999997</v>
      </c>
      <c r="BS15">
        <v>87723.168749999997</v>
      </c>
      <c r="BT15" s="5">
        <v>87723.17</v>
      </c>
      <c r="BU15" s="5">
        <v>3016799.82</v>
      </c>
      <c r="BX15" s="5">
        <v>0</v>
      </c>
      <c r="BY15" s="5">
        <v>87723.170107589409</v>
      </c>
      <c r="BZ15" s="5">
        <v>3016799.82</v>
      </c>
      <c r="CA15" s="5" t="s">
        <v>8</v>
      </c>
      <c r="CB15" s="5"/>
      <c r="CC15">
        <v>87723.170107589409</v>
      </c>
      <c r="CD15" s="5">
        <v>0</v>
      </c>
      <c r="CE15" s="5">
        <v>3016799.82</v>
      </c>
      <c r="CF15" s="5" t="s">
        <v>102</v>
      </c>
      <c r="CG15" s="5"/>
      <c r="CH15" s="5" t="s">
        <v>1</v>
      </c>
      <c r="CI15" s="5" t="s">
        <v>1</v>
      </c>
      <c r="CJ15" t="s">
        <v>1863</v>
      </c>
      <c r="CK15" t="s">
        <v>1787</v>
      </c>
      <c r="CL15" t="s">
        <v>1868</v>
      </c>
      <c r="CM15" t="s">
        <v>1864</v>
      </c>
      <c r="CN15" s="5" t="b">
        <v>1</v>
      </c>
      <c r="CO15" t="s">
        <v>156</v>
      </c>
      <c r="CQ15" t="s">
        <v>128</v>
      </c>
      <c r="CR15" t="s">
        <v>1450</v>
      </c>
      <c r="CS15" t="s">
        <v>8</v>
      </c>
      <c r="CT15" t="b">
        <v>1</v>
      </c>
      <c r="CU15">
        <v>3016799.82</v>
      </c>
      <c r="CV15" t="s">
        <v>1899</v>
      </c>
      <c r="CW15">
        <v>0</v>
      </c>
      <c r="CX15">
        <v>3016800</v>
      </c>
      <c r="CY15">
        <v>0</v>
      </c>
      <c r="CZ15" t="b">
        <v>1</v>
      </c>
      <c r="DA15">
        <v>45188</v>
      </c>
      <c r="DB15" t="s">
        <v>1788</v>
      </c>
      <c r="DC15">
        <v>1.7446932247746627E-3</v>
      </c>
      <c r="DD15">
        <v>153.05002054246646</v>
      </c>
      <c r="DE15" s="5">
        <f>ROUND(ПП5[[#This Row],[Стоимость квартиры с отделкой]]/1000000,2)</f>
        <v>3.02</v>
      </c>
    </row>
    <row r="16" spans="1:109" x14ac:dyDescent="0.25">
      <c r="A16" s="5">
        <v>15</v>
      </c>
      <c r="B16" s="5" t="s">
        <v>3</v>
      </c>
      <c r="C16" s="5">
        <v>3</v>
      </c>
      <c r="D16" s="5">
        <v>2</v>
      </c>
      <c r="E16" s="5">
        <v>2</v>
      </c>
      <c r="F16" s="5">
        <v>15.82</v>
      </c>
      <c r="G16" s="5">
        <v>15.54</v>
      </c>
      <c r="H16" s="5"/>
      <c r="I16" s="5">
        <v>31.36</v>
      </c>
      <c r="J16" s="5">
        <v>19.440000000000001</v>
      </c>
      <c r="K16" s="5">
        <v>4.42</v>
      </c>
      <c r="L16" s="5"/>
      <c r="M16" s="5">
        <v>3.25</v>
      </c>
      <c r="N16" s="5">
        <v>8.5299999999999994</v>
      </c>
      <c r="O16" s="5">
        <v>3</v>
      </c>
      <c r="P16" s="5"/>
      <c r="R16" s="5">
        <v>3</v>
      </c>
      <c r="S16" s="5">
        <v>70</v>
      </c>
      <c r="T16" s="5">
        <v>67</v>
      </c>
      <c r="U16" s="5">
        <v>68.5</v>
      </c>
      <c r="V16">
        <v>68.150000000000006</v>
      </c>
      <c r="W16" s="5">
        <v>84941.010000000009</v>
      </c>
      <c r="X16">
        <v>4247.0505000000003</v>
      </c>
      <c r="Y16">
        <v>89188.060500000007</v>
      </c>
      <c r="Z16">
        <v>2675.641815</v>
      </c>
      <c r="AA16">
        <v>91863.702315000002</v>
      </c>
      <c r="AC16">
        <v>91863.702315000002</v>
      </c>
      <c r="AE16">
        <v>91863.702315000002</v>
      </c>
      <c r="AG16">
        <v>91863.702315000002</v>
      </c>
      <c r="AH16">
        <v>-831</v>
      </c>
      <c r="AI16">
        <v>91032.702315000002</v>
      </c>
      <c r="AJ16">
        <v>910.32702314999995</v>
      </c>
      <c r="AK16">
        <v>91943.029338150023</v>
      </c>
      <c r="AL16" s="5">
        <v>4597.1514669075004</v>
      </c>
      <c r="AM16" s="5">
        <v>96540.180805057505</v>
      </c>
      <c r="AO16">
        <v>96540.180805057505</v>
      </c>
      <c r="AP16">
        <v>1930.8036161011501</v>
      </c>
      <c r="AQ16">
        <v>98470.984421158661</v>
      </c>
      <c r="AS16">
        <v>98470.984421158661</v>
      </c>
      <c r="AT16">
        <v>1969.4196884231733</v>
      </c>
      <c r="AU16">
        <v>100440.40410958184</v>
      </c>
      <c r="AW16">
        <v>100440.40410958184</v>
      </c>
      <c r="AX16" s="5"/>
      <c r="AY16">
        <v>100440.40410958184</v>
      </c>
      <c r="BA16">
        <v>100440.40410958184</v>
      </c>
      <c r="BC16">
        <v>100440.40410958184</v>
      </c>
      <c r="BE16">
        <v>100440.40410958184</v>
      </c>
      <c r="BF16">
        <v>502.20202054790923</v>
      </c>
      <c r="BG16">
        <v>100942.60613012974</v>
      </c>
      <c r="BI16">
        <v>100942.60613012974</v>
      </c>
      <c r="BK16">
        <v>100942.60613012974</v>
      </c>
      <c r="BL16">
        <v>6056.5563678077842</v>
      </c>
      <c r="BM16">
        <v>106999.16249793752</v>
      </c>
      <c r="BN16">
        <v>13909.891124731879</v>
      </c>
      <c r="BO16">
        <v>120909.05362266939</v>
      </c>
      <c r="BP16">
        <v>35</v>
      </c>
      <c r="BQ16">
        <v>120944.05362266939</v>
      </c>
      <c r="BS16">
        <v>120944.05362266939</v>
      </c>
      <c r="BT16" s="5">
        <v>120944.05</v>
      </c>
      <c r="BU16" s="5">
        <v>8242400</v>
      </c>
      <c r="BX16" s="5">
        <v>0</v>
      </c>
      <c r="BY16" s="5">
        <v>120944.97432134996</v>
      </c>
      <c r="BZ16" s="5">
        <v>8242400</v>
      </c>
      <c r="CA16" s="5" t="s">
        <v>8</v>
      </c>
      <c r="CB16" s="5"/>
      <c r="CC16">
        <v>120944.97432134996</v>
      </c>
      <c r="CD16" s="5">
        <v>0</v>
      </c>
      <c r="CE16" s="5">
        <v>8242399.9999999981</v>
      </c>
      <c r="CF16" s="5"/>
      <c r="CG16" s="5"/>
      <c r="CH16" s="5" t="s">
        <v>2</v>
      </c>
      <c r="CI16" s="5" t="s">
        <v>2</v>
      </c>
      <c r="CJ16" t="s">
        <v>1821</v>
      </c>
      <c r="CK16" t="s">
        <v>1787</v>
      </c>
      <c r="CL16" t="s">
        <v>1868</v>
      </c>
      <c r="CM16" t="s">
        <v>1857</v>
      </c>
      <c r="CN16" s="5" t="b">
        <v>1</v>
      </c>
      <c r="CO16" t="s">
        <v>157</v>
      </c>
      <c r="CQ16" t="s">
        <v>1269</v>
      </c>
      <c r="CR16" t="s">
        <v>1451</v>
      </c>
      <c r="CS16" t="s">
        <v>1282</v>
      </c>
      <c r="CT16" t="b">
        <v>0</v>
      </c>
      <c r="CU16">
        <v>8242400</v>
      </c>
      <c r="CV16">
        <v>8242400</v>
      </c>
      <c r="CW16">
        <v>0</v>
      </c>
      <c r="CX16">
        <v>0</v>
      </c>
      <c r="CY16">
        <v>0</v>
      </c>
      <c r="CZ16" t="b">
        <v>1</v>
      </c>
      <c r="DA16" t="s">
        <v>1786</v>
      </c>
      <c r="DB16" t="s">
        <v>1787</v>
      </c>
      <c r="DC16">
        <v>-5.1094890510947621E-3</v>
      </c>
      <c r="DD16">
        <v>-617.96702207987471</v>
      </c>
      <c r="DE16" s="5">
        <f>ROUND(ПП5[[#This Row],[Стоимость квартиры с отделкой]]/1000000,2)</f>
        <v>8.24</v>
      </c>
    </row>
    <row r="17" spans="1:109" x14ac:dyDescent="0.25">
      <c r="A17" s="5">
        <v>16</v>
      </c>
      <c r="B17" s="5" t="s">
        <v>3</v>
      </c>
      <c r="C17" s="5">
        <v>3</v>
      </c>
      <c r="D17" s="5">
        <v>3</v>
      </c>
      <c r="E17" s="5">
        <v>1</v>
      </c>
      <c r="F17" s="5">
        <v>13.6</v>
      </c>
      <c r="G17" s="5"/>
      <c r="H17" s="5"/>
      <c r="I17" s="5">
        <v>13.6</v>
      </c>
      <c r="J17" s="5">
        <v>14.97</v>
      </c>
      <c r="K17" s="5">
        <v>4.1100000000000003</v>
      </c>
      <c r="L17" s="5"/>
      <c r="M17" s="5"/>
      <c r="N17" s="5">
        <v>3.7</v>
      </c>
      <c r="O17" s="5">
        <v>2.69</v>
      </c>
      <c r="P17" s="5"/>
      <c r="R17" s="5">
        <v>2.69</v>
      </c>
      <c r="S17" s="5">
        <v>39.07</v>
      </c>
      <c r="T17" s="5">
        <v>36.380000000000003</v>
      </c>
      <c r="U17" s="5">
        <v>37.729999999999997</v>
      </c>
      <c r="V17">
        <v>37.549999999999997</v>
      </c>
      <c r="W17" s="5">
        <v>88412.625</v>
      </c>
      <c r="Y17">
        <v>88412.625</v>
      </c>
      <c r="AA17">
        <v>88412.625</v>
      </c>
      <c r="AC17">
        <v>88412.625</v>
      </c>
      <c r="AE17">
        <v>88412.625</v>
      </c>
      <c r="AG17">
        <v>88412.625</v>
      </c>
      <c r="AI17">
        <v>88412.625</v>
      </c>
      <c r="AK17">
        <v>88412.625</v>
      </c>
      <c r="AL17" s="5"/>
      <c r="AM17" s="5">
        <v>88412.625</v>
      </c>
      <c r="AO17">
        <v>88412.625</v>
      </c>
      <c r="AQ17">
        <v>88412.625</v>
      </c>
      <c r="AS17">
        <v>88412.625</v>
      </c>
      <c r="AU17">
        <v>88412.625</v>
      </c>
      <c r="AW17">
        <v>88412.625</v>
      </c>
      <c r="AX17" s="5"/>
      <c r="AY17">
        <v>88412.625</v>
      </c>
      <c r="BA17">
        <v>88412.625</v>
      </c>
      <c r="BC17">
        <v>88412.625</v>
      </c>
      <c r="BE17">
        <v>88412.625</v>
      </c>
      <c r="BG17">
        <v>88412.625</v>
      </c>
      <c r="BI17">
        <v>88412.625</v>
      </c>
      <c r="BK17">
        <v>88412.625</v>
      </c>
      <c r="BM17">
        <v>88412.625</v>
      </c>
      <c r="BO17">
        <v>88412.625</v>
      </c>
      <c r="BQ17">
        <v>88412.625</v>
      </c>
      <c r="BS17">
        <v>88412.625</v>
      </c>
      <c r="BT17" s="5">
        <v>88412.63</v>
      </c>
      <c r="BU17" s="5">
        <v>3335808.53</v>
      </c>
      <c r="BX17" s="5">
        <v>0</v>
      </c>
      <c r="BY17" s="5">
        <v>88412.630002650418</v>
      </c>
      <c r="BZ17" s="5">
        <v>3335808.53</v>
      </c>
      <c r="CA17" s="5" t="s">
        <v>9</v>
      </c>
      <c r="CB17" s="5">
        <v>4500</v>
      </c>
      <c r="CC17">
        <v>92912.630002650418</v>
      </c>
      <c r="CD17" s="5">
        <v>169785</v>
      </c>
      <c r="CE17" s="5">
        <v>3505593.53</v>
      </c>
      <c r="CF17" s="5"/>
      <c r="CG17" s="5"/>
      <c r="CH17" s="5" t="s">
        <v>1</v>
      </c>
      <c r="CI17" s="5" t="s">
        <v>1</v>
      </c>
      <c r="CJ17" t="s">
        <v>1863</v>
      </c>
      <c r="CK17" t="s">
        <v>1787</v>
      </c>
      <c r="CL17" t="s">
        <v>1868</v>
      </c>
      <c r="CM17" t="s">
        <v>1856</v>
      </c>
      <c r="CN17" s="5" t="b">
        <v>1</v>
      </c>
      <c r="CO17" t="s">
        <v>158</v>
      </c>
      <c r="CQ17" t="s">
        <v>128</v>
      </c>
      <c r="CR17" t="s">
        <v>1450</v>
      </c>
      <c r="CS17" t="s">
        <v>9</v>
      </c>
      <c r="CT17" t="b">
        <v>1</v>
      </c>
      <c r="CU17">
        <v>3335808.53</v>
      </c>
      <c r="CV17" t="s">
        <v>1899</v>
      </c>
      <c r="CW17">
        <v>3335809</v>
      </c>
      <c r="CX17">
        <v>3335809</v>
      </c>
      <c r="CY17">
        <v>0</v>
      </c>
      <c r="CZ17" t="b">
        <v>1</v>
      </c>
      <c r="DA17">
        <v>45188</v>
      </c>
      <c r="DB17" t="s">
        <v>1789</v>
      </c>
      <c r="DC17">
        <v>-4.7707394646170354E-3</v>
      </c>
      <c r="DD17">
        <v>-421.79362312422847</v>
      </c>
      <c r="DE17" s="5">
        <f>ROUND(ПП5[[#This Row],[Стоимость квартиры с отделкой]]/1000000,2)</f>
        <v>3.51</v>
      </c>
    </row>
    <row r="18" spans="1:109" x14ac:dyDescent="0.25">
      <c r="A18" s="5">
        <v>17</v>
      </c>
      <c r="B18" s="5" t="s">
        <v>3</v>
      </c>
      <c r="C18" s="5">
        <v>3</v>
      </c>
      <c r="D18" s="5">
        <v>4</v>
      </c>
      <c r="E18" s="5">
        <v>2</v>
      </c>
      <c r="F18" s="5">
        <v>16.61</v>
      </c>
      <c r="G18" s="5">
        <v>11.38</v>
      </c>
      <c r="H18" s="5"/>
      <c r="I18" s="5">
        <v>27.99</v>
      </c>
      <c r="J18" s="5">
        <v>14.58</v>
      </c>
      <c r="K18" s="5">
        <v>4.34</v>
      </c>
      <c r="L18" s="5">
        <v>2.08</v>
      </c>
      <c r="M18" s="5"/>
      <c r="N18" s="5">
        <v>8.82</v>
      </c>
      <c r="O18" s="5">
        <v>2.56</v>
      </c>
      <c r="P18" s="5"/>
      <c r="R18" s="5">
        <v>2.56</v>
      </c>
      <c r="S18" s="5">
        <v>60.37</v>
      </c>
      <c r="T18" s="5">
        <v>57.81</v>
      </c>
      <c r="U18" s="5">
        <v>59.09</v>
      </c>
      <c r="V18">
        <v>59</v>
      </c>
      <c r="W18" s="5">
        <v>81080.054999999993</v>
      </c>
      <c r="X18">
        <v>4054.002750000001</v>
      </c>
      <c r="Y18">
        <v>85134.057750000007</v>
      </c>
      <c r="Z18">
        <v>2554.0217325000003</v>
      </c>
      <c r="AA18">
        <v>87688.079482500005</v>
      </c>
      <c r="AC18">
        <v>87688.079482500005</v>
      </c>
      <c r="AE18">
        <v>87688.079482500005</v>
      </c>
      <c r="AG18">
        <v>87688.079482500005</v>
      </c>
      <c r="AI18">
        <v>87688.079482500005</v>
      </c>
      <c r="AJ18">
        <v>876.88079482499995</v>
      </c>
      <c r="AK18">
        <v>88564.960277325008</v>
      </c>
      <c r="AL18" s="5">
        <v>4428.2480138662504</v>
      </c>
      <c r="AM18" s="5">
        <v>92993.208291191258</v>
      </c>
      <c r="AO18">
        <v>92993.208291191258</v>
      </c>
      <c r="AP18">
        <v>1859.8641658238253</v>
      </c>
      <c r="AQ18">
        <v>94853.072457015078</v>
      </c>
      <c r="AS18">
        <v>94853.072457015078</v>
      </c>
      <c r="AT18">
        <v>1897.0614491403016</v>
      </c>
      <c r="AU18">
        <v>96750.133906155374</v>
      </c>
      <c r="AW18">
        <v>96750.133906155374</v>
      </c>
      <c r="AX18" s="5">
        <v>967.50133906155372</v>
      </c>
      <c r="AY18">
        <v>97717.635245216923</v>
      </c>
      <c r="BA18">
        <v>97717.635245216923</v>
      </c>
      <c r="BC18">
        <v>97717.635245216923</v>
      </c>
      <c r="BE18">
        <v>97717.635245216923</v>
      </c>
      <c r="BF18">
        <v>1465.7645286782538</v>
      </c>
      <c r="BG18">
        <v>99183.399773895173</v>
      </c>
      <c r="BI18">
        <v>99183.399773895173</v>
      </c>
      <c r="BJ18">
        <v>3967.3359909558071</v>
      </c>
      <c r="BK18">
        <v>103150.73576485098</v>
      </c>
      <c r="BL18">
        <v>6189.0441458910582</v>
      </c>
      <c r="BM18">
        <v>109339.77991074204</v>
      </c>
      <c r="BN18">
        <v>14214.171388396466</v>
      </c>
      <c r="BO18">
        <v>123553.95129913853</v>
      </c>
      <c r="BP18">
        <v>35</v>
      </c>
      <c r="BQ18">
        <v>123588.95129913853</v>
      </c>
      <c r="BS18">
        <v>123588.95129913853</v>
      </c>
      <c r="BT18" s="5">
        <v>123588.95</v>
      </c>
      <c r="BU18" s="5">
        <v>7302900</v>
      </c>
      <c r="BV18">
        <v>507550</v>
      </c>
      <c r="BX18" s="5">
        <v>507550</v>
      </c>
      <c r="BY18" s="5">
        <v>115000</v>
      </c>
      <c r="BZ18" s="5">
        <v>6795350</v>
      </c>
      <c r="CA18" s="5" t="s">
        <v>8</v>
      </c>
      <c r="CB18" s="5"/>
      <c r="CC18">
        <v>115000</v>
      </c>
      <c r="CD18" s="5">
        <v>0</v>
      </c>
      <c r="CE18" s="5">
        <v>6795350</v>
      </c>
      <c r="CF18" s="5"/>
      <c r="CG18" s="5" t="s">
        <v>1809</v>
      </c>
      <c r="CH18" s="5" t="s">
        <v>1</v>
      </c>
      <c r="CI18" s="5" t="s">
        <v>1</v>
      </c>
      <c r="CJ18" t="s">
        <v>1863</v>
      </c>
      <c r="CK18" t="s">
        <v>1787</v>
      </c>
      <c r="CL18" t="s">
        <v>1868</v>
      </c>
      <c r="CM18" t="s">
        <v>1857</v>
      </c>
      <c r="CN18" s="5" t="b">
        <v>1</v>
      </c>
      <c r="CO18" t="s">
        <v>159</v>
      </c>
      <c r="CQ18" t="s">
        <v>1269</v>
      </c>
      <c r="CR18" t="s">
        <v>1450</v>
      </c>
      <c r="CS18" t="s">
        <v>8</v>
      </c>
      <c r="CT18" t="b">
        <v>1</v>
      </c>
      <c r="CU18">
        <v>7302900</v>
      </c>
      <c r="CV18" t="s">
        <v>1899</v>
      </c>
      <c r="CW18">
        <v>0</v>
      </c>
      <c r="CX18">
        <v>7302900</v>
      </c>
      <c r="CY18">
        <v>0</v>
      </c>
      <c r="CZ18" t="b">
        <v>1</v>
      </c>
      <c r="DA18">
        <v>45836</v>
      </c>
      <c r="DB18" t="s">
        <v>1789</v>
      </c>
      <c r="DC18">
        <v>-1.5231003553901612E-3</v>
      </c>
      <c r="DD18">
        <v>-175.15654086986854</v>
      </c>
      <c r="DE18" s="5">
        <f>ROUND(ПП5[[#This Row],[Стоимость квартиры с отделкой]]/1000000,2)</f>
        <v>6.8</v>
      </c>
    </row>
    <row r="19" spans="1:109" x14ac:dyDescent="0.25">
      <c r="A19" s="5">
        <v>18</v>
      </c>
      <c r="B19" s="5" t="s">
        <v>3</v>
      </c>
      <c r="C19" s="5">
        <v>3</v>
      </c>
      <c r="D19" s="5">
        <v>5</v>
      </c>
      <c r="E19" s="5">
        <v>2</v>
      </c>
      <c r="F19" s="5">
        <v>16.46</v>
      </c>
      <c r="G19" s="5">
        <v>12.47</v>
      </c>
      <c r="H19" s="5"/>
      <c r="I19" s="5">
        <v>28.93</v>
      </c>
      <c r="J19" s="5">
        <v>18</v>
      </c>
      <c r="K19" s="5">
        <v>4.3499999999999996</v>
      </c>
      <c r="L19" s="5">
        <v>1.55</v>
      </c>
      <c r="M19" s="5"/>
      <c r="N19" s="5">
        <v>8</v>
      </c>
      <c r="O19" s="5">
        <v>2.67</v>
      </c>
      <c r="P19" s="5"/>
      <c r="R19" s="5">
        <v>2.67</v>
      </c>
      <c r="S19" s="5">
        <v>63.5</v>
      </c>
      <c r="T19" s="5">
        <v>60.83</v>
      </c>
      <c r="U19" s="5">
        <v>62.17</v>
      </c>
      <c r="V19">
        <v>61.699999999999989</v>
      </c>
      <c r="W19" s="5">
        <v>81080.054999999993</v>
      </c>
      <c r="X19">
        <v>4054.002750000001</v>
      </c>
      <c r="Y19">
        <v>85134.057750000007</v>
      </c>
      <c r="Z19">
        <v>2554.0217325000003</v>
      </c>
      <c r="AA19">
        <v>87688.079482500005</v>
      </c>
      <c r="AC19">
        <v>87688.079482500005</v>
      </c>
      <c r="AE19">
        <v>87688.079482500005</v>
      </c>
      <c r="AG19">
        <v>87688.079482500005</v>
      </c>
      <c r="AI19">
        <v>87688.079482500005</v>
      </c>
      <c r="AK19">
        <v>87688.079482500005</v>
      </c>
      <c r="AL19" s="5"/>
      <c r="AM19" s="5">
        <v>87688.079482500005</v>
      </c>
      <c r="AO19">
        <v>87688.079482500005</v>
      </c>
      <c r="AQ19">
        <v>87688.079482500005</v>
      </c>
      <c r="AS19">
        <v>87688.079482500005</v>
      </c>
      <c r="AU19">
        <v>87688.079482500005</v>
      </c>
      <c r="AW19">
        <v>87688.079482500005</v>
      </c>
      <c r="AX19" s="5"/>
      <c r="AY19">
        <v>87688.079482500005</v>
      </c>
      <c r="BA19">
        <v>87688.079482500005</v>
      </c>
      <c r="BC19">
        <v>87688.079482500005</v>
      </c>
      <c r="BE19">
        <v>87688.079482500005</v>
      </c>
      <c r="BG19">
        <v>87688.079482500005</v>
      </c>
      <c r="BI19">
        <v>87688.079482500005</v>
      </c>
      <c r="BK19">
        <v>87688.079482500005</v>
      </c>
      <c r="BM19">
        <v>87688.079482500005</v>
      </c>
      <c r="BO19">
        <v>87688.079482500005</v>
      </c>
      <c r="BQ19">
        <v>87688.079482500005</v>
      </c>
      <c r="BS19">
        <v>87688.079482500005</v>
      </c>
      <c r="BT19" s="5">
        <v>87688.08</v>
      </c>
      <c r="BU19" s="5">
        <v>5451600</v>
      </c>
      <c r="BV19">
        <v>30000</v>
      </c>
      <c r="BX19" s="5">
        <v>30000</v>
      </c>
      <c r="BY19" s="5">
        <v>87206.047933086695</v>
      </c>
      <c r="BZ19" s="5">
        <v>5421600</v>
      </c>
      <c r="CA19" s="5" t="s">
        <v>9</v>
      </c>
      <c r="CB19" s="5">
        <v>7500</v>
      </c>
      <c r="CC19">
        <v>94706.047933086695</v>
      </c>
      <c r="CD19" s="5">
        <v>466275</v>
      </c>
      <c r="CE19" s="5">
        <v>5887875</v>
      </c>
      <c r="CF19" s="5"/>
      <c r="CG19" s="5" t="s">
        <v>1271</v>
      </c>
      <c r="CH19" s="5" t="s">
        <v>1</v>
      </c>
      <c r="CI19" s="5" t="s">
        <v>1</v>
      </c>
      <c r="CJ19" t="s">
        <v>1863</v>
      </c>
      <c r="CK19" t="s">
        <v>1787</v>
      </c>
      <c r="CL19" t="s">
        <v>1868</v>
      </c>
      <c r="CM19" t="s">
        <v>1857</v>
      </c>
      <c r="CN19" s="5" t="b">
        <v>1</v>
      </c>
      <c r="CO19" t="s">
        <v>160</v>
      </c>
      <c r="CQ19" t="s">
        <v>1269</v>
      </c>
      <c r="CR19" t="s">
        <v>1450</v>
      </c>
      <c r="CS19" t="s">
        <v>9</v>
      </c>
      <c r="CT19" t="b">
        <v>1</v>
      </c>
      <c r="CU19">
        <v>5451600</v>
      </c>
      <c r="CV19" t="s">
        <v>1899</v>
      </c>
      <c r="CW19">
        <v>0</v>
      </c>
      <c r="CX19">
        <v>5451600</v>
      </c>
      <c r="CY19">
        <v>0</v>
      </c>
      <c r="CZ19" t="b">
        <v>1</v>
      </c>
      <c r="DA19">
        <v>45289</v>
      </c>
      <c r="DB19" t="s">
        <v>1789</v>
      </c>
      <c r="DC19">
        <v>-7.5599163583723872E-3</v>
      </c>
      <c r="DD19">
        <v>-659.27042831834865</v>
      </c>
      <c r="DE19" s="5">
        <f>ROUND(ПП5[[#This Row],[Стоимость квартиры с отделкой]]/1000000,2)</f>
        <v>5.89</v>
      </c>
    </row>
    <row r="20" spans="1:109" x14ac:dyDescent="0.25">
      <c r="A20" s="5">
        <v>19</v>
      </c>
      <c r="B20" s="5" t="s">
        <v>3</v>
      </c>
      <c r="C20" s="5">
        <v>3</v>
      </c>
      <c r="D20" s="5">
        <v>6</v>
      </c>
      <c r="E20" s="5">
        <v>2</v>
      </c>
      <c r="F20" s="5">
        <v>14.64</v>
      </c>
      <c r="G20" s="5">
        <v>10.74</v>
      </c>
      <c r="H20" s="5"/>
      <c r="I20" s="5">
        <v>25.380000000000003</v>
      </c>
      <c r="J20" s="5">
        <v>14.35</v>
      </c>
      <c r="K20" s="5">
        <v>4.16</v>
      </c>
      <c r="L20" s="5">
        <v>1.93</v>
      </c>
      <c r="M20" s="5"/>
      <c r="N20" s="5">
        <v>11.03</v>
      </c>
      <c r="O20" s="5">
        <v>2.6219999999999999</v>
      </c>
      <c r="P20" s="5"/>
      <c r="R20" s="5">
        <v>2.6219999999999999</v>
      </c>
      <c r="S20" s="5">
        <v>59.47</v>
      </c>
      <c r="T20" s="5">
        <v>56.85</v>
      </c>
      <c r="U20" s="5">
        <v>58.16</v>
      </c>
      <c r="V20">
        <v>58.099999999999994</v>
      </c>
      <c r="W20" s="5">
        <v>82238.34150000001</v>
      </c>
      <c r="X20">
        <v>4111.9170750000003</v>
      </c>
      <c r="Y20">
        <v>86350.258575000014</v>
      </c>
      <c r="Z20">
        <v>2590.5077572500004</v>
      </c>
      <c r="AA20">
        <v>88940.766332250016</v>
      </c>
      <c r="AC20">
        <v>88940.766332250016</v>
      </c>
      <c r="AE20">
        <v>88940.766332250016</v>
      </c>
      <c r="AG20">
        <v>88940.766332250016</v>
      </c>
      <c r="AI20">
        <v>88940.766332250016</v>
      </c>
      <c r="AJ20">
        <v>889.40766332250018</v>
      </c>
      <c r="AK20">
        <v>89830.173995572535</v>
      </c>
      <c r="AL20" s="5">
        <v>4491.5086997786266</v>
      </c>
      <c r="AM20" s="5">
        <v>94321.682695351148</v>
      </c>
      <c r="AO20">
        <v>94321.682695351148</v>
      </c>
      <c r="AP20">
        <v>1886.433653907023</v>
      </c>
      <c r="AQ20">
        <v>96208.116349258169</v>
      </c>
      <c r="AS20">
        <v>96208.116349258169</v>
      </c>
      <c r="AT20">
        <v>1924.1623269851632</v>
      </c>
      <c r="AU20">
        <v>98132.278676243339</v>
      </c>
      <c r="AW20">
        <v>98132.278676243339</v>
      </c>
      <c r="AX20" s="5">
        <v>981.32278676243345</v>
      </c>
      <c r="AY20">
        <v>99113.601463005776</v>
      </c>
      <c r="BA20">
        <v>99113.601463005776</v>
      </c>
      <c r="BC20">
        <v>99113.601463005776</v>
      </c>
      <c r="BE20">
        <v>99113.601463005776</v>
      </c>
      <c r="BF20">
        <v>1486.7040219450869</v>
      </c>
      <c r="BG20">
        <v>100600.30548495086</v>
      </c>
      <c r="BH20">
        <v>500</v>
      </c>
      <c r="BI20">
        <v>101100.30548495086</v>
      </c>
      <c r="BJ20">
        <v>4044.0122193980342</v>
      </c>
      <c r="BK20">
        <v>105144.3177043489</v>
      </c>
      <c r="BL20">
        <v>6308.6590622609338</v>
      </c>
      <c r="BM20">
        <v>111452.97676660983</v>
      </c>
      <c r="BN20">
        <v>14488.886979659281</v>
      </c>
      <c r="BO20">
        <v>125941.86374626913</v>
      </c>
      <c r="BP20">
        <v>35</v>
      </c>
      <c r="BQ20">
        <v>125976.86374626913</v>
      </c>
      <c r="BS20">
        <v>125976.86374626913</v>
      </c>
      <c r="BT20" s="5">
        <v>125976.86</v>
      </c>
      <c r="BU20" s="5">
        <v>7326900</v>
      </c>
      <c r="BV20">
        <v>300000</v>
      </c>
      <c r="BW20">
        <v>0.03</v>
      </c>
      <c r="BX20" s="5">
        <v>519807</v>
      </c>
      <c r="BY20" s="5">
        <v>117040.80123796425</v>
      </c>
      <c r="BZ20" s="5">
        <v>6807093</v>
      </c>
      <c r="CA20" s="5" t="s">
        <v>8</v>
      </c>
      <c r="CB20" s="5"/>
      <c r="CC20">
        <v>117040.80123796425</v>
      </c>
      <c r="CD20" s="5">
        <v>0</v>
      </c>
      <c r="CE20" s="5">
        <v>6807093</v>
      </c>
      <c r="CF20" s="5"/>
      <c r="CG20" s="5" t="s">
        <v>1847</v>
      </c>
      <c r="CH20" s="5" t="s">
        <v>1</v>
      </c>
      <c r="CI20" s="5" t="s">
        <v>1</v>
      </c>
      <c r="CJ20" t="s">
        <v>1863</v>
      </c>
      <c r="CK20" t="s">
        <v>1787</v>
      </c>
      <c r="CL20" t="s">
        <v>1868</v>
      </c>
      <c r="CM20" t="s">
        <v>1857</v>
      </c>
      <c r="CN20" s="5" t="b">
        <v>1</v>
      </c>
      <c r="CO20" t="s">
        <v>161</v>
      </c>
      <c r="CQ20" t="s">
        <v>1269</v>
      </c>
      <c r="CR20" t="s">
        <v>1450</v>
      </c>
      <c r="CS20" t="s">
        <v>8</v>
      </c>
      <c r="CT20" t="b">
        <v>1</v>
      </c>
      <c r="CU20">
        <v>7326900</v>
      </c>
      <c r="CV20" t="s">
        <v>1899</v>
      </c>
      <c r="CW20">
        <v>7326900</v>
      </c>
      <c r="CX20">
        <v>7326900</v>
      </c>
      <c r="CY20">
        <v>0</v>
      </c>
      <c r="CZ20" t="b">
        <v>1</v>
      </c>
      <c r="DA20">
        <v>45832</v>
      </c>
      <c r="DB20" t="s">
        <v>1789</v>
      </c>
      <c r="DC20">
        <v>-1.0316368638240148E-3</v>
      </c>
      <c r="DD20">
        <v>-120.7436051285833</v>
      </c>
      <c r="DE20" s="5">
        <f>ROUND(ПП5[[#This Row],[Стоимость квартиры с отделкой]]/1000000,2)</f>
        <v>6.81</v>
      </c>
    </row>
    <row r="21" spans="1:109" x14ac:dyDescent="0.25">
      <c r="A21" s="5">
        <v>20</v>
      </c>
      <c r="B21" s="5" t="s">
        <v>3</v>
      </c>
      <c r="C21" s="5">
        <v>3</v>
      </c>
      <c r="D21" s="5">
        <v>7</v>
      </c>
      <c r="E21" s="5">
        <v>1</v>
      </c>
      <c r="F21" s="5">
        <v>18.489999999999998</v>
      </c>
      <c r="G21" s="5"/>
      <c r="H21" s="5"/>
      <c r="I21" s="5">
        <v>18.489999999999998</v>
      </c>
      <c r="J21" s="5">
        <v>13.04</v>
      </c>
      <c r="K21" s="5">
        <v>3.9</v>
      </c>
      <c r="L21" s="5"/>
      <c r="M21" s="5"/>
      <c r="N21" s="5">
        <v>5.99</v>
      </c>
      <c r="O21" s="5">
        <v>2.65</v>
      </c>
      <c r="P21" s="5"/>
      <c r="R21" s="5">
        <v>2.65</v>
      </c>
      <c r="S21" s="5">
        <v>44.07</v>
      </c>
      <c r="T21" s="5">
        <v>41.42</v>
      </c>
      <c r="U21" s="5">
        <v>42.75</v>
      </c>
      <c r="V21">
        <v>42.5</v>
      </c>
      <c r="W21" s="5">
        <v>84762.5625</v>
      </c>
      <c r="X21">
        <v>4238.1281250000002</v>
      </c>
      <c r="Y21">
        <v>89000.690625000003</v>
      </c>
      <c r="Z21">
        <v>2670.02071875</v>
      </c>
      <c r="AA21">
        <v>91670.711343750023</v>
      </c>
      <c r="AB21">
        <v>3666.8284537499999</v>
      </c>
      <c r="AC21">
        <v>95337.539797500023</v>
      </c>
      <c r="AE21">
        <v>95337.539797500023</v>
      </c>
      <c r="AF21">
        <v>4766.8769898750006</v>
      </c>
      <c r="AG21">
        <v>100104.416787375</v>
      </c>
      <c r="AI21">
        <v>100104.416787375</v>
      </c>
      <c r="AJ21">
        <v>1001.04416787375</v>
      </c>
      <c r="AK21">
        <v>101105.46095524875</v>
      </c>
      <c r="AL21" s="5">
        <v>5055.2730477624391</v>
      </c>
      <c r="AM21" s="5">
        <v>106160.7340030112</v>
      </c>
      <c r="AO21">
        <v>106160.7340030112</v>
      </c>
      <c r="AP21">
        <v>3184.8220200903361</v>
      </c>
      <c r="AQ21">
        <v>109345.55602310154</v>
      </c>
      <c r="AS21">
        <v>109345.55602310154</v>
      </c>
      <c r="AU21">
        <v>109345.55602310154</v>
      </c>
      <c r="AW21">
        <v>109345.55602310154</v>
      </c>
      <c r="AX21" s="5"/>
      <c r="AY21">
        <v>109345.55602310154</v>
      </c>
      <c r="BA21">
        <v>109345.55602310154</v>
      </c>
      <c r="BC21">
        <v>109345.55602310154</v>
      </c>
      <c r="BE21">
        <v>109345.55602310154</v>
      </c>
      <c r="BG21">
        <v>109345.55602310154</v>
      </c>
      <c r="BI21">
        <v>109345.55602310154</v>
      </c>
      <c r="BK21">
        <v>109345.55602310154</v>
      </c>
      <c r="BM21">
        <v>109345.55602310154</v>
      </c>
      <c r="BO21">
        <v>109345.55602310154</v>
      </c>
      <c r="BQ21">
        <v>109345.55602310154</v>
      </c>
      <c r="BS21">
        <v>109345.55602310154</v>
      </c>
      <c r="BT21" s="5">
        <v>109345.56</v>
      </c>
      <c r="BU21" s="5">
        <v>4674600</v>
      </c>
      <c r="BW21">
        <v>0.03</v>
      </c>
      <c r="BX21" s="5">
        <v>140238</v>
      </c>
      <c r="BY21" s="5">
        <v>106066.94736842104</v>
      </c>
      <c r="BZ21" s="5">
        <v>4534362</v>
      </c>
      <c r="CA21" s="5" t="s">
        <v>10</v>
      </c>
      <c r="CB21" s="5">
        <v>20000</v>
      </c>
      <c r="CC21">
        <v>126066.94736842104</v>
      </c>
      <c r="CD21" s="5">
        <v>855000</v>
      </c>
      <c r="CE21" s="5">
        <v>5389362</v>
      </c>
      <c r="CF21" s="5"/>
      <c r="CG21" s="5" t="s">
        <v>110</v>
      </c>
      <c r="CH21" s="5" t="s">
        <v>1</v>
      </c>
      <c r="CI21" s="5" t="s">
        <v>1</v>
      </c>
      <c r="CJ21" t="s">
        <v>1863</v>
      </c>
      <c r="CK21" t="s">
        <v>1787</v>
      </c>
      <c r="CL21" t="s">
        <v>1868</v>
      </c>
      <c r="CM21" t="s">
        <v>1864</v>
      </c>
      <c r="CN21" s="5" t="b">
        <v>1</v>
      </c>
      <c r="CO21" t="s">
        <v>162</v>
      </c>
      <c r="CQ21" t="s">
        <v>1269</v>
      </c>
      <c r="CR21" t="s">
        <v>1450</v>
      </c>
      <c r="CS21" t="s">
        <v>10</v>
      </c>
      <c r="CT21" t="b">
        <v>1</v>
      </c>
      <c r="CU21">
        <v>4674600</v>
      </c>
      <c r="CV21" t="s">
        <v>1899</v>
      </c>
      <c r="CW21">
        <v>4674600</v>
      </c>
      <c r="CX21">
        <v>4674600</v>
      </c>
      <c r="CY21">
        <v>0</v>
      </c>
      <c r="CZ21" t="b">
        <v>1</v>
      </c>
      <c r="DA21">
        <v>45488</v>
      </c>
      <c r="DB21" t="s">
        <v>1789</v>
      </c>
      <c r="DC21">
        <v>-5.8479532163743242E-3</v>
      </c>
      <c r="DD21">
        <v>-620.27454601416412</v>
      </c>
      <c r="DE21" s="5">
        <f>ROUND(ПП5[[#This Row],[Стоимость квартиры с отделкой]]/1000000,2)</f>
        <v>5.39</v>
      </c>
    </row>
    <row r="22" spans="1:109" x14ac:dyDescent="0.25">
      <c r="A22" s="5">
        <v>21</v>
      </c>
      <c r="B22" s="5" t="s">
        <v>3</v>
      </c>
      <c r="C22" s="5">
        <v>4</v>
      </c>
      <c r="D22" s="5">
        <v>1</v>
      </c>
      <c r="E22" s="5">
        <v>1</v>
      </c>
      <c r="F22" s="5">
        <v>14.68</v>
      </c>
      <c r="G22" s="5"/>
      <c r="H22" s="5"/>
      <c r="I22" s="5">
        <v>14.68</v>
      </c>
      <c r="J22" s="5">
        <v>9.84</v>
      </c>
      <c r="K22" s="5">
        <v>3.63</v>
      </c>
      <c r="L22" s="5"/>
      <c r="M22" s="5"/>
      <c r="N22" s="5">
        <v>4.8899999999999997</v>
      </c>
      <c r="O22" s="5">
        <v>2.7</v>
      </c>
      <c r="P22" s="5"/>
      <c r="R22" s="5">
        <v>2.7</v>
      </c>
      <c r="S22" s="5">
        <v>35.74</v>
      </c>
      <c r="T22" s="5">
        <v>33.04</v>
      </c>
      <c r="U22" s="5">
        <v>34.39</v>
      </c>
      <c r="V22">
        <v>34.450000000000003</v>
      </c>
      <c r="W22" s="5">
        <v>83545.875</v>
      </c>
      <c r="X22">
        <v>4177.2937499999998</v>
      </c>
      <c r="Y22">
        <v>87723.168749999997</v>
      </c>
      <c r="Z22">
        <v>2631.6950624999999</v>
      </c>
      <c r="AA22">
        <v>90354.8638125</v>
      </c>
      <c r="AB22">
        <v>12649.680933750002</v>
      </c>
      <c r="AC22">
        <v>103004.54474625</v>
      </c>
      <c r="AE22">
        <v>103004.54474625</v>
      </c>
      <c r="AF22">
        <v>5150.2272373125006</v>
      </c>
      <c r="AG22">
        <v>108154.7719835625</v>
      </c>
      <c r="AI22">
        <v>108154.7719835625</v>
      </c>
      <c r="AJ22">
        <v>1081.547719835625</v>
      </c>
      <c r="AK22">
        <v>109236.31970339813</v>
      </c>
      <c r="AL22" s="5">
        <v>5461.8159851699065</v>
      </c>
      <c r="AM22" s="5">
        <v>114698.13568856804</v>
      </c>
      <c r="AO22">
        <v>114698.13568856804</v>
      </c>
      <c r="AP22">
        <v>3440.9440706570408</v>
      </c>
      <c r="AQ22">
        <v>118139.07975922507</v>
      </c>
      <c r="AS22">
        <v>118139.07975922507</v>
      </c>
      <c r="AU22">
        <v>118139.07975922507</v>
      </c>
      <c r="AW22">
        <v>118139.07975922507</v>
      </c>
      <c r="AX22" s="5"/>
      <c r="AY22">
        <v>118139.07975922507</v>
      </c>
      <c r="BA22">
        <v>118139.07975922507</v>
      </c>
      <c r="BC22">
        <v>118139.07975922507</v>
      </c>
      <c r="BE22">
        <v>118139.07975922507</v>
      </c>
      <c r="BG22">
        <v>118139.07975922507</v>
      </c>
      <c r="BI22">
        <v>118139.07975922507</v>
      </c>
      <c r="BK22">
        <v>118139.07975922507</v>
      </c>
      <c r="BM22">
        <v>118139.07975922507</v>
      </c>
      <c r="BO22">
        <v>118139.07975922507</v>
      </c>
      <c r="BQ22">
        <v>118139.07975922507</v>
      </c>
      <c r="BS22">
        <v>118139.07975922507</v>
      </c>
      <c r="BT22" s="5">
        <v>118139.08</v>
      </c>
      <c r="BU22" s="5">
        <v>4062900</v>
      </c>
      <c r="BX22" s="5">
        <v>0</v>
      </c>
      <c r="BY22" s="5">
        <v>118141.90171561499</v>
      </c>
      <c r="BZ22" s="5">
        <v>4062900</v>
      </c>
      <c r="CA22" s="5" t="s">
        <v>1282</v>
      </c>
      <c r="CB22" s="5">
        <v>7000</v>
      </c>
      <c r="CC22">
        <v>125141.90171561499</v>
      </c>
      <c r="CD22" s="5">
        <v>240730</v>
      </c>
      <c r="CE22" s="5">
        <v>4303630</v>
      </c>
      <c r="CF22" s="5" t="s">
        <v>102</v>
      </c>
      <c r="CG22" s="5"/>
      <c r="CH22" s="5" t="s">
        <v>1</v>
      </c>
      <c r="CI22" s="5" t="s">
        <v>1</v>
      </c>
      <c r="CJ22" t="s">
        <v>1863</v>
      </c>
      <c r="CK22" t="s">
        <v>1787</v>
      </c>
      <c r="CL22" t="s">
        <v>1868</v>
      </c>
      <c r="CM22" t="s">
        <v>1864</v>
      </c>
      <c r="CN22" s="5" t="b">
        <v>1</v>
      </c>
      <c r="CO22" t="s">
        <v>163</v>
      </c>
      <c r="CQ22" t="s">
        <v>1269</v>
      </c>
      <c r="CR22" t="s">
        <v>1450</v>
      </c>
      <c r="CS22" t="s">
        <v>1282</v>
      </c>
      <c r="CT22" t="b">
        <v>1</v>
      </c>
      <c r="CU22">
        <v>4062900</v>
      </c>
      <c r="CV22" t="s">
        <v>1899</v>
      </c>
      <c r="CW22">
        <v>0</v>
      </c>
      <c r="CX22">
        <v>4062900</v>
      </c>
      <c r="CY22">
        <v>0</v>
      </c>
      <c r="CZ22" t="b">
        <v>1</v>
      </c>
      <c r="DA22">
        <v>45461</v>
      </c>
      <c r="DB22" t="s">
        <v>1789</v>
      </c>
      <c r="DC22">
        <v>1.7446932247746627E-3</v>
      </c>
      <c r="DD22">
        <v>206.12137548522759</v>
      </c>
      <c r="DE22" s="5">
        <f>ROUND(ПП5[[#This Row],[Стоимость квартиры с отделкой]]/1000000,2)</f>
        <v>4.3</v>
      </c>
    </row>
    <row r="23" spans="1:109" x14ac:dyDescent="0.25">
      <c r="A23" s="5">
        <v>22</v>
      </c>
      <c r="B23" s="5" t="s">
        <v>3</v>
      </c>
      <c r="C23" s="5">
        <v>4</v>
      </c>
      <c r="D23" s="5">
        <v>2</v>
      </c>
      <c r="E23" s="5">
        <v>2</v>
      </c>
      <c r="F23" s="5">
        <v>15.82</v>
      </c>
      <c r="G23" s="5">
        <v>15.54</v>
      </c>
      <c r="H23" s="5"/>
      <c r="I23" s="5">
        <v>31.36</v>
      </c>
      <c r="J23" s="5">
        <v>19.440000000000001</v>
      </c>
      <c r="K23" s="5">
        <v>4.42</v>
      </c>
      <c r="L23" s="5"/>
      <c r="M23" s="5">
        <v>3.25</v>
      </c>
      <c r="N23" s="5">
        <v>8.5299999999999994</v>
      </c>
      <c r="O23" s="5">
        <v>3</v>
      </c>
      <c r="P23" s="5"/>
      <c r="R23" s="5">
        <v>3</v>
      </c>
      <c r="S23" s="5">
        <v>70</v>
      </c>
      <c r="T23" s="5">
        <v>67</v>
      </c>
      <c r="U23" s="5">
        <v>68.5</v>
      </c>
      <c r="V23">
        <v>67.899999999999991</v>
      </c>
      <c r="W23" s="5">
        <v>84941.010000000009</v>
      </c>
      <c r="X23">
        <v>4247.0505000000003</v>
      </c>
      <c r="Y23">
        <v>89188.060500000007</v>
      </c>
      <c r="Z23">
        <v>2675.641815</v>
      </c>
      <c r="AA23">
        <v>91863.702315000002</v>
      </c>
      <c r="AC23">
        <v>91863.702315000002</v>
      </c>
      <c r="AE23">
        <v>91863.702315000002</v>
      </c>
      <c r="AG23">
        <v>91863.702315000002</v>
      </c>
      <c r="AH23">
        <v>-831</v>
      </c>
      <c r="AI23">
        <v>91032.702315000002</v>
      </c>
      <c r="AJ23">
        <v>910.32702314999995</v>
      </c>
      <c r="AK23">
        <v>91943.029338150023</v>
      </c>
      <c r="AL23" s="5">
        <v>4597.1514669075004</v>
      </c>
      <c r="AM23" s="5">
        <v>96540.180805057505</v>
      </c>
      <c r="AO23">
        <v>96540.180805057505</v>
      </c>
      <c r="AP23">
        <v>1930.8036161011501</v>
      </c>
      <c r="AQ23">
        <v>98470.984421158661</v>
      </c>
      <c r="AS23">
        <v>98470.984421158661</v>
      </c>
      <c r="AT23">
        <v>1969.4196884231733</v>
      </c>
      <c r="AU23">
        <v>100440.40410958184</v>
      </c>
      <c r="AW23">
        <v>100440.40410958184</v>
      </c>
      <c r="AX23" s="5"/>
      <c r="AY23">
        <v>100440.40410958184</v>
      </c>
      <c r="BA23">
        <v>100440.40410958184</v>
      </c>
      <c r="BC23">
        <v>100440.40410958184</v>
      </c>
      <c r="BE23">
        <v>100440.40410958184</v>
      </c>
      <c r="BF23">
        <v>502.20202054790923</v>
      </c>
      <c r="BG23">
        <v>100942.60613012974</v>
      </c>
      <c r="BI23">
        <v>100942.60613012974</v>
      </c>
      <c r="BK23">
        <v>100942.60613012974</v>
      </c>
      <c r="BL23">
        <v>6056.5563678077842</v>
      </c>
      <c r="BM23">
        <v>106999.16249793752</v>
      </c>
      <c r="BN23">
        <v>13909.891124731879</v>
      </c>
      <c r="BO23">
        <v>120909.05362266939</v>
      </c>
      <c r="BP23">
        <v>35</v>
      </c>
      <c r="BQ23">
        <v>120944.05362266939</v>
      </c>
      <c r="BS23">
        <v>120944.05362266939</v>
      </c>
      <c r="BT23" s="5">
        <v>120944.05</v>
      </c>
      <c r="BU23" s="5">
        <v>8212200</v>
      </c>
      <c r="BX23" s="5">
        <v>0</v>
      </c>
      <c r="BY23" s="5">
        <v>120945.50810014729</v>
      </c>
      <c r="BZ23" s="5">
        <v>8212200</v>
      </c>
      <c r="CA23" s="5" t="s">
        <v>8</v>
      </c>
      <c r="CB23" s="5"/>
      <c r="CC23">
        <v>120945.50810014729</v>
      </c>
      <c r="CD23" s="5">
        <v>0</v>
      </c>
      <c r="CE23" s="5">
        <v>8212200</v>
      </c>
      <c r="CF23" s="5"/>
      <c r="CG23" s="5"/>
      <c r="CH23" s="5" t="s">
        <v>2</v>
      </c>
      <c r="CI23" s="5" t="s">
        <v>2</v>
      </c>
      <c r="CJ23" t="s">
        <v>1821</v>
      </c>
      <c r="CK23" t="s">
        <v>1787</v>
      </c>
      <c r="CL23" t="s">
        <v>1868</v>
      </c>
      <c r="CM23" t="s">
        <v>1857</v>
      </c>
      <c r="CN23" s="5" t="b">
        <v>1</v>
      </c>
      <c r="CO23" t="s">
        <v>164</v>
      </c>
      <c r="CQ23" t="s">
        <v>1269</v>
      </c>
      <c r="CR23" t="s">
        <v>1451</v>
      </c>
      <c r="CS23" t="s">
        <v>8</v>
      </c>
      <c r="CT23" t="b">
        <v>1</v>
      </c>
      <c r="CU23">
        <v>8212200</v>
      </c>
      <c r="CV23">
        <v>8212200</v>
      </c>
      <c r="CW23">
        <v>0</v>
      </c>
      <c r="CX23">
        <v>0</v>
      </c>
      <c r="CY23">
        <v>0</v>
      </c>
      <c r="CZ23" t="b">
        <v>1</v>
      </c>
      <c r="DA23" t="s">
        <v>1786</v>
      </c>
      <c r="DB23" t="s">
        <v>1787</v>
      </c>
      <c r="DC23">
        <v>-8.7591240875913856E-3</v>
      </c>
      <c r="DD23">
        <v>-1059.3767132859791</v>
      </c>
      <c r="DE23" s="5">
        <f>ROUND(ПП5[[#This Row],[Стоимость квартиры с отделкой]]/1000000,2)</f>
        <v>8.2100000000000009</v>
      </c>
    </row>
    <row r="24" spans="1:109" x14ac:dyDescent="0.25">
      <c r="A24" s="5">
        <v>23</v>
      </c>
      <c r="B24" s="5" t="s">
        <v>3</v>
      </c>
      <c r="C24" s="5">
        <v>4</v>
      </c>
      <c r="D24" s="5">
        <v>3</v>
      </c>
      <c r="E24" s="5">
        <v>1</v>
      </c>
      <c r="F24" s="5">
        <v>13.6</v>
      </c>
      <c r="G24" s="5"/>
      <c r="H24" s="5"/>
      <c r="I24" s="5">
        <v>13.6</v>
      </c>
      <c r="J24" s="5">
        <v>14.97</v>
      </c>
      <c r="K24" s="5">
        <v>4.1100000000000003</v>
      </c>
      <c r="L24" s="5"/>
      <c r="M24" s="5"/>
      <c r="N24" s="5">
        <v>3.7</v>
      </c>
      <c r="O24" s="5">
        <v>2.69</v>
      </c>
      <c r="P24" s="5"/>
      <c r="R24" s="5">
        <v>2.69</v>
      </c>
      <c r="S24" s="5">
        <v>39.07</v>
      </c>
      <c r="T24" s="5">
        <v>36.380000000000003</v>
      </c>
      <c r="U24" s="5">
        <v>37.729999999999997</v>
      </c>
      <c r="V24">
        <v>37.350000000000009</v>
      </c>
      <c r="W24" s="5">
        <v>88412.625</v>
      </c>
      <c r="X24">
        <v>4420.6312500000004</v>
      </c>
      <c r="Y24">
        <v>92833.256250000006</v>
      </c>
      <c r="Z24">
        <v>2784.9976875000002</v>
      </c>
      <c r="AA24">
        <v>95618.253937500005</v>
      </c>
      <c r="AB24">
        <v>6693.2777756250007</v>
      </c>
      <c r="AC24">
        <v>102311.531713125</v>
      </c>
      <c r="AE24">
        <v>102311.531713125</v>
      </c>
      <c r="AF24">
        <v>5115.5765856562502</v>
      </c>
      <c r="AG24">
        <v>107427.10829878126</v>
      </c>
      <c r="AI24">
        <v>107427.10829878126</v>
      </c>
      <c r="AJ24">
        <v>1074.2710829878126</v>
      </c>
      <c r="AK24">
        <v>108501.37938176907</v>
      </c>
      <c r="AL24" s="5">
        <v>5425.0689690884537</v>
      </c>
      <c r="AM24" s="5">
        <v>113926.44835085754</v>
      </c>
      <c r="AO24">
        <v>113926.44835085754</v>
      </c>
      <c r="AP24">
        <v>3417.7934505257258</v>
      </c>
      <c r="AQ24">
        <v>117344.24180138326</v>
      </c>
      <c r="AS24">
        <v>117344.24180138326</v>
      </c>
      <c r="AU24">
        <v>117344.24180138326</v>
      </c>
      <c r="AW24">
        <v>117344.24180138326</v>
      </c>
      <c r="AX24" s="5"/>
      <c r="AY24">
        <v>117344.24180138326</v>
      </c>
      <c r="BA24">
        <v>117344.24180138326</v>
      </c>
      <c r="BC24">
        <v>117344.24180138326</v>
      </c>
      <c r="BE24">
        <v>117344.24180138326</v>
      </c>
      <c r="BG24">
        <v>117344.24180138326</v>
      </c>
      <c r="BI24">
        <v>117344.24180138326</v>
      </c>
      <c r="BK24">
        <v>117344.24180138326</v>
      </c>
      <c r="BM24">
        <v>117344.24180138326</v>
      </c>
      <c r="BO24">
        <v>117344.24180138326</v>
      </c>
      <c r="BQ24">
        <v>117344.24180138326</v>
      </c>
      <c r="BS24">
        <v>117344.24180138326</v>
      </c>
      <c r="BT24" s="5">
        <v>117344.24</v>
      </c>
      <c r="BU24" s="5">
        <v>4427400</v>
      </c>
      <c r="BX24" s="5">
        <v>0</v>
      </c>
      <c r="BY24" s="5">
        <v>117344.28836469652</v>
      </c>
      <c r="BZ24" s="5">
        <v>4427400</v>
      </c>
      <c r="CA24" s="5" t="s">
        <v>10</v>
      </c>
      <c r="CB24" s="5">
        <v>20000</v>
      </c>
      <c r="CC24">
        <v>137344.28836469655</v>
      </c>
      <c r="CD24" s="5">
        <v>754600</v>
      </c>
      <c r="CE24" s="5">
        <v>5182000</v>
      </c>
      <c r="CF24" s="5"/>
      <c r="CG24" s="5"/>
      <c r="CH24" s="5" t="s">
        <v>1</v>
      </c>
      <c r="CI24" s="5" t="s">
        <v>1</v>
      </c>
      <c r="CJ24" t="s">
        <v>1863</v>
      </c>
      <c r="CK24" t="s">
        <v>1787</v>
      </c>
      <c r="CL24" t="s">
        <v>1868</v>
      </c>
      <c r="CM24" t="s">
        <v>1856</v>
      </c>
      <c r="CN24" s="5" t="b">
        <v>1</v>
      </c>
      <c r="CO24" t="s">
        <v>165</v>
      </c>
      <c r="CQ24" t="s">
        <v>1269</v>
      </c>
      <c r="CR24" t="s">
        <v>1450</v>
      </c>
      <c r="CS24" t="s">
        <v>10</v>
      </c>
      <c r="CT24" t="b">
        <v>1</v>
      </c>
      <c r="CU24">
        <v>4427400</v>
      </c>
      <c r="CV24" t="s">
        <v>1899</v>
      </c>
      <c r="CW24">
        <v>0</v>
      </c>
      <c r="CX24">
        <v>4427400</v>
      </c>
      <c r="CY24">
        <v>0</v>
      </c>
      <c r="CZ24" t="b">
        <v>1</v>
      </c>
      <c r="DA24">
        <v>45433</v>
      </c>
      <c r="DB24" t="s">
        <v>1785</v>
      </c>
      <c r="DC24">
        <v>-1.0071561091968941E-2</v>
      </c>
      <c r="DD24">
        <v>-1181.8401690586611</v>
      </c>
      <c r="DE24" s="5">
        <f>ROUND(ПП5[[#This Row],[Стоимость квартиры с отделкой]]/1000000,2)</f>
        <v>5.18</v>
      </c>
    </row>
    <row r="25" spans="1:109" x14ac:dyDescent="0.25">
      <c r="A25" s="5">
        <v>24</v>
      </c>
      <c r="B25" s="5" t="s">
        <v>3</v>
      </c>
      <c r="C25" s="5">
        <v>4</v>
      </c>
      <c r="D25" s="5">
        <v>4</v>
      </c>
      <c r="E25" s="5">
        <v>2</v>
      </c>
      <c r="F25" s="5">
        <v>16.61</v>
      </c>
      <c r="G25" s="5">
        <v>11.38</v>
      </c>
      <c r="H25" s="5"/>
      <c r="I25" s="5">
        <v>27.99</v>
      </c>
      <c r="J25" s="5">
        <v>14.58</v>
      </c>
      <c r="K25" s="5">
        <v>4.34</v>
      </c>
      <c r="L25" s="5">
        <v>2.08</v>
      </c>
      <c r="M25" s="5"/>
      <c r="N25" s="5">
        <v>8.82</v>
      </c>
      <c r="O25" s="5">
        <v>2.56</v>
      </c>
      <c r="P25" s="5"/>
      <c r="R25" s="5">
        <v>2.56</v>
      </c>
      <c r="S25" s="5">
        <v>60.37</v>
      </c>
      <c r="T25" s="5">
        <v>57.81</v>
      </c>
      <c r="U25" s="5">
        <v>59.09</v>
      </c>
      <c r="V25">
        <v>58.899999999999991</v>
      </c>
      <c r="W25" s="5">
        <v>81080.054999999993</v>
      </c>
      <c r="X25">
        <v>4054.002750000001</v>
      </c>
      <c r="Y25">
        <v>85134.057750000007</v>
      </c>
      <c r="Z25">
        <v>2554.0217325000003</v>
      </c>
      <c r="AA25">
        <v>87688.079482500005</v>
      </c>
      <c r="AC25">
        <v>87688.079482500005</v>
      </c>
      <c r="AE25">
        <v>87688.079482500005</v>
      </c>
      <c r="AG25">
        <v>87688.079482500005</v>
      </c>
      <c r="AI25">
        <v>87688.079482500005</v>
      </c>
      <c r="AJ25">
        <v>876.88079482499995</v>
      </c>
      <c r="AK25">
        <v>88564.960277325008</v>
      </c>
      <c r="AL25" s="5">
        <v>4428.2480138662504</v>
      </c>
      <c r="AM25" s="5">
        <v>92993.208291191258</v>
      </c>
      <c r="AO25">
        <v>92993.208291191258</v>
      </c>
      <c r="AP25">
        <v>1859.8641658238253</v>
      </c>
      <c r="AQ25">
        <v>94853.072457015078</v>
      </c>
      <c r="AS25">
        <v>94853.072457015078</v>
      </c>
      <c r="AT25">
        <v>1897.0614491403016</v>
      </c>
      <c r="AU25">
        <v>96750.133906155374</v>
      </c>
      <c r="AW25">
        <v>96750.133906155374</v>
      </c>
      <c r="AX25" s="5">
        <v>967.50133906155372</v>
      </c>
      <c r="AY25">
        <v>97717.635245216923</v>
      </c>
      <c r="BA25">
        <v>97717.635245216923</v>
      </c>
      <c r="BC25">
        <v>97717.635245216923</v>
      </c>
      <c r="BE25">
        <v>97717.635245216923</v>
      </c>
      <c r="BF25">
        <v>1465.7645286782538</v>
      </c>
      <c r="BG25">
        <v>99183.399773895173</v>
      </c>
      <c r="BI25">
        <v>99183.399773895173</v>
      </c>
      <c r="BJ25">
        <v>3967.3359909558071</v>
      </c>
      <c r="BK25">
        <v>103150.73576485098</v>
      </c>
      <c r="BL25">
        <v>6189.0441458910582</v>
      </c>
      <c r="BM25">
        <v>109339.77991074204</v>
      </c>
      <c r="BN25">
        <v>14214.171388396466</v>
      </c>
      <c r="BO25">
        <v>123553.95129913853</v>
      </c>
      <c r="BP25">
        <v>35</v>
      </c>
      <c r="BQ25">
        <v>123588.95129913853</v>
      </c>
      <c r="BS25">
        <v>123588.95129913853</v>
      </c>
      <c r="BT25" s="5">
        <v>123588.95</v>
      </c>
      <c r="BU25" s="5">
        <v>7302900</v>
      </c>
      <c r="BV25">
        <v>507550</v>
      </c>
      <c r="BX25" s="5">
        <v>507550</v>
      </c>
      <c r="BY25" s="5">
        <v>115000</v>
      </c>
      <c r="BZ25" s="5">
        <v>6795350</v>
      </c>
      <c r="CA25" s="5" t="s">
        <v>10</v>
      </c>
      <c r="CB25" s="5">
        <v>25000</v>
      </c>
      <c r="CC25">
        <v>140000</v>
      </c>
      <c r="CD25" s="5">
        <v>1477250.0000000007</v>
      </c>
      <c r="CE25" s="5">
        <v>8272600.0000000019</v>
      </c>
      <c r="CF25" s="5"/>
      <c r="CG25" s="5" t="s">
        <v>1809</v>
      </c>
      <c r="CH25" s="5" t="s">
        <v>1</v>
      </c>
      <c r="CI25" s="5" t="s">
        <v>1</v>
      </c>
      <c r="CJ25" t="s">
        <v>1863</v>
      </c>
      <c r="CK25" t="s">
        <v>1787</v>
      </c>
      <c r="CL25" t="s">
        <v>1868</v>
      </c>
      <c r="CM25" t="s">
        <v>1857</v>
      </c>
      <c r="CN25" s="5" t="b">
        <v>1</v>
      </c>
      <c r="CO25" t="s">
        <v>166</v>
      </c>
      <c r="CQ25" t="s">
        <v>1269</v>
      </c>
      <c r="CR25" t="s">
        <v>1450</v>
      </c>
      <c r="CS25" t="s">
        <v>10</v>
      </c>
      <c r="CT25" t="b">
        <v>1</v>
      </c>
      <c r="CU25">
        <v>7302900</v>
      </c>
      <c r="CV25" t="s">
        <v>1899</v>
      </c>
      <c r="CW25">
        <v>7302900</v>
      </c>
      <c r="CX25">
        <v>7302900</v>
      </c>
      <c r="CY25">
        <v>0</v>
      </c>
      <c r="CZ25" t="b">
        <v>1</v>
      </c>
      <c r="DA25">
        <v>45835</v>
      </c>
      <c r="DB25" t="s">
        <v>1792</v>
      </c>
      <c r="DC25">
        <v>-3.2154340836014761E-3</v>
      </c>
      <c r="DD25">
        <v>-369.77491961416973</v>
      </c>
      <c r="DE25" s="5">
        <f>ROUND(ПП5[[#This Row],[Стоимость квартиры с отделкой]]/1000000,2)</f>
        <v>8.27</v>
      </c>
    </row>
    <row r="26" spans="1:109" x14ac:dyDescent="0.25">
      <c r="A26" s="5">
        <v>25</v>
      </c>
      <c r="B26" s="5" t="s">
        <v>3</v>
      </c>
      <c r="C26" s="5">
        <v>4</v>
      </c>
      <c r="D26" s="5">
        <v>5</v>
      </c>
      <c r="E26" s="5">
        <v>2</v>
      </c>
      <c r="F26" s="5">
        <v>16.46</v>
      </c>
      <c r="G26" s="5">
        <v>12.47</v>
      </c>
      <c r="H26" s="5"/>
      <c r="I26" s="5">
        <v>28.93</v>
      </c>
      <c r="J26" s="5">
        <v>18</v>
      </c>
      <c r="K26" s="5">
        <v>4.3499999999999996</v>
      </c>
      <c r="L26" s="5">
        <v>1.55</v>
      </c>
      <c r="M26" s="5"/>
      <c r="N26" s="5">
        <v>8</v>
      </c>
      <c r="O26" s="5">
        <v>2.67</v>
      </c>
      <c r="P26" s="5"/>
      <c r="R26" s="5">
        <v>2.67</v>
      </c>
      <c r="S26" s="5">
        <v>63.5</v>
      </c>
      <c r="T26" s="5">
        <v>60.83</v>
      </c>
      <c r="U26" s="5">
        <v>62.17</v>
      </c>
      <c r="V26">
        <v>61.79999999999999</v>
      </c>
      <c r="W26" s="5">
        <v>81080.054999999993</v>
      </c>
      <c r="Y26">
        <v>81080.054999999993</v>
      </c>
      <c r="AA26">
        <v>81080.054999999993</v>
      </c>
      <c r="AC26">
        <v>81080.054999999993</v>
      </c>
      <c r="AE26">
        <v>81080.054999999993</v>
      </c>
      <c r="AG26">
        <v>81080.054999999993</v>
      </c>
      <c r="AI26">
        <v>81080.054999999993</v>
      </c>
      <c r="AK26">
        <v>81080.054999999993</v>
      </c>
      <c r="AL26" s="5"/>
      <c r="AM26" s="5">
        <v>81080.054999999993</v>
      </c>
      <c r="AO26">
        <v>81080.054999999993</v>
      </c>
      <c r="AQ26">
        <v>81080.054999999993</v>
      </c>
      <c r="AS26">
        <v>81080.054999999993</v>
      </c>
      <c r="AU26">
        <v>81080.054999999993</v>
      </c>
      <c r="AW26">
        <v>81080.054999999993</v>
      </c>
      <c r="AX26" s="5"/>
      <c r="AY26">
        <v>81080.054999999993</v>
      </c>
      <c r="BA26">
        <v>81080.054999999993</v>
      </c>
      <c r="BC26">
        <v>81080.054999999993</v>
      </c>
      <c r="BE26">
        <v>81080.054999999993</v>
      </c>
      <c r="BG26">
        <v>81080.054999999993</v>
      </c>
      <c r="BI26">
        <v>81080.054999999993</v>
      </c>
      <c r="BK26">
        <v>81080.054999999993</v>
      </c>
      <c r="BM26">
        <v>81080.054999999993</v>
      </c>
      <c r="BO26">
        <v>81080.054999999993</v>
      </c>
      <c r="BQ26">
        <v>81080.054999999993</v>
      </c>
      <c r="BS26">
        <v>81080.054999999993</v>
      </c>
      <c r="BT26" s="5">
        <v>81080.06</v>
      </c>
      <c r="BU26" s="5">
        <v>5040747.33</v>
      </c>
      <c r="BX26" s="5">
        <v>0</v>
      </c>
      <c r="BY26" s="5">
        <v>81080.05999678302</v>
      </c>
      <c r="BZ26" s="5">
        <v>5040747.33</v>
      </c>
      <c r="CA26" s="5" t="s">
        <v>10</v>
      </c>
      <c r="CB26" s="5">
        <v>15500</v>
      </c>
      <c r="CC26">
        <v>96580.05999678302</v>
      </c>
      <c r="CD26" s="5">
        <v>963635</v>
      </c>
      <c r="CE26" s="5">
        <v>6004382.3300000001</v>
      </c>
      <c r="CF26" s="5"/>
      <c r="CG26" s="5"/>
      <c r="CH26" s="5" t="s">
        <v>1</v>
      </c>
      <c r="CI26" s="5" t="s">
        <v>1</v>
      </c>
      <c r="CJ26" t="s">
        <v>1863</v>
      </c>
      <c r="CK26" t="s">
        <v>1787</v>
      </c>
      <c r="CL26" t="s">
        <v>1868</v>
      </c>
      <c r="CM26" t="s">
        <v>1857</v>
      </c>
      <c r="CN26" s="5" t="b">
        <v>1</v>
      </c>
      <c r="CO26" t="s">
        <v>167</v>
      </c>
      <c r="CQ26" t="s">
        <v>128</v>
      </c>
      <c r="CR26" t="s">
        <v>1450</v>
      </c>
      <c r="CS26" t="s">
        <v>10</v>
      </c>
      <c r="CT26" t="b">
        <v>1</v>
      </c>
      <c r="CU26">
        <v>5040747.33</v>
      </c>
      <c r="CV26" t="s">
        <v>1899</v>
      </c>
      <c r="CW26">
        <v>5040747</v>
      </c>
      <c r="CX26">
        <v>5040747</v>
      </c>
      <c r="CY26">
        <v>0</v>
      </c>
      <c r="CZ26" t="b">
        <v>1</v>
      </c>
      <c r="DA26">
        <v>45184</v>
      </c>
      <c r="DB26" t="s">
        <v>1791</v>
      </c>
      <c r="DC26">
        <v>-5.9514235161655105E-3</v>
      </c>
      <c r="DD26">
        <v>-482.54177575696497</v>
      </c>
      <c r="DE26" s="5">
        <f>ROUND(ПП5[[#This Row],[Стоимость квартиры с отделкой]]/1000000,2)</f>
        <v>6</v>
      </c>
    </row>
    <row r="27" spans="1:109" x14ac:dyDescent="0.25">
      <c r="A27" s="5">
        <v>26</v>
      </c>
      <c r="B27" s="5" t="s">
        <v>3</v>
      </c>
      <c r="C27" s="5">
        <v>4</v>
      </c>
      <c r="D27" s="5">
        <v>6</v>
      </c>
      <c r="E27" s="5">
        <v>2</v>
      </c>
      <c r="F27" s="5">
        <v>14.64</v>
      </c>
      <c r="G27" s="5">
        <v>10.74</v>
      </c>
      <c r="H27" s="5"/>
      <c r="I27" s="5">
        <v>25.380000000000003</v>
      </c>
      <c r="J27" s="5">
        <v>14.35</v>
      </c>
      <c r="K27" s="5">
        <v>4.16</v>
      </c>
      <c r="L27" s="5">
        <v>1.93</v>
      </c>
      <c r="M27" s="5"/>
      <c r="N27" s="5">
        <v>11.03</v>
      </c>
      <c r="O27" s="5">
        <v>2.6219999999999999</v>
      </c>
      <c r="P27" s="5"/>
      <c r="R27" s="5">
        <v>2.6219999999999999</v>
      </c>
      <c r="S27" s="5">
        <v>59.47</v>
      </c>
      <c r="T27" s="5">
        <v>56.85</v>
      </c>
      <c r="U27" s="5">
        <v>58.16</v>
      </c>
      <c r="V27">
        <v>58.2</v>
      </c>
      <c r="W27" s="5">
        <v>82238.34150000001</v>
      </c>
      <c r="X27">
        <v>4111.9170750000003</v>
      </c>
      <c r="Y27">
        <v>86350.258575000014</v>
      </c>
      <c r="Z27">
        <v>2590.5077572500004</v>
      </c>
      <c r="AA27">
        <v>88940.766332250016</v>
      </c>
      <c r="AC27">
        <v>88940.766332250016</v>
      </c>
      <c r="AE27">
        <v>88940.766332250016</v>
      </c>
      <c r="AG27">
        <v>88940.766332250016</v>
      </c>
      <c r="AI27">
        <v>88940.766332250016</v>
      </c>
      <c r="AJ27">
        <v>889.40766332250018</v>
      </c>
      <c r="AK27">
        <v>89830.173995572535</v>
      </c>
      <c r="AL27" s="5">
        <v>4491.5086997786266</v>
      </c>
      <c r="AM27" s="5">
        <v>94321.682695351148</v>
      </c>
      <c r="AO27">
        <v>94321.682695351148</v>
      </c>
      <c r="AP27">
        <v>1886.433653907023</v>
      </c>
      <c r="AQ27">
        <v>96208.116349258169</v>
      </c>
      <c r="AS27">
        <v>96208.116349258169</v>
      </c>
      <c r="AT27">
        <v>1924.1623269851632</v>
      </c>
      <c r="AU27">
        <v>98132.278676243339</v>
      </c>
      <c r="AW27">
        <v>98132.278676243339</v>
      </c>
      <c r="AX27" s="5">
        <v>981.32278676243345</v>
      </c>
      <c r="AY27">
        <v>99113.601463005776</v>
      </c>
      <c r="BA27">
        <v>99113.601463005776</v>
      </c>
      <c r="BC27">
        <v>99113.601463005776</v>
      </c>
      <c r="BE27">
        <v>99113.601463005776</v>
      </c>
      <c r="BG27">
        <v>99113.601463005776</v>
      </c>
      <c r="BI27">
        <v>99113.601463005776</v>
      </c>
      <c r="BK27">
        <v>99113.601463005776</v>
      </c>
      <c r="BM27">
        <v>99113.601463005776</v>
      </c>
      <c r="BO27">
        <v>99113.601463005776</v>
      </c>
      <c r="BQ27">
        <v>99113.601463005776</v>
      </c>
      <c r="BS27">
        <v>99113.601463005776</v>
      </c>
      <c r="BT27" s="5">
        <v>99113.600000000006</v>
      </c>
      <c r="BU27" s="5">
        <v>5764500</v>
      </c>
      <c r="BW27">
        <v>0.03</v>
      </c>
      <c r="BX27" s="5">
        <v>172935</v>
      </c>
      <c r="BY27" s="5">
        <v>96141.076341127933</v>
      </c>
      <c r="BZ27" s="5">
        <v>5591565</v>
      </c>
      <c r="CA27" s="5" t="s">
        <v>8</v>
      </c>
      <c r="CB27" s="5"/>
      <c r="CC27">
        <v>96141.076341127933</v>
      </c>
      <c r="CD27" s="5">
        <v>0</v>
      </c>
      <c r="CE27" s="5">
        <v>5591565</v>
      </c>
      <c r="CF27" s="5"/>
      <c r="CG27" s="5" t="s">
        <v>132</v>
      </c>
      <c r="CH27" s="5" t="s">
        <v>1</v>
      </c>
      <c r="CI27" s="5" t="s">
        <v>1</v>
      </c>
      <c r="CJ27" t="s">
        <v>1863</v>
      </c>
      <c r="CK27" t="s">
        <v>1787</v>
      </c>
      <c r="CL27" t="s">
        <v>1868</v>
      </c>
      <c r="CM27" t="s">
        <v>1857</v>
      </c>
      <c r="CN27" s="5" t="b">
        <v>1</v>
      </c>
      <c r="CO27" t="s">
        <v>168</v>
      </c>
      <c r="CQ27" t="s">
        <v>1269</v>
      </c>
      <c r="CR27" t="s">
        <v>1450</v>
      </c>
      <c r="CS27" t="s">
        <v>8</v>
      </c>
      <c r="CT27" t="b">
        <v>1</v>
      </c>
      <c r="CU27">
        <v>5764500</v>
      </c>
      <c r="CV27" t="s">
        <v>1899</v>
      </c>
      <c r="CW27">
        <v>0</v>
      </c>
      <c r="CX27">
        <v>5764500</v>
      </c>
      <c r="CY27">
        <v>0</v>
      </c>
      <c r="CZ27" t="b">
        <v>1</v>
      </c>
      <c r="DA27">
        <v>45469</v>
      </c>
      <c r="DB27" t="s">
        <v>1792</v>
      </c>
      <c r="DC27">
        <v>6.8775790921593583E-4</v>
      </c>
      <c r="DD27">
        <v>66.121785654143821</v>
      </c>
      <c r="DE27" s="5">
        <f>ROUND(ПП5[[#This Row],[Стоимость квартиры с отделкой]]/1000000,2)</f>
        <v>5.59</v>
      </c>
    </row>
    <row r="28" spans="1:109" x14ac:dyDescent="0.25">
      <c r="A28" s="5">
        <v>27</v>
      </c>
      <c r="B28" s="5" t="s">
        <v>3</v>
      </c>
      <c r="C28" s="5">
        <v>4</v>
      </c>
      <c r="D28" s="5">
        <v>7</v>
      </c>
      <c r="E28" s="5">
        <v>1</v>
      </c>
      <c r="F28" s="5">
        <v>18.489999999999998</v>
      </c>
      <c r="G28" s="5"/>
      <c r="H28" s="5"/>
      <c r="I28" s="5">
        <v>18.489999999999998</v>
      </c>
      <c r="J28" s="5">
        <v>13.04</v>
      </c>
      <c r="K28" s="5">
        <v>3.9</v>
      </c>
      <c r="L28" s="5"/>
      <c r="M28" s="5"/>
      <c r="N28" s="5">
        <v>5.99</v>
      </c>
      <c r="O28" s="5">
        <v>2.65</v>
      </c>
      <c r="P28" s="5"/>
      <c r="R28" s="5">
        <v>2.65</v>
      </c>
      <c r="S28" s="5">
        <v>44.07</v>
      </c>
      <c r="T28" s="5">
        <v>41.42</v>
      </c>
      <c r="U28" s="5">
        <v>42.75</v>
      </c>
      <c r="V28">
        <v>42.4</v>
      </c>
      <c r="W28" s="5">
        <v>84762.5625</v>
      </c>
      <c r="X28">
        <v>4238.1281250000002</v>
      </c>
      <c r="Y28">
        <v>89000.690625000003</v>
      </c>
      <c r="Z28">
        <v>2670.02071875</v>
      </c>
      <c r="AA28">
        <v>91670.711343750023</v>
      </c>
      <c r="AB28">
        <v>3666.8284537499999</v>
      </c>
      <c r="AC28">
        <v>95337.539797500023</v>
      </c>
      <c r="AE28">
        <v>95337.539797500023</v>
      </c>
      <c r="AG28">
        <v>95337.539797500023</v>
      </c>
      <c r="AI28">
        <v>95337.539797500023</v>
      </c>
      <c r="AK28">
        <v>95337.539797500023</v>
      </c>
      <c r="AL28" s="5"/>
      <c r="AM28" s="5">
        <v>95337.539797500023</v>
      </c>
      <c r="AO28">
        <v>95337.539797500023</v>
      </c>
      <c r="AQ28">
        <v>95337.539797500023</v>
      </c>
      <c r="AS28">
        <v>95337.539797500023</v>
      </c>
      <c r="AU28">
        <v>95337.539797500023</v>
      </c>
      <c r="AW28">
        <v>95337.539797500023</v>
      </c>
      <c r="AX28" s="5"/>
      <c r="AY28">
        <v>95337.539797500023</v>
      </c>
      <c r="BA28">
        <v>95337.539797500023</v>
      </c>
      <c r="BC28">
        <v>95337.539797500023</v>
      </c>
      <c r="BE28">
        <v>95337.539797500023</v>
      </c>
      <c r="BG28">
        <v>95337.539797500023</v>
      </c>
      <c r="BI28">
        <v>95337.539797500023</v>
      </c>
      <c r="BK28">
        <v>95337.539797500023</v>
      </c>
      <c r="BM28">
        <v>95337.539797500023</v>
      </c>
      <c r="BO28">
        <v>95337.539797500023</v>
      </c>
      <c r="BQ28">
        <v>95337.539797500023</v>
      </c>
      <c r="BS28">
        <v>95337.539797500023</v>
      </c>
      <c r="BT28" s="5">
        <v>95337.54</v>
      </c>
      <c r="BU28" s="5">
        <v>4075679.84</v>
      </c>
      <c r="BX28" s="5">
        <v>0</v>
      </c>
      <c r="BY28" s="5">
        <v>95337.540116959062</v>
      </c>
      <c r="BZ28" s="5">
        <v>4075679.84</v>
      </c>
      <c r="CA28" s="5" t="s">
        <v>8</v>
      </c>
      <c r="CB28" s="5"/>
      <c r="CC28">
        <v>95337.540116959062</v>
      </c>
      <c r="CD28" s="5">
        <v>0</v>
      </c>
      <c r="CE28" s="5">
        <v>4075679.84</v>
      </c>
      <c r="CF28" s="5"/>
      <c r="CG28" s="5"/>
      <c r="CH28" s="5" t="s">
        <v>1</v>
      </c>
      <c r="CI28" s="5" t="s">
        <v>1</v>
      </c>
      <c r="CJ28" t="s">
        <v>1863</v>
      </c>
      <c r="CK28" t="s">
        <v>1787</v>
      </c>
      <c r="CL28" t="s">
        <v>1868</v>
      </c>
      <c r="CM28" t="s">
        <v>1864</v>
      </c>
      <c r="CN28" s="5" t="b">
        <v>1</v>
      </c>
      <c r="CO28" t="s">
        <v>169</v>
      </c>
      <c r="CQ28" t="s">
        <v>128</v>
      </c>
      <c r="CR28" t="s">
        <v>1450</v>
      </c>
      <c r="CS28" t="s">
        <v>8</v>
      </c>
      <c r="CT28" t="b">
        <v>1</v>
      </c>
      <c r="CU28">
        <v>4075679.84</v>
      </c>
      <c r="CV28" t="s">
        <v>1899</v>
      </c>
      <c r="CW28">
        <v>0</v>
      </c>
      <c r="CX28">
        <v>4075680</v>
      </c>
      <c r="CY28">
        <v>0</v>
      </c>
      <c r="CZ28" t="b">
        <v>1</v>
      </c>
      <c r="DA28">
        <v>45230</v>
      </c>
      <c r="DB28" t="s">
        <v>1791</v>
      </c>
      <c r="DC28">
        <v>-8.1871345029239651E-3</v>
      </c>
      <c r="DD28">
        <v>-780.54126411545326</v>
      </c>
      <c r="DE28" s="5">
        <f>ROUND(ПП5[[#This Row],[Стоимость квартиры с отделкой]]/1000000,2)</f>
        <v>4.08</v>
      </c>
    </row>
    <row r="29" spans="1:109" x14ac:dyDescent="0.25">
      <c r="A29" s="5">
        <v>28</v>
      </c>
      <c r="B29" s="5" t="s">
        <v>3</v>
      </c>
      <c r="C29" s="5">
        <v>5</v>
      </c>
      <c r="D29" s="5">
        <v>1</v>
      </c>
      <c r="E29" s="5">
        <v>1</v>
      </c>
      <c r="F29" s="5">
        <v>14.68</v>
      </c>
      <c r="G29" s="5"/>
      <c r="H29" s="5"/>
      <c r="I29" s="5">
        <v>14.68</v>
      </c>
      <c r="J29" s="5">
        <v>9.84</v>
      </c>
      <c r="K29" s="5">
        <v>3.63</v>
      </c>
      <c r="L29" s="5"/>
      <c r="M29" s="5"/>
      <c r="N29" s="5">
        <v>4.8899999999999997</v>
      </c>
      <c r="O29" s="5">
        <v>2.7</v>
      </c>
      <c r="P29" s="5"/>
      <c r="R29" s="5">
        <v>2.7</v>
      </c>
      <c r="S29" s="5">
        <v>35.74</v>
      </c>
      <c r="T29" s="5">
        <v>33.04</v>
      </c>
      <c r="U29" s="5">
        <v>34.39</v>
      </c>
      <c r="V29">
        <v>34.15</v>
      </c>
      <c r="W29" s="5">
        <v>82734.75</v>
      </c>
      <c r="X29">
        <v>4136.7375000000002</v>
      </c>
      <c r="Y29">
        <v>86871.487500000003</v>
      </c>
      <c r="Z29">
        <v>2606.1446249999999</v>
      </c>
      <c r="AA29">
        <v>89477.632125000004</v>
      </c>
      <c r="AB29">
        <v>12526.8684975</v>
      </c>
      <c r="AC29">
        <v>102004.5006225</v>
      </c>
      <c r="AE29">
        <v>102004.5006225</v>
      </c>
      <c r="AF29">
        <v>5100.2250311250009</v>
      </c>
      <c r="AG29">
        <v>107104.72565362501</v>
      </c>
      <c r="AI29">
        <v>107104.72565362501</v>
      </c>
      <c r="AJ29">
        <v>1071.0472565362502</v>
      </c>
      <c r="AK29">
        <v>108175.77291016123</v>
      </c>
      <c r="AL29" s="5">
        <v>5408.7886455080625</v>
      </c>
      <c r="AM29" s="5">
        <v>113584.56155566932</v>
      </c>
      <c r="AO29">
        <v>113584.56155566932</v>
      </c>
      <c r="AP29">
        <v>3407.5368466700793</v>
      </c>
      <c r="AQ29">
        <v>116992.09840233938</v>
      </c>
      <c r="AS29">
        <v>116992.09840233938</v>
      </c>
      <c r="AU29">
        <v>116992.09840233938</v>
      </c>
      <c r="AW29">
        <v>116992.09840233938</v>
      </c>
      <c r="AX29" s="5"/>
      <c r="AY29">
        <v>116992.09840233938</v>
      </c>
      <c r="BA29">
        <v>116992.09840233938</v>
      </c>
      <c r="BC29">
        <v>116992.09840233938</v>
      </c>
      <c r="BE29">
        <v>116992.09840233938</v>
      </c>
      <c r="BF29">
        <v>2924.8024600584849</v>
      </c>
      <c r="BG29">
        <v>119916.90086239787</v>
      </c>
      <c r="BI29">
        <v>119916.90086239787</v>
      </c>
      <c r="BJ29">
        <v>2398.3380172479574</v>
      </c>
      <c r="BK29">
        <v>122315.23887964584</v>
      </c>
      <c r="BM29">
        <v>122315.23887964584</v>
      </c>
      <c r="BO29">
        <v>122315.23887964584</v>
      </c>
      <c r="BQ29">
        <v>122315.23887964584</v>
      </c>
      <c r="BS29">
        <v>122315.23887964584</v>
      </c>
      <c r="BT29" s="5">
        <v>122315.24</v>
      </c>
      <c r="BU29" s="5">
        <v>4206500</v>
      </c>
      <c r="BW29">
        <v>0.02</v>
      </c>
      <c r="BX29" s="5">
        <v>84130</v>
      </c>
      <c r="BY29" s="5">
        <v>119871.1834835708</v>
      </c>
      <c r="BZ29" s="5">
        <v>4122370</v>
      </c>
      <c r="CA29" s="5" t="s">
        <v>8</v>
      </c>
      <c r="CB29" s="5"/>
      <c r="CC29">
        <v>119871.1834835708</v>
      </c>
      <c r="CD29" s="5">
        <v>0</v>
      </c>
      <c r="CE29" s="5">
        <v>4122370</v>
      </c>
      <c r="CF29" s="5" t="s">
        <v>102</v>
      </c>
      <c r="CG29" s="5" t="s">
        <v>1765</v>
      </c>
      <c r="CH29" s="5" t="s">
        <v>1</v>
      </c>
      <c r="CI29" s="5" t="s">
        <v>1</v>
      </c>
      <c r="CJ29" t="s">
        <v>1863</v>
      </c>
      <c r="CK29" t="s">
        <v>1787</v>
      </c>
      <c r="CL29" t="s">
        <v>1868</v>
      </c>
      <c r="CM29" t="s">
        <v>1864</v>
      </c>
      <c r="CN29" s="5" t="b">
        <v>1</v>
      </c>
      <c r="CO29" t="s">
        <v>170</v>
      </c>
      <c r="CQ29" t="s">
        <v>1269</v>
      </c>
      <c r="CR29" t="s">
        <v>1450</v>
      </c>
      <c r="CS29" t="s">
        <v>8</v>
      </c>
      <c r="CT29" t="b">
        <v>1</v>
      </c>
      <c r="CU29">
        <v>4206500</v>
      </c>
      <c r="CV29" t="s">
        <v>1899</v>
      </c>
      <c r="CW29">
        <v>0</v>
      </c>
      <c r="CX29">
        <v>4206500</v>
      </c>
      <c r="CY29">
        <v>0</v>
      </c>
      <c r="CZ29" t="b">
        <v>1</v>
      </c>
      <c r="DA29">
        <v>45582</v>
      </c>
      <c r="DB29" t="s">
        <v>1792</v>
      </c>
      <c r="DC29">
        <v>-6.9787728990986508E-3</v>
      </c>
      <c r="DD29">
        <v>-836.55376667802557</v>
      </c>
      <c r="DE29" s="5">
        <f>ROUND(ПП5[[#This Row],[Стоимость квартиры с отделкой]]/1000000,2)</f>
        <v>4.12</v>
      </c>
    </row>
    <row r="30" spans="1:109" x14ac:dyDescent="0.25">
      <c r="A30" s="5">
        <v>29</v>
      </c>
      <c r="B30" s="5" t="s">
        <v>3</v>
      </c>
      <c r="C30" s="5">
        <v>5</v>
      </c>
      <c r="D30" s="5">
        <v>2</v>
      </c>
      <c r="E30" s="5">
        <v>2</v>
      </c>
      <c r="F30" s="5">
        <v>15.82</v>
      </c>
      <c r="G30" s="5">
        <v>15.54</v>
      </c>
      <c r="H30" s="5"/>
      <c r="I30" s="5">
        <v>31.36</v>
      </c>
      <c r="J30" s="5">
        <v>19.440000000000001</v>
      </c>
      <c r="K30" s="5">
        <v>4.42</v>
      </c>
      <c r="L30" s="5"/>
      <c r="M30" s="5">
        <v>3.25</v>
      </c>
      <c r="N30" s="5">
        <v>8.5299999999999994</v>
      </c>
      <c r="O30" s="5">
        <v>3</v>
      </c>
      <c r="P30" s="5"/>
      <c r="R30" s="5">
        <v>3</v>
      </c>
      <c r="S30" s="5">
        <v>70</v>
      </c>
      <c r="T30" s="5">
        <v>67</v>
      </c>
      <c r="U30" s="5">
        <v>68.5</v>
      </c>
      <c r="V30">
        <v>68.5</v>
      </c>
      <c r="W30" s="5">
        <v>84168.819000000003</v>
      </c>
      <c r="X30">
        <v>4208.4409500000002</v>
      </c>
      <c r="Y30">
        <v>88377.259950000007</v>
      </c>
      <c r="Z30">
        <v>2651.3177985000002</v>
      </c>
      <c r="AA30">
        <v>91028.577748500014</v>
      </c>
      <c r="AC30">
        <v>91028.577748500014</v>
      </c>
      <c r="AE30">
        <v>91028.577748500014</v>
      </c>
      <c r="AG30">
        <v>91028.577748500014</v>
      </c>
      <c r="AH30">
        <v>-831</v>
      </c>
      <c r="AI30">
        <v>90197.577748500014</v>
      </c>
      <c r="AJ30">
        <v>901.97577748500021</v>
      </c>
      <c r="AK30">
        <v>91099.553525985015</v>
      </c>
      <c r="AL30" s="5">
        <v>4554.9776762992506</v>
      </c>
      <c r="AM30" s="5">
        <v>95654.531202284285</v>
      </c>
      <c r="AO30">
        <v>95654.531202284285</v>
      </c>
      <c r="AP30">
        <v>1913.0906240456857</v>
      </c>
      <c r="AQ30">
        <v>97567.621826329952</v>
      </c>
      <c r="AS30">
        <v>97567.621826329952</v>
      </c>
      <c r="AT30">
        <v>1951.3524365265991</v>
      </c>
      <c r="AU30">
        <v>99518.974262856558</v>
      </c>
      <c r="AW30">
        <v>99518.974262856558</v>
      </c>
      <c r="AX30" s="5"/>
      <c r="AY30">
        <v>99518.974262856558</v>
      </c>
      <c r="BA30">
        <v>99518.974262856558</v>
      </c>
      <c r="BC30">
        <v>99518.974262856558</v>
      </c>
      <c r="BE30">
        <v>99518.974262856558</v>
      </c>
      <c r="BF30">
        <v>497.59487131428278</v>
      </c>
      <c r="BG30">
        <v>100016.56913417084</v>
      </c>
      <c r="BI30">
        <v>100016.56913417084</v>
      </c>
      <c r="BK30">
        <v>100016.56913417084</v>
      </c>
      <c r="BL30">
        <v>6000.9941480502503</v>
      </c>
      <c r="BM30">
        <v>106017.56328222108</v>
      </c>
      <c r="BN30">
        <v>13782.283226688742</v>
      </c>
      <c r="BO30">
        <v>119799.84650890985</v>
      </c>
      <c r="BQ30">
        <v>119799.84650890985</v>
      </c>
      <c r="BS30">
        <v>119799.84650890985</v>
      </c>
      <c r="BT30" s="5">
        <v>119799.85</v>
      </c>
      <c r="BU30" s="5">
        <v>8206300</v>
      </c>
      <c r="BW30">
        <v>0.02</v>
      </c>
      <c r="BX30" s="5">
        <v>164126</v>
      </c>
      <c r="BY30" s="5">
        <v>117404</v>
      </c>
      <c r="BZ30" s="5">
        <v>8042174</v>
      </c>
      <c r="CA30" s="5" t="s">
        <v>1282</v>
      </c>
      <c r="CB30" s="5">
        <v>10000</v>
      </c>
      <c r="CC30">
        <v>127404</v>
      </c>
      <c r="CD30" s="5">
        <v>685000</v>
      </c>
      <c r="CE30" s="5">
        <v>8727174</v>
      </c>
      <c r="CF30" s="5"/>
      <c r="CG30" s="5" t="s">
        <v>62</v>
      </c>
      <c r="CH30" s="5" t="s">
        <v>1</v>
      </c>
      <c r="CI30" s="5" t="s">
        <v>1</v>
      </c>
      <c r="CJ30" t="s">
        <v>1863</v>
      </c>
      <c r="CK30" t="s">
        <v>1787</v>
      </c>
      <c r="CL30" t="s">
        <v>1868</v>
      </c>
      <c r="CM30" t="s">
        <v>1857</v>
      </c>
      <c r="CN30" s="5" t="b">
        <v>1</v>
      </c>
      <c r="CO30" t="s">
        <v>171</v>
      </c>
      <c r="CQ30" t="s">
        <v>1269</v>
      </c>
      <c r="CR30" t="s">
        <v>1450</v>
      </c>
      <c r="CS30" t="s">
        <v>1282</v>
      </c>
      <c r="CT30" t="b">
        <v>1</v>
      </c>
      <c r="CU30">
        <v>8206300</v>
      </c>
      <c r="CV30" t="s">
        <v>1899</v>
      </c>
      <c r="CW30">
        <v>0</v>
      </c>
      <c r="CX30">
        <v>8206300</v>
      </c>
      <c r="CY30">
        <v>0</v>
      </c>
      <c r="CZ30" t="b">
        <v>1</v>
      </c>
      <c r="DA30">
        <v>45654</v>
      </c>
      <c r="DB30" t="s">
        <v>1790</v>
      </c>
      <c r="DC30">
        <v>0</v>
      </c>
      <c r="DD30">
        <v>0</v>
      </c>
      <c r="DE30" s="5">
        <f>ROUND(ПП5[[#This Row],[Стоимость квартиры с отделкой]]/1000000,2)</f>
        <v>8.73</v>
      </c>
    </row>
    <row r="31" spans="1:109" x14ac:dyDescent="0.25">
      <c r="A31" s="5">
        <v>30</v>
      </c>
      <c r="B31" s="5" t="s">
        <v>3</v>
      </c>
      <c r="C31" s="5">
        <v>5</v>
      </c>
      <c r="D31" s="5">
        <v>3</v>
      </c>
      <c r="E31" s="5">
        <v>1</v>
      </c>
      <c r="F31" s="5">
        <v>13.6</v>
      </c>
      <c r="G31" s="5"/>
      <c r="H31" s="5"/>
      <c r="I31" s="5">
        <v>13.6</v>
      </c>
      <c r="J31" s="5">
        <v>14.97</v>
      </c>
      <c r="K31" s="5">
        <v>4.1100000000000003</v>
      </c>
      <c r="L31" s="5"/>
      <c r="M31" s="5"/>
      <c r="N31" s="5">
        <v>3.7</v>
      </c>
      <c r="O31" s="5">
        <v>2.69</v>
      </c>
      <c r="P31" s="5"/>
      <c r="R31" s="5">
        <v>2.69</v>
      </c>
      <c r="S31" s="5">
        <v>39.07</v>
      </c>
      <c r="T31" s="5">
        <v>36.380000000000003</v>
      </c>
      <c r="U31" s="5">
        <v>37.729999999999997</v>
      </c>
      <c r="V31">
        <v>37.549999999999997</v>
      </c>
      <c r="W31" s="5">
        <v>87601.5</v>
      </c>
      <c r="X31">
        <v>4380.0749999999998</v>
      </c>
      <c r="Y31">
        <v>91981.574999999997</v>
      </c>
      <c r="Z31">
        <v>2759.4472499999997</v>
      </c>
      <c r="AA31">
        <v>94741.022249999995</v>
      </c>
      <c r="AB31">
        <v>6631.8715575000006</v>
      </c>
      <c r="AC31">
        <v>101372.8938075</v>
      </c>
      <c r="AE31">
        <v>101372.8938075</v>
      </c>
      <c r="AF31">
        <v>5068.6446903750002</v>
      </c>
      <c r="AG31">
        <v>106441.53849787499</v>
      </c>
      <c r="AI31">
        <v>106441.53849787499</v>
      </c>
      <c r="AJ31">
        <v>1064.4153849787499</v>
      </c>
      <c r="AK31">
        <v>107505.95388285376</v>
      </c>
      <c r="AL31" s="5">
        <v>5375.2976941426878</v>
      </c>
      <c r="AM31" s="5">
        <v>112881.25157699644</v>
      </c>
      <c r="AO31">
        <v>112881.25157699644</v>
      </c>
      <c r="AP31">
        <v>3386.437547309893</v>
      </c>
      <c r="AQ31">
        <v>116267.68912430631</v>
      </c>
      <c r="AS31">
        <v>116267.68912430631</v>
      </c>
      <c r="AU31">
        <v>116267.68912430631</v>
      </c>
      <c r="AW31">
        <v>116267.68912430631</v>
      </c>
      <c r="AX31" s="5"/>
      <c r="AY31">
        <v>116267.68912430631</v>
      </c>
      <c r="BA31">
        <v>116267.68912430631</v>
      </c>
      <c r="BB31">
        <v>1162.6768912430632</v>
      </c>
      <c r="BC31">
        <v>117430.3660155494</v>
      </c>
      <c r="BE31">
        <v>117430.3660155494</v>
      </c>
      <c r="BF31">
        <v>2935.7591503887347</v>
      </c>
      <c r="BG31">
        <v>120366.12516593812</v>
      </c>
      <c r="BH31">
        <v>500</v>
      </c>
      <c r="BI31">
        <v>120866.12516593812</v>
      </c>
      <c r="BK31">
        <v>120866.12516593812</v>
      </c>
      <c r="BL31">
        <v>6043.3062582969069</v>
      </c>
      <c r="BM31">
        <v>126909.43142423502</v>
      </c>
      <c r="BN31">
        <v>16498.226085150553</v>
      </c>
      <c r="BO31">
        <v>143407.65750938558</v>
      </c>
      <c r="BP31">
        <v>35</v>
      </c>
      <c r="BQ31">
        <v>143442.65750938558</v>
      </c>
      <c r="BR31">
        <v>1434.4265750938555</v>
      </c>
      <c r="BS31">
        <v>144877.08408447943</v>
      </c>
      <c r="BT31" s="5">
        <v>144877.07999999999</v>
      </c>
      <c r="BU31" s="5">
        <v>5440200</v>
      </c>
      <c r="BX31" s="5">
        <v>0</v>
      </c>
      <c r="BY31" s="5">
        <v>144878.82822902795</v>
      </c>
      <c r="BZ31" s="5">
        <v>5440200</v>
      </c>
      <c r="CA31" s="5" t="s">
        <v>1282</v>
      </c>
      <c r="CB31" s="5">
        <v>10000</v>
      </c>
      <c r="CC31">
        <v>154878.82822902795</v>
      </c>
      <c r="CD31" s="5">
        <v>375500</v>
      </c>
      <c r="CE31" s="5">
        <v>5815700</v>
      </c>
      <c r="CF31" s="5"/>
      <c r="CG31" s="5"/>
      <c r="CH31" s="5" t="s">
        <v>2</v>
      </c>
      <c r="CI31" s="5" t="s">
        <v>2</v>
      </c>
      <c r="CJ31" t="s">
        <v>1821</v>
      </c>
      <c r="CK31" t="s">
        <v>1787</v>
      </c>
      <c r="CL31" t="s">
        <v>1868</v>
      </c>
      <c r="CM31" t="s">
        <v>1856</v>
      </c>
      <c r="CN31" s="5" t="b">
        <v>1</v>
      </c>
      <c r="CO31" t="s">
        <v>172</v>
      </c>
      <c r="CQ31" t="s">
        <v>1269</v>
      </c>
      <c r="CR31" t="s">
        <v>1451</v>
      </c>
      <c r="CS31" t="s">
        <v>8</v>
      </c>
      <c r="CT31" t="b">
        <v>0</v>
      </c>
      <c r="CU31">
        <v>5440200</v>
      </c>
      <c r="CV31">
        <v>5440200</v>
      </c>
      <c r="CW31">
        <v>0</v>
      </c>
      <c r="CX31">
        <v>0</v>
      </c>
      <c r="CY31">
        <v>0</v>
      </c>
      <c r="CZ31" t="b">
        <v>1</v>
      </c>
      <c r="DA31" t="s">
        <v>1786</v>
      </c>
      <c r="DB31" t="s">
        <v>1787</v>
      </c>
      <c r="DC31">
        <v>-4.7707394646170354E-3</v>
      </c>
      <c r="DD31">
        <v>-691.1791434196964</v>
      </c>
      <c r="DE31" s="5">
        <f>ROUND(ПП5[[#This Row],[Стоимость квартиры с отделкой]]/1000000,2)</f>
        <v>5.82</v>
      </c>
    </row>
    <row r="32" spans="1:109" x14ac:dyDescent="0.25">
      <c r="A32" s="5">
        <v>31</v>
      </c>
      <c r="B32" s="5" t="s">
        <v>3</v>
      </c>
      <c r="C32" s="5">
        <v>5</v>
      </c>
      <c r="D32" s="5">
        <v>4</v>
      </c>
      <c r="E32" s="5">
        <v>2</v>
      </c>
      <c r="F32" s="5">
        <v>16.61</v>
      </c>
      <c r="G32" s="5">
        <v>11.38</v>
      </c>
      <c r="H32" s="5"/>
      <c r="I32" s="5">
        <v>27.99</v>
      </c>
      <c r="J32" s="5">
        <v>14.58</v>
      </c>
      <c r="K32" s="5">
        <v>4.34</v>
      </c>
      <c r="L32" s="5">
        <v>2.08</v>
      </c>
      <c r="M32" s="5"/>
      <c r="N32" s="5">
        <v>8.82</v>
      </c>
      <c r="O32" s="5">
        <v>2.56</v>
      </c>
      <c r="P32" s="5"/>
      <c r="R32" s="5">
        <v>2.56</v>
      </c>
      <c r="S32" s="5">
        <v>60.37</v>
      </c>
      <c r="T32" s="5">
        <v>57.81</v>
      </c>
      <c r="U32" s="5">
        <v>59.09</v>
      </c>
      <c r="V32">
        <v>59.199999999999989</v>
      </c>
      <c r="W32" s="5">
        <v>80307.864000000001</v>
      </c>
      <c r="Y32">
        <v>80307.864000000001</v>
      </c>
      <c r="AA32">
        <v>80307.864000000001</v>
      </c>
      <c r="AC32">
        <v>80307.864000000001</v>
      </c>
      <c r="AE32">
        <v>80307.864000000001</v>
      </c>
      <c r="AG32">
        <v>80307.864000000001</v>
      </c>
      <c r="AI32">
        <v>80307.864000000001</v>
      </c>
      <c r="AK32">
        <v>80307.864000000001</v>
      </c>
      <c r="AL32" s="5"/>
      <c r="AM32" s="5">
        <v>80307.864000000001</v>
      </c>
      <c r="AO32">
        <v>80307.864000000001</v>
      </c>
      <c r="AQ32">
        <v>80307.864000000001</v>
      </c>
      <c r="AS32">
        <v>80307.864000000001</v>
      </c>
      <c r="AU32">
        <v>80307.864000000001</v>
      </c>
      <c r="AW32">
        <v>80307.864000000001</v>
      </c>
      <c r="AX32" s="5"/>
      <c r="AY32">
        <v>80307.864000000001</v>
      </c>
      <c r="BA32">
        <v>80307.864000000001</v>
      </c>
      <c r="BC32">
        <v>80307.864000000001</v>
      </c>
      <c r="BE32">
        <v>80307.864000000001</v>
      </c>
      <c r="BG32">
        <v>80307.864000000001</v>
      </c>
      <c r="BI32">
        <v>80307.864000000001</v>
      </c>
      <c r="BK32">
        <v>80307.864000000001</v>
      </c>
      <c r="BM32">
        <v>80307.864000000001</v>
      </c>
      <c r="BO32">
        <v>80307.864000000001</v>
      </c>
      <c r="BQ32">
        <v>80307.864000000001</v>
      </c>
      <c r="BS32">
        <v>80307.864000000001</v>
      </c>
      <c r="BT32" s="5">
        <v>80307.86</v>
      </c>
      <c r="BU32" s="5">
        <v>4745391.45</v>
      </c>
      <c r="BX32" s="5">
        <v>0</v>
      </c>
      <c r="BY32" s="5">
        <v>80307.86004400067</v>
      </c>
      <c r="BZ32" s="5">
        <v>4745391.45</v>
      </c>
      <c r="CA32" s="5" t="s">
        <v>9</v>
      </c>
      <c r="CB32" s="5">
        <v>4500</v>
      </c>
      <c r="CC32">
        <v>84807.86004400067</v>
      </c>
      <c r="CD32" s="5">
        <v>265905</v>
      </c>
      <c r="CE32" s="5">
        <v>5011296.45</v>
      </c>
      <c r="CF32" s="5"/>
      <c r="CG32" s="5"/>
      <c r="CH32" s="5" t="s">
        <v>1</v>
      </c>
      <c r="CI32" s="5" t="s">
        <v>1</v>
      </c>
      <c r="CJ32" t="s">
        <v>1863</v>
      </c>
      <c r="CK32" t="s">
        <v>1787</v>
      </c>
      <c r="CL32" t="s">
        <v>1868</v>
      </c>
      <c r="CM32" t="s">
        <v>1857</v>
      </c>
      <c r="CN32" s="5" t="b">
        <v>1</v>
      </c>
      <c r="CO32" t="s">
        <v>173</v>
      </c>
      <c r="CQ32" t="s">
        <v>128</v>
      </c>
      <c r="CR32" t="s">
        <v>1450</v>
      </c>
      <c r="CS32" t="s">
        <v>9</v>
      </c>
      <c r="CT32" t="b">
        <v>1</v>
      </c>
      <c r="CU32">
        <v>4745391.45</v>
      </c>
      <c r="CV32" t="s">
        <v>1899</v>
      </c>
      <c r="CW32">
        <v>4745391</v>
      </c>
      <c r="CX32">
        <v>4745391</v>
      </c>
      <c r="CY32">
        <v>0</v>
      </c>
      <c r="CZ32" t="b">
        <v>1</v>
      </c>
      <c r="DA32">
        <v>45187</v>
      </c>
      <c r="DB32" t="s">
        <v>1789</v>
      </c>
      <c r="DC32">
        <v>1.8615671010320245E-3</v>
      </c>
      <c r="DD32">
        <v>149.49847021219588</v>
      </c>
      <c r="DE32" s="5">
        <f>ROUND(ПП5[[#This Row],[Стоимость квартиры с отделкой]]/1000000,2)</f>
        <v>5.01</v>
      </c>
    </row>
    <row r="33" spans="1:109" x14ac:dyDescent="0.25">
      <c r="A33" s="5">
        <v>32</v>
      </c>
      <c r="B33" s="5" t="s">
        <v>3</v>
      </c>
      <c r="C33" s="5">
        <v>5</v>
      </c>
      <c r="D33" s="5">
        <v>5</v>
      </c>
      <c r="E33" s="5">
        <v>2</v>
      </c>
      <c r="F33" s="5">
        <v>16.46</v>
      </c>
      <c r="G33" s="5">
        <v>12.47</v>
      </c>
      <c r="H33" s="5"/>
      <c r="I33" s="5">
        <v>28.93</v>
      </c>
      <c r="J33" s="5">
        <v>18</v>
      </c>
      <c r="K33" s="5">
        <v>4.3499999999999996</v>
      </c>
      <c r="L33" s="5">
        <v>1.55</v>
      </c>
      <c r="M33" s="5"/>
      <c r="N33" s="5">
        <v>8</v>
      </c>
      <c r="O33" s="5">
        <v>2.67</v>
      </c>
      <c r="P33" s="5"/>
      <c r="R33" s="5">
        <v>2.67</v>
      </c>
      <c r="S33" s="5">
        <v>63.5</v>
      </c>
      <c r="T33" s="5">
        <v>60.83</v>
      </c>
      <c r="U33" s="5">
        <v>62.17</v>
      </c>
      <c r="V33">
        <v>61.54999999999999</v>
      </c>
      <c r="W33" s="5">
        <v>80307.864000000001</v>
      </c>
      <c r="X33">
        <v>4015.3932</v>
      </c>
      <c r="Y33">
        <v>84323.257199999993</v>
      </c>
      <c r="Z33">
        <v>2529.6977160000001</v>
      </c>
      <c r="AA33">
        <v>86852.954916000002</v>
      </c>
      <c r="AC33">
        <v>86852.954916000002</v>
      </c>
      <c r="AE33">
        <v>86852.954916000002</v>
      </c>
      <c r="AG33">
        <v>86852.954916000002</v>
      </c>
      <c r="AI33">
        <v>86852.954916000002</v>
      </c>
      <c r="AJ33">
        <v>868.52954915999999</v>
      </c>
      <c r="AK33">
        <v>87721.48446516</v>
      </c>
      <c r="AL33" s="5">
        <v>4386.0742232580005</v>
      </c>
      <c r="AM33" s="5">
        <v>92107.558688417994</v>
      </c>
      <c r="AO33">
        <v>92107.558688417994</v>
      </c>
      <c r="AP33">
        <v>1842.15117376836</v>
      </c>
      <c r="AQ33">
        <v>93949.709862186355</v>
      </c>
      <c r="AS33">
        <v>93949.709862186355</v>
      </c>
      <c r="AT33">
        <v>1878.9941972437273</v>
      </c>
      <c r="AU33">
        <v>95828.704059430078</v>
      </c>
      <c r="AW33">
        <v>95828.704059430078</v>
      </c>
      <c r="AX33" s="5"/>
      <c r="AY33">
        <v>95828.704059430078</v>
      </c>
      <c r="BA33">
        <v>95828.704059430078</v>
      </c>
      <c r="BB33">
        <v>479.14352029715042</v>
      </c>
      <c r="BC33">
        <v>96307.847579727226</v>
      </c>
      <c r="BE33">
        <v>96307.847579727226</v>
      </c>
      <c r="BF33">
        <v>1444.6177136959084</v>
      </c>
      <c r="BG33">
        <v>97752.465293423127</v>
      </c>
      <c r="BI33">
        <v>97752.465293423127</v>
      </c>
      <c r="BJ33">
        <v>3910.0986117369248</v>
      </c>
      <c r="BK33">
        <v>101662.56390516006</v>
      </c>
      <c r="BM33">
        <v>101662.56390516006</v>
      </c>
      <c r="BO33">
        <v>101662.56390516006</v>
      </c>
      <c r="BQ33">
        <v>101662.56390516006</v>
      </c>
      <c r="BS33">
        <v>101662.56390516006</v>
      </c>
      <c r="BT33" s="5">
        <v>101662.56</v>
      </c>
      <c r="BU33" s="5">
        <v>6320400</v>
      </c>
      <c r="BX33" s="5">
        <v>0</v>
      </c>
      <c r="BY33" s="5">
        <v>101663.18159884188</v>
      </c>
      <c r="BZ33" s="5">
        <v>6320400</v>
      </c>
      <c r="CA33" s="5" t="s">
        <v>1282</v>
      </c>
      <c r="CB33" s="5">
        <v>7000</v>
      </c>
      <c r="CC33">
        <v>108663.18159884188</v>
      </c>
      <c r="CD33" s="5">
        <v>435190</v>
      </c>
      <c r="CE33" s="5">
        <v>6755590</v>
      </c>
      <c r="CF33" s="5"/>
      <c r="CG33" s="5"/>
      <c r="CH33" s="5" t="s">
        <v>1</v>
      </c>
      <c r="CI33" s="5" t="s">
        <v>1</v>
      </c>
      <c r="CJ33" t="s">
        <v>1863</v>
      </c>
      <c r="CK33" t="s">
        <v>1787</v>
      </c>
      <c r="CL33" t="s">
        <v>1868</v>
      </c>
      <c r="CM33" t="s">
        <v>1857</v>
      </c>
      <c r="CN33" s="5" t="b">
        <v>1</v>
      </c>
      <c r="CO33" t="s">
        <v>174</v>
      </c>
      <c r="CQ33" t="s">
        <v>1269</v>
      </c>
      <c r="CR33" t="s">
        <v>1450</v>
      </c>
      <c r="CS33" t="s">
        <v>1282</v>
      </c>
      <c r="CT33" t="b">
        <v>1</v>
      </c>
      <c r="CU33">
        <v>6320400</v>
      </c>
      <c r="CV33" t="s">
        <v>1899</v>
      </c>
      <c r="CW33">
        <v>0</v>
      </c>
      <c r="CX33">
        <v>6320400</v>
      </c>
      <c r="CY33">
        <v>0</v>
      </c>
      <c r="CZ33" t="b">
        <v>1</v>
      </c>
      <c r="DA33">
        <v>45565</v>
      </c>
      <c r="DB33" t="s">
        <v>1789</v>
      </c>
      <c r="DC33">
        <v>-9.9726556216827023E-3</v>
      </c>
      <c r="DD33">
        <v>-1013.85189948984</v>
      </c>
      <c r="DE33" s="5">
        <f>ROUND(ПП5[[#This Row],[Стоимость квартиры с отделкой]]/1000000,2)</f>
        <v>6.76</v>
      </c>
    </row>
    <row r="34" spans="1:109" x14ac:dyDescent="0.25">
      <c r="A34" s="5">
        <v>33</v>
      </c>
      <c r="B34" s="5" t="s">
        <v>3</v>
      </c>
      <c r="C34" s="5">
        <v>5</v>
      </c>
      <c r="D34" s="5">
        <v>6</v>
      </c>
      <c r="E34" s="5">
        <v>2</v>
      </c>
      <c r="F34" s="5">
        <v>14.64</v>
      </c>
      <c r="G34" s="5">
        <v>10.74</v>
      </c>
      <c r="H34" s="5"/>
      <c r="I34" s="5">
        <v>25.380000000000003</v>
      </c>
      <c r="J34" s="5">
        <v>14.35</v>
      </c>
      <c r="K34" s="5">
        <v>4.16</v>
      </c>
      <c r="L34" s="5">
        <v>1.93</v>
      </c>
      <c r="M34" s="5"/>
      <c r="N34" s="5">
        <v>11.03</v>
      </c>
      <c r="O34" s="5">
        <v>2.6219999999999999</v>
      </c>
      <c r="P34" s="5"/>
      <c r="R34" s="5">
        <v>2.6219999999999999</v>
      </c>
      <c r="S34" s="5">
        <v>59.47</v>
      </c>
      <c r="T34" s="5">
        <v>56.85</v>
      </c>
      <c r="U34" s="5">
        <v>58.16</v>
      </c>
      <c r="V34">
        <v>57.8</v>
      </c>
      <c r="W34" s="5">
        <v>81466.150500000003</v>
      </c>
      <c r="X34">
        <v>4073.3075250000002</v>
      </c>
      <c r="Y34">
        <v>85539.458025</v>
      </c>
      <c r="Z34">
        <v>2566.1837407499997</v>
      </c>
      <c r="AA34">
        <v>88105.641765749999</v>
      </c>
      <c r="AC34">
        <v>88105.641765749999</v>
      </c>
      <c r="AE34">
        <v>88105.641765749999</v>
      </c>
      <c r="AG34">
        <v>88105.641765749999</v>
      </c>
      <c r="AI34">
        <v>88105.641765749999</v>
      </c>
      <c r="AJ34">
        <v>881.05641765749999</v>
      </c>
      <c r="AK34">
        <v>88986.698183407498</v>
      </c>
      <c r="AL34" s="5">
        <v>4449.3349091703749</v>
      </c>
      <c r="AM34" s="5">
        <v>93436.033092577869</v>
      </c>
      <c r="AO34">
        <v>93436.033092577869</v>
      </c>
      <c r="AP34">
        <v>1868.7206618515577</v>
      </c>
      <c r="AQ34">
        <v>95304.753754429446</v>
      </c>
      <c r="AS34">
        <v>95304.753754429446</v>
      </c>
      <c r="AT34">
        <v>1906.0950750885888</v>
      </c>
      <c r="AU34">
        <v>97210.848829518014</v>
      </c>
      <c r="AW34">
        <v>97210.848829518014</v>
      </c>
      <c r="AX34" s="5"/>
      <c r="AY34">
        <v>97210.848829518014</v>
      </c>
      <c r="BA34">
        <v>97210.848829518014</v>
      </c>
      <c r="BC34">
        <v>97210.848829518014</v>
      </c>
      <c r="BE34">
        <v>97210.848829518014</v>
      </c>
      <c r="BG34">
        <v>97210.848829518014</v>
      </c>
      <c r="BI34">
        <v>97210.848829518014</v>
      </c>
      <c r="BK34">
        <v>97210.848829518014</v>
      </c>
      <c r="BM34">
        <v>97210.848829518014</v>
      </c>
      <c r="BO34">
        <v>97210.848829518014</v>
      </c>
      <c r="BQ34">
        <v>97210.848829518014</v>
      </c>
      <c r="BS34">
        <v>97210.848829518014</v>
      </c>
      <c r="BT34" s="5">
        <v>97210.85</v>
      </c>
      <c r="BU34" s="5">
        <v>5653800</v>
      </c>
      <c r="BV34">
        <v>88000</v>
      </c>
      <c r="BX34" s="5">
        <v>88000</v>
      </c>
      <c r="BY34" s="5">
        <v>95698.074277854204</v>
      </c>
      <c r="BZ34" s="5">
        <v>5565800</v>
      </c>
      <c r="CA34" s="5" t="s">
        <v>10</v>
      </c>
      <c r="CB34" s="5">
        <v>20000</v>
      </c>
      <c r="CC34">
        <v>115698.0742778542</v>
      </c>
      <c r="CD34" s="5">
        <v>1163200</v>
      </c>
      <c r="CE34" s="5">
        <v>6729000</v>
      </c>
      <c r="CF34" s="5"/>
      <c r="CG34" s="5" t="s">
        <v>1297</v>
      </c>
      <c r="CH34" s="5" t="s">
        <v>1</v>
      </c>
      <c r="CI34" s="5" t="s">
        <v>1</v>
      </c>
      <c r="CJ34" t="s">
        <v>1863</v>
      </c>
      <c r="CK34" t="s">
        <v>1787</v>
      </c>
      <c r="CL34" t="s">
        <v>1868</v>
      </c>
      <c r="CM34" t="s">
        <v>1857</v>
      </c>
      <c r="CN34" s="5" t="b">
        <v>1</v>
      </c>
      <c r="CO34" t="s">
        <v>175</v>
      </c>
      <c r="CQ34" t="s">
        <v>1269</v>
      </c>
      <c r="CR34" t="s">
        <v>1450</v>
      </c>
      <c r="CS34" t="s">
        <v>10</v>
      </c>
      <c r="CT34" t="b">
        <v>1</v>
      </c>
      <c r="CU34">
        <v>5653800</v>
      </c>
      <c r="CV34" t="s">
        <v>1899</v>
      </c>
      <c r="CW34">
        <v>5653800</v>
      </c>
      <c r="CX34">
        <v>5653800</v>
      </c>
      <c r="CY34">
        <v>0</v>
      </c>
      <c r="CZ34" t="b">
        <v>1</v>
      </c>
      <c r="DA34">
        <v>45409</v>
      </c>
      <c r="DB34" t="s">
        <v>1792</v>
      </c>
      <c r="DC34">
        <v>-6.1898211829434224E-3</v>
      </c>
      <c r="DD34">
        <v>-592.353967331955</v>
      </c>
      <c r="DE34" s="5">
        <f>ROUND(ПП5[[#This Row],[Стоимость квартиры с отделкой]]/1000000,2)</f>
        <v>6.73</v>
      </c>
    </row>
    <row r="35" spans="1:109" x14ac:dyDescent="0.25">
      <c r="A35" s="5">
        <v>34</v>
      </c>
      <c r="B35" s="5" t="s">
        <v>3</v>
      </c>
      <c r="C35" s="5">
        <v>5</v>
      </c>
      <c r="D35" s="5">
        <v>7</v>
      </c>
      <c r="E35" s="5">
        <v>1</v>
      </c>
      <c r="F35" s="5">
        <v>18.489999999999998</v>
      </c>
      <c r="G35" s="5"/>
      <c r="H35" s="5"/>
      <c r="I35" s="5">
        <v>18.489999999999998</v>
      </c>
      <c r="J35" s="5">
        <v>13.04</v>
      </c>
      <c r="K35" s="5">
        <v>3.9</v>
      </c>
      <c r="L35" s="5"/>
      <c r="M35" s="5"/>
      <c r="N35" s="5">
        <v>5.99</v>
      </c>
      <c r="O35" s="5">
        <v>2.65</v>
      </c>
      <c r="P35" s="5"/>
      <c r="R35" s="5">
        <v>2.65</v>
      </c>
      <c r="S35" s="5">
        <v>44.07</v>
      </c>
      <c r="T35" s="5">
        <v>41.42</v>
      </c>
      <c r="U35" s="5">
        <v>42.75</v>
      </c>
      <c r="V35">
        <v>42.6</v>
      </c>
      <c r="W35" s="5">
        <v>83951.4375</v>
      </c>
      <c r="X35">
        <v>4197.5718750000005</v>
      </c>
      <c r="Y35">
        <v>88149.009374999994</v>
      </c>
      <c r="Z35">
        <v>2644.4702812499995</v>
      </c>
      <c r="AA35">
        <v>90793.479656249998</v>
      </c>
      <c r="AB35">
        <v>3631.7391862499999</v>
      </c>
      <c r="AC35">
        <v>94425.218842499977</v>
      </c>
      <c r="AE35">
        <v>94425.218842499977</v>
      </c>
      <c r="AF35">
        <v>4721.2609421249999</v>
      </c>
      <c r="AG35">
        <v>99146.479784624986</v>
      </c>
      <c r="AI35">
        <v>99146.479784624986</v>
      </c>
      <c r="AJ35">
        <v>991.46479784624989</v>
      </c>
      <c r="AK35">
        <v>100137.94458247125</v>
      </c>
      <c r="AL35" s="5">
        <v>5006.8972291235623</v>
      </c>
      <c r="AM35" s="5">
        <v>105144.8418115948</v>
      </c>
      <c r="AO35">
        <v>105144.8418115948</v>
      </c>
      <c r="AP35">
        <v>3154.3452543478434</v>
      </c>
      <c r="AQ35">
        <v>108299.18706594263</v>
      </c>
      <c r="AS35">
        <v>108299.18706594263</v>
      </c>
      <c r="AU35">
        <v>108299.18706594263</v>
      </c>
      <c r="AW35">
        <v>108299.18706594263</v>
      </c>
      <c r="AX35" s="5"/>
      <c r="AY35">
        <v>108299.18706594263</v>
      </c>
      <c r="BA35">
        <v>108299.18706594263</v>
      </c>
      <c r="BC35">
        <v>108299.18706594263</v>
      </c>
      <c r="BE35">
        <v>108299.18706594263</v>
      </c>
      <c r="BG35">
        <v>108299.18706594263</v>
      </c>
      <c r="BI35">
        <v>108299.18706594263</v>
      </c>
      <c r="BK35">
        <v>108299.18706594263</v>
      </c>
      <c r="BM35">
        <v>108299.18706594263</v>
      </c>
      <c r="BO35">
        <v>108299.18706594263</v>
      </c>
      <c r="BQ35">
        <v>108299.18706594263</v>
      </c>
      <c r="BS35">
        <v>108299.18706594263</v>
      </c>
      <c r="BT35" s="5">
        <v>108299.19</v>
      </c>
      <c r="BU35" s="5">
        <v>4629800</v>
      </c>
      <c r="BX35" s="5">
        <v>0</v>
      </c>
      <c r="BY35" s="5">
        <v>108299.41520467836</v>
      </c>
      <c r="BZ35" s="5">
        <v>4629800</v>
      </c>
      <c r="CA35" s="5" t="s">
        <v>8</v>
      </c>
      <c r="CB35" s="5"/>
      <c r="CC35">
        <v>108299.41520467836</v>
      </c>
      <c r="CD35" s="5">
        <v>0</v>
      </c>
      <c r="CE35" s="5">
        <v>4629800</v>
      </c>
      <c r="CF35" s="5"/>
      <c r="CG35" s="5"/>
      <c r="CH35" s="5" t="s">
        <v>1</v>
      </c>
      <c r="CI35" s="5" t="s">
        <v>1</v>
      </c>
      <c r="CJ35" t="s">
        <v>1863</v>
      </c>
      <c r="CK35" t="s">
        <v>1787</v>
      </c>
      <c r="CL35" t="s">
        <v>1868</v>
      </c>
      <c r="CM35" t="s">
        <v>1864</v>
      </c>
      <c r="CN35" s="5" t="b">
        <v>1</v>
      </c>
      <c r="CO35" t="s">
        <v>176</v>
      </c>
      <c r="CQ35" t="s">
        <v>1269</v>
      </c>
      <c r="CR35" t="s">
        <v>1450</v>
      </c>
      <c r="CS35" t="s">
        <v>8</v>
      </c>
      <c r="CT35" t="b">
        <v>1</v>
      </c>
      <c r="CU35">
        <v>4629800</v>
      </c>
      <c r="CV35" t="s">
        <v>1899</v>
      </c>
      <c r="CW35">
        <v>0</v>
      </c>
      <c r="CX35">
        <v>4629800</v>
      </c>
      <c r="CY35">
        <v>0</v>
      </c>
      <c r="CZ35" t="b">
        <v>1</v>
      </c>
      <c r="DA35">
        <v>45435</v>
      </c>
      <c r="DB35" t="s">
        <v>1788</v>
      </c>
      <c r="DC35">
        <v>-3.5087719298245723E-3</v>
      </c>
      <c r="DD35">
        <v>-379.99794808659192</v>
      </c>
      <c r="DE35" s="5">
        <f>ROUND(ПП5[[#This Row],[Стоимость квартиры с отделкой]]/1000000,2)</f>
        <v>4.63</v>
      </c>
    </row>
    <row r="36" spans="1:109" x14ac:dyDescent="0.25">
      <c r="A36" s="5">
        <v>35</v>
      </c>
      <c r="B36" s="5" t="s">
        <v>3</v>
      </c>
      <c r="C36" s="5">
        <v>6</v>
      </c>
      <c r="D36" s="5">
        <v>1</v>
      </c>
      <c r="E36" s="5">
        <v>1</v>
      </c>
      <c r="F36" s="5">
        <v>14.68</v>
      </c>
      <c r="G36" s="5"/>
      <c r="H36" s="5"/>
      <c r="I36" s="5">
        <v>14.68</v>
      </c>
      <c r="J36" s="5">
        <v>9.84</v>
      </c>
      <c r="K36" s="5">
        <v>3.63</v>
      </c>
      <c r="L36" s="5"/>
      <c r="M36" s="5"/>
      <c r="N36" s="5">
        <v>4.8899999999999997</v>
      </c>
      <c r="O36" s="5">
        <v>2.7</v>
      </c>
      <c r="P36" s="5"/>
      <c r="R36" s="5">
        <v>2.7</v>
      </c>
      <c r="S36" s="5">
        <v>35.74</v>
      </c>
      <c r="T36" s="5">
        <v>33.04</v>
      </c>
      <c r="U36" s="5">
        <v>34.39</v>
      </c>
      <c r="V36">
        <v>34.35</v>
      </c>
      <c r="W36" s="5">
        <v>82734.75</v>
      </c>
      <c r="X36">
        <v>4136.7375000000002</v>
      </c>
      <c r="Y36">
        <v>86871.487500000003</v>
      </c>
      <c r="Z36">
        <v>2606.1446249999999</v>
      </c>
      <c r="AA36">
        <v>89477.632125000004</v>
      </c>
      <c r="AB36">
        <v>12526.8684975</v>
      </c>
      <c r="AC36">
        <v>102004.5006225</v>
      </c>
      <c r="AE36">
        <v>102004.5006225</v>
      </c>
      <c r="AF36">
        <v>5100.2250311250009</v>
      </c>
      <c r="AG36">
        <v>107104.72565362501</v>
      </c>
      <c r="AI36">
        <v>107104.72565362501</v>
      </c>
      <c r="AJ36">
        <v>1071.0472565362502</v>
      </c>
      <c r="AK36">
        <v>108175.77291016123</v>
      </c>
      <c r="AL36" s="5">
        <v>5408.7886455080625</v>
      </c>
      <c r="AM36" s="5">
        <v>113584.56155566932</v>
      </c>
      <c r="AO36">
        <v>113584.56155566932</v>
      </c>
      <c r="AP36">
        <v>3407.5368466700793</v>
      </c>
      <c r="AQ36">
        <v>116992.09840233938</v>
      </c>
      <c r="AS36">
        <v>116992.09840233938</v>
      </c>
      <c r="AU36">
        <v>116992.09840233938</v>
      </c>
      <c r="AW36">
        <v>116992.09840233938</v>
      </c>
      <c r="AX36" s="5"/>
      <c r="AY36">
        <v>116992.09840233938</v>
      </c>
      <c r="AZ36">
        <v>2339.8419680467882</v>
      </c>
      <c r="BA36">
        <v>119331.94037038618</v>
      </c>
      <c r="BC36">
        <v>119331.94037038618</v>
      </c>
      <c r="BE36">
        <v>119331.94037038618</v>
      </c>
      <c r="BF36">
        <v>2983.2985092596546</v>
      </c>
      <c r="BG36">
        <v>122315.23887964584</v>
      </c>
      <c r="BI36">
        <v>122315.23887964584</v>
      </c>
      <c r="BJ36">
        <v>2446.3047775929167</v>
      </c>
      <c r="BK36">
        <v>124761.54365723874</v>
      </c>
      <c r="BL36">
        <v>6238.0771828619372</v>
      </c>
      <c r="BM36">
        <v>130999.62084010067</v>
      </c>
      <c r="BN36">
        <v>17029.950709213088</v>
      </c>
      <c r="BO36">
        <v>148029.57154931375</v>
      </c>
      <c r="BP36">
        <v>35</v>
      </c>
      <c r="BQ36">
        <v>148064.57154931375</v>
      </c>
      <c r="BS36">
        <v>148064.57154931375</v>
      </c>
      <c r="BT36" s="5">
        <v>148064.57</v>
      </c>
      <c r="BU36" s="5">
        <v>5092000</v>
      </c>
      <c r="BW36">
        <v>0.02</v>
      </c>
      <c r="BX36" s="5">
        <v>101840</v>
      </c>
      <c r="BY36" s="5">
        <v>145104.97237569062</v>
      </c>
      <c r="BZ36" s="5">
        <v>4990160</v>
      </c>
      <c r="CA36" s="5" t="s">
        <v>10</v>
      </c>
      <c r="CB36" s="5">
        <v>25000</v>
      </c>
      <c r="CC36">
        <v>170104.97237569062</v>
      </c>
      <c r="CD36" s="5">
        <v>859750</v>
      </c>
      <c r="CE36" s="5">
        <v>5849910</v>
      </c>
      <c r="CF36" s="5" t="s">
        <v>102</v>
      </c>
      <c r="CG36" s="5" t="s">
        <v>62</v>
      </c>
      <c r="CH36" s="5" t="s">
        <v>1</v>
      </c>
      <c r="CI36" s="5" t="s">
        <v>1</v>
      </c>
      <c r="CJ36" t="s">
        <v>1863</v>
      </c>
      <c r="CK36" t="s">
        <v>1787</v>
      </c>
      <c r="CL36" t="s">
        <v>1868</v>
      </c>
      <c r="CM36" t="s">
        <v>1864</v>
      </c>
      <c r="CN36" s="5" t="b">
        <v>1</v>
      </c>
      <c r="CO36" t="s">
        <v>177</v>
      </c>
      <c r="CQ36" t="s">
        <v>1269</v>
      </c>
      <c r="CR36" t="s">
        <v>1450</v>
      </c>
      <c r="CS36" t="s">
        <v>10</v>
      </c>
      <c r="CT36" t="b">
        <v>1</v>
      </c>
      <c r="CU36">
        <v>5092000</v>
      </c>
      <c r="CV36" t="s">
        <v>1899</v>
      </c>
      <c r="CW36">
        <v>0</v>
      </c>
      <c r="CX36">
        <v>5092000</v>
      </c>
      <c r="CY36">
        <v>0</v>
      </c>
      <c r="CZ36" t="b">
        <v>1</v>
      </c>
      <c r="DA36">
        <v>45712</v>
      </c>
      <c r="DB36" t="s">
        <v>1792</v>
      </c>
      <c r="DC36">
        <v>-1.1631288165163678E-3</v>
      </c>
      <c r="DD36">
        <v>-168.77577478997728</v>
      </c>
      <c r="DE36" s="5">
        <f>ROUND(ПП5[[#This Row],[Стоимость квартиры с отделкой]]/1000000,2)</f>
        <v>5.85</v>
      </c>
    </row>
    <row r="37" spans="1:109" x14ac:dyDescent="0.25">
      <c r="A37" s="5">
        <v>36</v>
      </c>
      <c r="B37" s="5" t="s">
        <v>3</v>
      </c>
      <c r="C37" s="5">
        <v>6</v>
      </c>
      <c r="D37" s="5">
        <v>2</v>
      </c>
      <c r="E37" s="5">
        <v>2</v>
      </c>
      <c r="F37" s="5">
        <v>15.82</v>
      </c>
      <c r="G37" s="5">
        <v>15.54</v>
      </c>
      <c r="H37" s="5"/>
      <c r="I37" s="5">
        <v>31.36</v>
      </c>
      <c r="J37" s="5">
        <v>19.440000000000001</v>
      </c>
      <c r="K37" s="5">
        <v>4.42</v>
      </c>
      <c r="L37" s="5"/>
      <c r="M37" s="5">
        <v>3.25</v>
      </c>
      <c r="N37" s="5">
        <v>8.5299999999999994</v>
      </c>
      <c r="O37" s="5">
        <v>3</v>
      </c>
      <c r="P37" s="5"/>
      <c r="R37" s="5">
        <v>3</v>
      </c>
      <c r="S37" s="5">
        <v>70</v>
      </c>
      <c r="T37" s="5">
        <v>67</v>
      </c>
      <c r="U37" s="5">
        <v>68.5</v>
      </c>
      <c r="V37">
        <v>68.2</v>
      </c>
      <c r="W37" s="5">
        <v>84168.819000000003</v>
      </c>
      <c r="X37">
        <v>4208.4409500000002</v>
      </c>
      <c r="Y37">
        <v>88377.259950000007</v>
      </c>
      <c r="Z37">
        <v>2651.3177985000002</v>
      </c>
      <c r="AA37">
        <v>91028.577748500014</v>
      </c>
      <c r="AC37">
        <v>91028.577748500014</v>
      </c>
      <c r="AE37">
        <v>91028.577748500014</v>
      </c>
      <c r="AG37">
        <v>91028.577748500014</v>
      </c>
      <c r="AH37">
        <v>-831</v>
      </c>
      <c r="AI37">
        <v>90197.577748500014</v>
      </c>
      <c r="AJ37">
        <v>901.97577748500021</v>
      </c>
      <c r="AK37">
        <v>91099.553525985015</v>
      </c>
      <c r="AL37" s="5">
        <v>4554.9776762992506</v>
      </c>
      <c r="AM37" s="5">
        <v>95654.531202284285</v>
      </c>
      <c r="AO37">
        <v>95654.531202284285</v>
      </c>
      <c r="AP37">
        <v>1913.0906240456857</v>
      </c>
      <c r="AQ37">
        <v>97567.621826329952</v>
      </c>
      <c r="AS37">
        <v>97567.621826329952</v>
      </c>
      <c r="AT37">
        <v>1951.3524365265991</v>
      </c>
      <c r="AU37">
        <v>99518.974262856558</v>
      </c>
      <c r="AW37">
        <v>99518.974262856558</v>
      </c>
      <c r="AX37" s="5"/>
      <c r="AY37">
        <v>99518.974262856558</v>
      </c>
      <c r="BA37">
        <v>99518.974262856558</v>
      </c>
      <c r="BC37">
        <v>99518.974262856558</v>
      </c>
      <c r="BE37">
        <v>99518.974262856558</v>
      </c>
      <c r="BF37">
        <v>497.59487131428278</v>
      </c>
      <c r="BG37">
        <v>100016.56913417084</v>
      </c>
      <c r="BI37">
        <v>100016.56913417084</v>
      </c>
      <c r="BK37">
        <v>100016.56913417084</v>
      </c>
      <c r="BM37">
        <v>100016.56913417084</v>
      </c>
      <c r="BO37">
        <v>100016.56913417084</v>
      </c>
      <c r="BQ37">
        <v>100016.56913417084</v>
      </c>
      <c r="BS37">
        <v>100016.56913417084</v>
      </c>
      <c r="BT37" s="5">
        <v>100016.57</v>
      </c>
      <c r="BU37" s="5">
        <v>6851200</v>
      </c>
      <c r="BX37" s="5">
        <v>0</v>
      </c>
      <c r="BY37" s="5">
        <v>100017.51824817518</v>
      </c>
      <c r="BZ37" s="5">
        <v>6851200</v>
      </c>
      <c r="CA37" s="5" t="s">
        <v>1282</v>
      </c>
      <c r="CB37" s="5">
        <v>7000</v>
      </c>
      <c r="CC37">
        <v>107017.51824817518</v>
      </c>
      <c r="CD37" s="5">
        <v>479500</v>
      </c>
      <c r="CE37" s="5">
        <v>7330700</v>
      </c>
      <c r="CF37" s="5"/>
      <c r="CG37" s="5"/>
      <c r="CH37" s="5" t="s">
        <v>1</v>
      </c>
      <c r="CI37" s="5" t="s">
        <v>1</v>
      </c>
      <c r="CJ37" t="s">
        <v>1863</v>
      </c>
      <c r="CK37" t="s">
        <v>1787</v>
      </c>
      <c r="CL37" t="s">
        <v>1868</v>
      </c>
      <c r="CM37" t="s">
        <v>1857</v>
      </c>
      <c r="CN37" s="5" t="b">
        <v>1</v>
      </c>
      <c r="CO37" t="s">
        <v>178</v>
      </c>
      <c r="CQ37" t="s">
        <v>1269</v>
      </c>
      <c r="CR37" t="s">
        <v>1450</v>
      </c>
      <c r="CS37" t="s">
        <v>1282</v>
      </c>
      <c r="CT37" t="b">
        <v>1</v>
      </c>
      <c r="CU37">
        <v>6851200</v>
      </c>
      <c r="CV37" t="s">
        <v>1899</v>
      </c>
      <c r="CW37">
        <v>0</v>
      </c>
      <c r="CX37">
        <v>6851200</v>
      </c>
      <c r="CY37">
        <v>0</v>
      </c>
      <c r="CZ37" t="b">
        <v>1</v>
      </c>
      <c r="DA37">
        <v>45516</v>
      </c>
      <c r="DB37" t="s">
        <v>1789</v>
      </c>
      <c r="DC37">
        <v>-4.3795620437955263E-3</v>
      </c>
      <c r="DD37">
        <v>-438.03292663433439</v>
      </c>
      <c r="DE37" s="5">
        <f>ROUND(ПП5[[#This Row],[Стоимость квартиры с отделкой]]/1000000,2)</f>
        <v>7.33</v>
      </c>
    </row>
    <row r="38" spans="1:109" x14ac:dyDescent="0.25">
      <c r="A38" s="5">
        <v>37</v>
      </c>
      <c r="B38" s="5" t="s">
        <v>3</v>
      </c>
      <c r="C38" s="5">
        <v>6</v>
      </c>
      <c r="D38" s="5">
        <v>3</v>
      </c>
      <c r="E38" s="5">
        <v>1</v>
      </c>
      <c r="F38" s="5">
        <v>13.6</v>
      </c>
      <c r="G38" s="5"/>
      <c r="H38" s="5"/>
      <c r="I38" s="5">
        <v>13.6</v>
      </c>
      <c r="J38" s="5">
        <v>14.97</v>
      </c>
      <c r="K38" s="5">
        <v>4.1100000000000003</v>
      </c>
      <c r="L38" s="5"/>
      <c r="M38" s="5"/>
      <c r="N38" s="5">
        <v>3.7</v>
      </c>
      <c r="O38" s="5">
        <v>2.69</v>
      </c>
      <c r="P38" s="5"/>
      <c r="R38" s="5">
        <v>2.69</v>
      </c>
      <c r="S38" s="5">
        <v>39.07</v>
      </c>
      <c r="T38" s="5">
        <v>36.380000000000003</v>
      </c>
      <c r="U38" s="5">
        <v>37.729999999999997</v>
      </c>
      <c r="V38">
        <v>37.35</v>
      </c>
      <c r="W38" s="5">
        <v>87601.5</v>
      </c>
      <c r="Y38">
        <v>87601.5</v>
      </c>
      <c r="AA38">
        <v>87601.5</v>
      </c>
      <c r="AC38">
        <v>87601.5</v>
      </c>
      <c r="AE38">
        <v>87601.5</v>
      </c>
      <c r="AG38">
        <v>87601.5</v>
      </c>
      <c r="AI38">
        <v>87601.5</v>
      </c>
      <c r="AK38">
        <v>87601.5</v>
      </c>
      <c r="AL38" s="5"/>
      <c r="AM38" s="5">
        <v>87601.5</v>
      </c>
      <c r="AO38">
        <v>87601.5</v>
      </c>
      <c r="AQ38">
        <v>87601.5</v>
      </c>
      <c r="AS38">
        <v>87601.5</v>
      </c>
      <c r="AU38">
        <v>87601.5</v>
      </c>
      <c r="AW38">
        <v>87601.5</v>
      </c>
      <c r="AX38" s="5"/>
      <c r="AY38">
        <v>87601.5</v>
      </c>
      <c r="BA38">
        <v>87601.5</v>
      </c>
      <c r="BC38">
        <v>87601.5</v>
      </c>
      <c r="BE38">
        <v>87601.5</v>
      </c>
      <c r="BG38">
        <v>87601.5</v>
      </c>
      <c r="BI38">
        <v>87601.5</v>
      </c>
      <c r="BK38">
        <v>87601.5</v>
      </c>
      <c r="BM38">
        <v>87601.5</v>
      </c>
      <c r="BO38">
        <v>87601.5</v>
      </c>
      <c r="BQ38">
        <v>87601.5</v>
      </c>
      <c r="BS38">
        <v>87601.5</v>
      </c>
      <c r="BT38" s="5">
        <v>87601.5</v>
      </c>
      <c r="BU38" s="5">
        <v>3305204.6</v>
      </c>
      <c r="BX38" s="5">
        <v>0</v>
      </c>
      <c r="BY38" s="5">
        <v>87601.500132520538</v>
      </c>
      <c r="BZ38" s="5">
        <v>3305204.6</v>
      </c>
      <c r="CA38" s="5" t="s">
        <v>10</v>
      </c>
      <c r="CB38" s="5">
        <v>15000</v>
      </c>
      <c r="CC38">
        <v>102601.50013252057</v>
      </c>
      <c r="CD38" s="5">
        <v>565950</v>
      </c>
      <c r="CE38" s="5">
        <v>3871154.6</v>
      </c>
      <c r="CF38" s="5"/>
      <c r="CG38" s="5"/>
      <c r="CH38" s="5" t="s">
        <v>1</v>
      </c>
      <c r="CI38" s="5" t="s">
        <v>1</v>
      </c>
      <c r="CJ38" t="s">
        <v>1863</v>
      </c>
      <c r="CK38" t="s">
        <v>1787</v>
      </c>
      <c r="CL38" t="s">
        <v>1868</v>
      </c>
      <c r="CM38" t="s">
        <v>1856</v>
      </c>
      <c r="CN38" s="5" t="b">
        <v>1</v>
      </c>
      <c r="CO38" t="s">
        <v>179</v>
      </c>
      <c r="CQ38" t="s">
        <v>128</v>
      </c>
      <c r="CR38" t="s">
        <v>1450</v>
      </c>
      <c r="CS38" t="s">
        <v>10</v>
      </c>
      <c r="CT38" t="b">
        <v>1</v>
      </c>
      <c r="CU38">
        <v>3305204.6</v>
      </c>
      <c r="CV38" t="s">
        <v>1899</v>
      </c>
      <c r="CW38">
        <v>3305205</v>
      </c>
      <c r="CX38">
        <v>3305205</v>
      </c>
      <c r="CY38">
        <v>0</v>
      </c>
      <c r="CZ38" t="b">
        <v>1</v>
      </c>
      <c r="DA38">
        <v>45188</v>
      </c>
      <c r="DB38" t="s">
        <v>1788</v>
      </c>
      <c r="DC38">
        <v>-1.0071561091969159E-2</v>
      </c>
      <c r="DD38">
        <v>-882.28386033282527</v>
      </c>
      <c r="DE38" s="5">
        <f>ROUND(ПП5[[#This Row],[Стоимость квартиры с отделкой]]/1000000,2)</f>
        <v>3.87</v>
      </c>
    </row>
    <row r="39" spans="1:109" x14ac:dyDescent="0.25">
      <c r="A39" s="5">
        <v>38</v>
      </c>
      <c r="B39" s="5" t="s">
        <v>3</v>
      </c>
      <c r="C39" s="5">
        <v>6</v>
      </c>
      <c r="D39" s="5">
        <v>4</v>
      </c>
      <c r="E39" s="5">
        <v>2</v>
      </c>
      <c r="F39" s="5">
        <v>16.61</v>
      </c>
      <c r="G39" s="5">
        <v>11.38</v>
      </c>
      <c r="H39" s="5"/>
      <c r="I39" s="5">
        <v>27.99</v>
      </c>
      <c r="J39" s="5">
        <v>14.58</v>
      </c>
      <c r="K39" s="5">
        <v>4.34</v>
      </c>
      <c r="L39" s="5">
        <v>2.08</v>
      </c>
      <c r="M39" s="5"/>
      <c r="N39" s="5">
        <v>8.82</v>
      </c>
      <c r="O39" s="5">
        <v>2.56</v>
      </c>
      <c r="P39" s="5"/>
      <c r="R39" s="5">
        <v>2.56</v>
      </c>
      <c r="S39" s="5">
        <v>60.37</v>
      </c>
      <c r="T39" s="5">
        <v>57.81</v>
      </c>
      <c r="U39" s="5">
        <v>59.09</v>
      </c>
      <c r="V39">
        <v>58.699999999999989</v>
      </c>
      <c r="W39" s="5">
        <v>80307.864000000001</v>
      </c>
      <c r="X39">
        <v>4015.3932</v>
      </c>
      <c r="Y39">
        <v>84323.257199999993</v>
      </c>
      <c r="Z39">
        <v>2529.6977160000001</v>
      </c>
      <c r="AA39">
        <v>86852.954916000002</v>
      </c>
      <c r="AC39">
        <v>86852.954916000002</v>
      </c>
      <c r="AE39">
        <v>86852.954916000002</v>
      </c>
      <c r="AG39">
        <v>86852.954916000002</v>
      </c>
      <c r="AI39">
        <v>86852.954916000002</v>
      </c>
      <c r="AJ39">
        <v>868.52954915999999</v>
      </c>
      <c r="AK39">
        <v>87721.48446516</v>
      </c>
      <c r="AL39" s="5">
        <v>4386.0742232580005</v>
      </c>
      <c r="AM39" s="5">
        <v>92107.558688417994</v>
      </c>
      <c r="AO39">
        <v>92107.558688417994</v>
      </c>
      <c r="AP39">
        <v>1842.15117376836</v>
      </c>
      <c r="AQ39">
        <v>93949.709862186355</v>
      </c>
      <c r="AS39">
        <v>93949.709862186355</v>
      </c>
      <c r="AT39">
        <v>1878.9941972437273</v>
      </c>
      <c r="AU39">
        <v>95828.704059430078</v>
      </c>
      <c r="AW39">
        <v>95828.704059430078</v>
      </c>
      <c r="AX39" s="5">
        <v>958.28704059430083</v>
      </c>
      <c r="AY39">
        <v>96786.991100024374</v>
      </c>
      <c r="BA39">
        <v>96786.991100024374</v>
      </c>
      <c r="BC39">
        <v>96786.991100024374</v>
      </c>
      <c r="BE39">
        <v>96786.991100024374</v>
      </c>
      <c r="BF39">
        <v>1451.8048665003655</v>
      </c>
      <c r="BG39">
        <v>98238.795966524733</v>
      </c>
      <c r="BI39">
        <v>98238.795966524733</v>
      </c>
      <c r="BJ39">
        <v>3929.5518386609888</v>
      </c>
      <c r="BK39">
        <v>102168.34780518572</v>
      </c>
      <c r="BL39">
        <v>6130.1008683111431</v>
      </c>
      <c r="BM39">
        <v>108298.44867349688</v>
      </c>
      <c r="BN39">
        <v>14078.798327554594</v>
      </c>
      <c r="BO39">
        <v>122377.24700105148</v>
      </c>
      <c r="BP39">
        <v>35</v>
      </c>
      <c r="BQ39">
        <v>122412.24700105148</v>
      </c>
      <c r="BS39">
        <v>122412.24700105148</v>
      </c>
      <c r="BT39" s="5">
        <v>122412.25</v>
      </c>
      <c r="BU39" s="5">
        <v>7233400</v>
      </c>
      <c r="BW39">
        <v>0.02</v>
      </c>
      <c r="BX39" s="5">
        <v>144668</v>
      </c>
      <c r="BY39" s="5">
        <v>119965.0025385006</v>
      </c>
      <c r="BZ39" s="5">
        <v>7088732</v>
      </c>
      <c r="CA39" s="5" t="s">
        <v>10</v>
      </c>
      <c r="CB39" s="5">
        <v>25000</v>
      </c>
      <c r="CC39">
        <v>144965.00253850059</v>
      </c>
      <c r="CD39" s="5">
        <v>1477250</v>
      </c>
      <c r="CE39" s="5">
        <v>8565982</v>
      </c>
      <c r="CF39" s="5"/>
      <c r="CG39" s="5" t="s">
        <v>62</v>
      </c>
      <c r="CH39" s="5" t="s">
        <v>1</v>
      </c>
      <c r="CI39" s="5" t="s">
        <v>1</v>
      </c>
      <c r="CJ39" t="s">
        <v>1863</v>
      </c>
      <c r="CK39" t="s">
        <v>1787</v>
      </c>
      <c r="CL39" t="s">
        <v>1868</v>
      </c>
      <c r="CM39" t="s">
        <v>1857</v>
      </c>
      <c r="CN39" s="5" t="b">
        <v>1</v>
      </c>
      <c r="CO39" t="s">
        <v>180</v>
      </c>
      <c r="CQ39" t="s">
        <v>1269</v>
      </c>
      <c r="CR39" t="s">
        <v>1450</v>
      </c>
      <c r="CS39" t="s">
        <v>10</v>
      </c>
      <c r="CT39" t="b">
        <v>1</v>
      </c>
      <c r="CU39">
        <v>7233400</v>
      </c>
      <c r="CV39" t="s">
        <v>1899</v>
      </c>
      <c r="CW39">
        <v>0</v>
      </c>
      <c r="CX39">
        <v>7233400</v>
      </c>
      <c r="CY39">
        <v>0</v>
      </c>
      <c r="CZ39" t="b">
        <v>1</v>
      </c>
      <c r="DA39">
        <v>45652</v>
      </c>
      <c r="DB39" t="s">
        <v>1785</v>
      </c>
      <c r="DC39">
        <v>-6.6001015400239949E-3</v>
      </c>
      <c r="DD39">
        <v>-791.78119800334014</v>
      </c>
      <c r="DE39" s="5">
        <f>ROUND(ПП5[[#This Row],[Стоимость квартиры с отделкой]]/1000000,2)</f>
        <v>8.57</v>
      </c>
    </row>
    <row r="40" spans="1:109" x14ac:dyDescent="0.25">
      <c r="A40" s="5">
        <v>39</v>
      </c>
      <c r="B40" s="5" t="s">
        <v>3</v>
      </c>
      <c r="C40" s="5">
        <v>6</v>
      </c>
      <c r="D40" s="5">
        <v>5</v>
      </c>
      <c r="E40" s="5">
        <v>2</v>
      </c>
      <c r="F40" s="5">
        <v>16.46</v>
      </c>
      <c r="G40" s="5">
        <v>12.47</v>
      </c>
      <c r="H40" s="5"/>
      <c r="I40" s="5">
        <v>28.93</v>
      </c>
      <c r="J40" s="5">
        <v>18</v>
      </c>
      <c r="K40" s="5">
        <v>4.3499999999999996</v>
      </c>
      <c r="L40" s="5">
        <v>1.55</v>
      </c>
      <c r="M40" s="5"/>
      <c r="N40" s="5">
        <v>8</v>
      </c>
      <c r="O40" s="5">
        <v>2.67</v>
      </c>
      <c r="P40" s="5"/>
      <c r="R40" s="5">
        <v>2.67</v>
      </c>
      <c r="S40" s="5">
        <v>63.5</v>
      </c>
      <c r="T40" s="5">
        <v>60.83</v>
      </c>
      <c r="U40" s="5">
        <v>62.17</v>
      </c>
      <c r="V40">
        <v>61.749999999999993</v>
      </c>
      <c r="W40" s="5">
        <v>80307.864000000001</v>
      </c>
      <c r="X40">
        <v>4015.3932</v>
      </c>
      <c r="Y40">
        <v>84323.257199999993</v>
      </c>
      <c r="Z40">
        <v>2529.6977160000001</v>
      </c>
      <c r="AA40">
        <v>86852.954916000002</v>
      </c>
      <c r="AC40">
        <v>86852.954916000002</v>
      </c>
      <c r="AE40">
        <v>86852.954916000002</v>
      </c>
      <c r="AG40">
        <v>86852.954916000002</v>
      </c>
      <c r="AI40">
        <v>86852.954916000002</v>
      </c>
      <c r="AJ40">
        <v>868.52954915999999</v>
      </c>
      <c r="AK40">
        <v>87721.48446516</v>
      </c>
      <c r="AL40" s="5">
        <v>4386.0742232580005</v>
      </c>
      <c r="AM40" s="5">
        <v>92107.558688417994</v>
      </c>
      <c r="AO40">
        <v>92107.558688417994</v>
      </c>
      <c r="AP40">
        <v>1842.15117376836</v>
      </c>
      <c r="AQ40">
        <v>93949.709862186355</v>
      </c>
      <c r="AS40">
        <v>93949.709862186355</v>
      </c>
      <c r="AT40">
        <v>1878.9941972437273</v>
      </c>
      <c r="AU40">
        <v>95828.704059430078</v>
      </c>
      <c r="AW40">
        <v>95828.704059430078</v>
      </c>
      <c r="AX40" s="5"/>
      <c r="AY40">
        <v>95828.704059430078</v>
      </c>
      <c r="AZ40">
        <v>1916.5740811886017</v>
      </c>
      <c r="BA40">
        <v>97745.278140618684</v>
      </c>
      <c r="BC40">
        <v>97745.278140618684</v>
      </c>
      <c r="BE40">
        <v>97745.278140618684</v>
      </c>
      <c r="BF40">
        <v>1466.1791721092802</v>
      </c>
      <c r="BG40">
        <v>99211.457312727958</v>
      </c>
      <c r="BI40">
        <v>99211.457312727958</v>
      </c>
      <c r="BJ40">
        <v>3968.4582925091186</v>
      </c>
      <c r="BK40">
        <v>103179.91560523708</v>
      </c>
      <c r="BL40">
        <v>6190.7949363142243</v>
      </c>
      <c r="BM40">
        <v>109370.71054155132</v>
      </c>
      <c r="BN40">
        <v>14218.19237040167</v>
      </c>
      <c r="BO40">
        <v>123588.90291195296</v>
      </c>
      <c r="BP40">
        <v>35</v>
      </c>
      <c r="BQ40">
        <v>123623.90291195296</v>
      </c>
      <c r="BS40">
        <v>123623.90291195296</v>
      </c>
      <c r="BT40" s="5">
        <v>123623.9</v>
      </c>
      <c r="BU40" s="5">
        <v>7633800</v>
      </c>
      <c r="BX40" s="5">
        <v>0</v>
      </c>
      <c r="BY40" s="5">
        <v>123624.29149797572</v>
      </c>
      <c r="BZ40" s="5">
        <v>7633800</v>
      </c>
      <c r="CA40" s="5" t="s">
        <v>1282</v>
      </c>
      <c r="CB40" s="5">
        <v>10000</v>
      </c>
      <c r="CC40">
        <v>133624.2914979757</v>
      </c>
      <c r="CD40" s="5">
        <v>617499.99999999907</v>
      </c>
      <c r="CE40" s="5">
        <v>8251299.9999999981</v>
      </c>
      <c r="CF40" s="5"/>
      <c r="CG40" s="5"/>
      <c r="CH40" s="5" t="s">
        <v>2</v>
      </c>
      <c r="CI40" s="5" t="s">
        <v>2</v>
      </c>
      <c r="CJ40" t="s">
        <v>1821</v>
      </c>
      <c r="CK40" t="s">
        <v>1787</v>
      </c>
      <c r="CL40" t="s">
        <v>1868</v>
      </c>
      <c r="CM40" t="s">
        <v>1857</v>
      </c>
      <c r="CN40" s="5" t="b">
        <v>1</v>
      </c>
      <c r="CO40" t="s">
        <v>181</v>
      </c>
      <c r="CQ40" t="s">
        <v>1269</v>
      </c>
      <c r="CR40" t="s">
        <v>1451</v>
      </c>
      <c r="CS40" t="s">
        <v>1282</v>
      </c>
      <c r="CT40" t="b">
        <v>1</v>
      </c>
      <c r="CU40">
        <v>7633800</v>
      </c>
      <c r="CV40">
        <v>7633800</v>
      </c>
      <c r="CW40">
        <v>0</v>
      </c>
      <c r="CX40">
        <v>0</v>
      </c>
      <c r="CY40">
        <v>0</v>
      </c>
      <c r="CZ40" t="b">
        <v>1</v>
      </c>
      <c r="DA40" t="s">
        <v>1786</v>
      </c>
      <c r="DB40" t="s">
        <v>1787</v>
      </c>
      <c r="DC40">
        <v>-6.7556699372689488E-3</v>
      </c>
      <c r="DD40">
        <v>-835.16490958904785</v>
      </c>
      <c r="DE40" s="5">
        <f>ROUND(ПП5[[#This Row],[Стоимость квартиры с отделкой]]/1000000,2)</f>
        <v>8.25</v>
      </c>
    </row>
    <row r="41" spans="1:109" x14ac:dyDescent="0.25">
      <c r="A41" s="5">
        <v>40</v>
      </c>
      <c r="B41" s="5" t="s">
        <v>3</v>
      </c>
      <c r="C41" s="5">
        <v>6</v>
      </c>
      <c r="D41" s="5">
        <v>6</v>
      </c>
      <c r="E41" s="5">
        <v>2</v>
      </c>
      <c r="F41" s="5">
        <v>14.64</v>
      </c>
      <c r="G41" s="5">
        <v>10.74</v>
      </c>
      <c r="H41" s="5"/>
      <c r="I41" s="5">
        <v>25.380000000000003</v>
      </c>
      <c r="J41" s="5">
        <v>14.35</v>
      </c>
      <c r="K41" s="5">
        <v>4.16</v>
      </c>
      <c r="L41" s="5">
        <v>1.93</v>
      </c>
      <c r="M41" s="5"/>
      <c r="N41" s="5">
        <v>11.03</v>
      </c>
      <c r="O41" s="5">
        <v>2.6219999999999999</v>
      </c>
      <c r="P41" s="5"/>
      <c r="R41" s="5">
        <v>2.6219999999999999</v>
      </c>
      <c r="S41" s="5">
        <v>59.47</v>
      </c>
      <c r="T41" s="5">
        <v>56.85</v>
      </c>
      <c r="U41" s="5">
        <v>58.16</v>
      </c>
      <c r="V41">
        <v>57.899999999999991</v>
      </c>
      <c r="W41" s="5">
        <v>81466.150500000003</v>
      </c>
      <c r="X41">
        <v>4073.3075250000002</v>
      </c>
      <c r="Y41">
        <v>85539.458025</v>
      </c>
      <c r="Z41">
        <v>2566.1837407499997</v>
      </c>
      <c r="AA41">
        <v>88105.641765749999</v>
      </c>
      <c r="AC41">
        <v>88105.641765749999</v>
      </c>
      <c r="AE41">
        <v>88105.641765749999</v>
      </c>
      <c r="AG41">
        <v>88105.641765749999</v>
      </c>
      <c r="AI41">
        <v>88105.641765749999</v>
      </c>
      <c r="AJ41">
        <v>881.05641765749999</v>
      </c>
      <c r="AK41">
        <v>88986.698183407498</v>
      </c>
      <c r="AL41" s="5">
        <v>4449.3349091703749</v>
      </c>
      <c r="AM41" s="5">
        <v>93436.033092577869</v>
      </c>
      <c r="AO41">
        <v>93436.033092577869</v>
      </c>
      <c r="AP41">
        <v>1868.7206618515577</v>
      </c>
      <c r="AQ41">
        <v>95304.753754429446</v>
      </c>
      <c r="AS41">
        <v>95304.753754429446</v>
      </c>
      <c r="AT41">
        <v>1906.0950750885888</v>
      </c>
      <c r="AU41">
        <v>97210.848829518014</v>
      </c>
      <c r="AW41">
        <v>97210.848829518014</v>
      </c>
      <c r="AX41" s="5">
        <v>972.10848829518011</v>
      </c>
      <c r="AY41">
        <v>98182.957317813198</v>
      </c>
      <c r="BA41">
        <v>98182.957317813198</v>
      </c>
      <c r="BC41">
        <v>98182.957317813198</v>
      </c>
      <c r="BE41">
        <v>98182.957317813198</v>
      </c>
      <c r="BF41">
        <v>1472.7443597671979</v>
      </c>
      <c r="BG41">
        <v>99655.701677580393</v>
      </c>
      <c r="BH41">
        <v>500</v>
      </c>
      <c r="BI41">
        <v>100155.70167758039</v>
      </c>
      <c r="BJ41">
        <v>4006.2280671032158</v>
      </c>
      <c r="BK41">
        <v>104161.9297446836</v>
      </c>
      <c r="BL41">
        <v>6249.7157846810169</v>
      </c>
      <c r="BM41">
        <v>110411.64552936464</v>
      </c>
      <c r="BN41">
        <v>14353.513918817402</v>
      </c>
      <c r="BO41">
        <v>124765.15944818204</v>
      </c>
      <c r="BQ41">
        <v>124765.15944818204</v>
      </c>
      <c r="BS41">
        <v>124765.15944818204</v>
      </c>
      <c r="BT41" s="5">
        <v>124765.16</v>
      </c>
      <c r="BU41" s="5">
        <v>7256400</v>
      </c>
      <c r="BW41">
        <v>0.02</v>
      </c>
      <c r="BX41" s="5">
        <v>145128</v>
      </c>
      <c r="BY41" s="5">
        <v>122270.83906464923</v>
      </c>
      <c r="BZ41" s="5">
        <v>7111272</v>
      </c>
      <c r="CA41" s="5" t="s">
        <v>1282</v>
      </c>
      <c r="CB41" s="5">
        <v>8000</v>
      </c>
      <c r="CC41">
        <v>130270.83906464923</v>
      </c>
      <c r="CD41" s="5">
        <v>465280</v>
      </c>
      <c r="CE41" s="5">
        <v>7576552</v>
      </c>
      <c r="CF41" s="5"/>
      <c r="CG41" s="5" t="s">
        <v>62</v>
      </c>
      <c r="CH41" s="5" t="s">
        <v>1</v>
      </c>
      <c r="CI41" s="5" t="s">
        <v>1</v>
      </c>
      <c r="CJ41" t="s">
        <v>1863</v>
      </c>
      <c r="CK41" t="s">
        <v>1787</v>
      </c>
      <c r="CL41" t="s">
        <v>1868</v>
      </c>
      <c r="CM41" t="s">
        <v>1857</v>
      </c>
      <c r="CN41" s="5" t="b">
        <v>1</v>
      </c>
      <c r="CO41" t="s">
        <v>182</v>
      </c>
      <c r="CQ41" t="s">
        <v>1269</v>
      </c>
      <c r="CR41" t="s">
        <v>1450</v>
      </c>
      <c r="CS41" t="s">
        <v>1282</v>
      </c>
      <c r="CT41" t="b">
        <v>1</v>
      </c>
      <c r="CU41">
        <v>7256400</v>
      </c>
      <c r="CV41" t="s">
        <v>1899</v>
      </c>
      <c r="CW41">
        <v>0</v>
      </c>
      <c r="CX41">
        <v>7256400</v>
      </c>
      <c r="CY41">
        <v>0</v>
      </c>
      <c r="CZ41" t="b">
        <v>1</v>
      </c>
      <c r="DA41">
        <v>45631</v>
      </c>
      <c r="DB41" t="s">
        <v>1785</v>
      </c>
      <c r="DC41">
        <v>-4.4704264099038049E-3</v>
      </c>
      <c r="DD41">
        <v>-546.60278811570583</v>
      </c>
      <c r="DE41" s="5">
        <f>ROUND(ПП5[[#This Row],[Стоимость квартиры с отделкой]]/1000000,2)</f>
        <v>7.58</v>
      </c>
    </row>
    <row r="42" spans="1:109" x14ac:dyDescent="0.25">
      <c r="A42" s="5">
        <v>41</v>
      </c>
      <c r="B42" s="5" t="s">
        <v>3</v>
      </c>
      <c r="C42" s="5">
        <v>6</v>
      </c>
      <c r="D42" s="5">
        <v>7</v>
      </c>
      <c r="E42" s="5">
        <v>1</v>
      </c>
      <c r="F42" s="5">
        <v>18.489999999999998</v>
      </c>
      <c r="G42" s="5"/>
      <c r="H42" s="5"/>
      <c r="I42" s="5">
        <v>18.489999999999998</v>
      </c>
      <c r="J42" s="5">
        <v>13.04</v>
      </c>
      <c r="K42" s="5">
        <v>3.9</v>
      </c>
      <c r="L42" s="5"/>
      <c r="M42" s="5"/>
      <c r="N42" s="5">
        <v>5.99</v>
      </c>
      <c r="O42" s="5">
        <v>2.65</v>
      </c>
      <c r="P42" s="5"/>
      <c r="R42" s="5">
        <v>2.65</v>
      </c>
      <c r="S42" s="5">
        <v>44.07</v>
      </c>
      <c r="T42" s="5">
        <v>41.42</v>
      </c>
      <c r="U42" s="5">
        <v>42.75</v>
      </c>
      <c r="V42">
        <v>42.7</v>
      </c>
      <c r="W42" s="5">
        <v>83951.4375</v>
      </c>
      <c r="X42">
        <v>4197.5718750000005</v>
      </c>
      <c r="Y42">
        <v>88149.009374999994</v>
      </c>
      <c r="Z42">
        <v>2644.4702812499995</v>
      </c>
      <c r="AA42">
        <v>90793.479656249998</v>
      </c>
      <c r="AB42">
        <v>3631.7391862499999</v>
      </c>
      <c r="AC42">
        <v>94425.218842499977</v>
      </c>
      <c r="AE42">
        <v>94425.218842499977</v>
      </c>
      <c r="AF42">
        <v>4721.2609421249999</v>
      </c>
      <c r="AG42">
        <v>99146.479784624986</v>
      </c>
      <c r="AI42">
        <v>99146.479784624986</v>
      </c>
      <c r="AJ42">
        <v>991.46479784624989</v>
      </c>
      <c r="AK42">
        <v>100137.94458247125</v>
      </c>
      <c r="AL42" s="5">
        <v>5006.8972291235623</v>
      </c>
      <c r="AM42" s="5">
        <v>105144.8418115948</v>
      </c>
      <c r="AO42">
        <v>105144.8418115948</v>
      </c>
      <c r="AP42">
        <v>3154.3452543478434</v>
      </c>
      <c r="AQ42">
        <v>108299.18706594263</v>
      </c>
      <c r="AS42">
        <v>108299.18706594263</v>
      </c>
      <c r="AU42">
        <v>108299.18706594263</v>
      </c>
      <c r="AW42">
        <v>108299.18706594263</v>
      </c>
      <c r="AX42" s="5"/>
      <c r="AY42">
        <v>108299.18706594263</v>
      </c>
      <c r="BA42">
        <v>108299.18706594263</v>
      </c>
      <c r="BC42">
        <v>108299.18706594263</v>
      </c>
      <c r="BE42">
        <v>108299.18706594263</v>
      </c>
      <c r="BG42">
        <v>108299.18706594263</v>
      </c>
      <c r="BI42">
        <v>108299.18706594263</v>
      </c>
      <c r="BK42">
        <v>108299.18706594263</v>
      </c>
      <c r="BM42">
        <v>108299.18706594263</v>
      </c>
      <c r="BO42">
        <v>108299.18706594263</v>
      </c>
      <c r="BQ42">
        <v>108299.18706594263</v>
      </c>
      <c r="BS42">
        <v>108299.18706594263</v>
      </c>
      <c r="BT42" s="5">
        <v>108299.19</v>
      </c>
      <c r="BU42" s="5">
        <v>4629800</v>
      </c>
      <c r="BX42" s="5">
        <v>0</v>
      </c>
      <c r="BY42" s="5">
        <v>108299.41520467836</v>
      </c>
      <c r="BZ42" s="5">
        <v>4629800</v>
      </c>
      <c r="CA42" s="5" t="s">
        <v>1282</v>
      </c>
      <c r="CB42" s="5">
        <v>7000</v>
      </c>
      <c r="CC42">
        <v>115299.41520467836</v>
      </c>
      <c r="CD42" s="5">
        <v>299250</v>
      </c>
      <c r="CE42" s="5">
        <v>4929050</v>
      </c>
      <c r="CF42" s="5"/>
      <c r="CG42" s="5"/>
      <c r="CH42" s="5" t="s">
        <v>1</v>
      </c>
      <c r="CI42" s="5" t="s">
        <v>1</v>
      </c>
      <c r="CJ42" t="s">
        <v>1863</v>
      </c>
      <c r="CK42" t="s">
        <v>1787</v>
      </c>
      <c r="CL42" t="s">
        <v>1868</v>
      </c>
      <c r="CM42" t="s">
        <v>1864</v>
      </c>
      <c r="CN42" s="5" t="b">
        <v>1</v>
      </c>
      <c r="CO42" t="s">
        <v>183</v>
      </c>
      <c r="CQ42" t="s">
        <v>1269</v>
      </c>
      <c r="CR42" t="s">
        <v>1450</v>
      </c>
      <c r="CS42" t="s">
        <v>1282</v>
      </c>
      <c r="CT42" t="b">
        <v>1</v>
      </c>
      <c r="CU42">
        <v>4629800</v>
      </c>
      <c r="CV42" t="s">
        <v>1899</v>
      </c>
      <c r="CW42">
        <v>0</v>
      </c>
      <c r="CX42">
        <v>4629800</v>
      </c>
      <c r="CY42">
        <v>0</v>
      </c>
      <c r="CZ42" t="b">
        <v>1</v>
      </c>
      <c r="DA42">
        <v>45439</v>
      </c>
      <c r="DB42" t="s">
        <v>1793</v>
      </c>
      <c r="DC42">
        <v>-1.1695906432749317E-3</v>
      </c>
      <c r="DD42">
        <v>-126.66598269553864</v>
      </c>
      <c r="DE42" s="5">
        <f>ROUND(ПП5[[#This Row],[Стоимость квартиры с отделкой]]/1000000,2)</f>
        <v>4.93</v>
      </c>
    </row>
    <row r="43" spans="1:109" x14ac:dyDescent="0.25">
      <c r="A43" s="5">
        <v>42</v>
      </c>
      <c r="B43" s="5" t="s">
        <v>3</v>
      </c>
      <c r="C43" s="5">
        <v>7</v>
      </c>
      <c r="D43" s="5">
        <v>1</v>
      </c>
      <c r="E43" s="5">
        <v>1</v>
      </c>
      <c r="F43" s="5">
        <v>14.68</v>
      </c>
      <c r="G43" s="5"/>
      <c r="H43" s="5"/>
      <c r="I43" s="5">
        <v>14.68</v>
      </c>
      <c r="J43" s="5">
        <v>9.84</v>
      </c>
      <c r="K43" s="5">
        <v>3.63</v>
      </c>
      <c r="L43" s="5"/>
      <c r="M43" s="5"/>
      <c r="N43" s="5">
        <v>4.8899999999999997</v>
      </c>
      <c r="O43" s="5">
        <v>2.7</v>
      </c>
      <c r="P43" s="5"/>
      <c r="R43" s="5">
        <v>2.7</v>
      </c>
      <c r="S43" s="5">
        <v>35.74</v>
      </c>
      <c r="T43" s="5">
        <v>33.04</v>
      </c>
      <c r="U43" s="5">
        <v>34.39</v>
      </c>
      <c r="V43">
        <v>34.550000000000004</v>
      </c>
      <c r="W43" s="5">
        <v>82734.75</v>
      </c>
      <c r="X43">
        <v>4136.7375000000002</v>
      </c>
      <c r="Y43">
        <v>86871.487500000003</v>
      </c>
      <c r="Z43">
        <v>2606.1446249999999</v>
      </c>
      <c r="AA43">
        <v>89477.632125000004</v>
      </c>
      <c r="AB43">
        <v>12526.8684975</v>
      </c>
      <c r="AC43">
        <v>102004.5006225</v>
      </c>
      <c r="AE43">
        <v>102004.5006225</v>
      </c>
      <c r="AF43">
        <v>5100.2250311250009</v>
      </c>
      <c r="AG43">
        <v>107104.72565362501</v>
      </c>
      <c r="AI43">
        <v>107104.72565362501</v>
      </c>
      <c r="AJ43">
        <v>1071.0472565362502</v>
      </c>
      <c r="AK43">
        <v>108175.77291016123</v>
      </c>
      <c r="AL43" s="5">
        <v>5408.7886455080625</v>
      </c>
      <c r="AM43" s="5">
        <v>113584.56155566932</v>
      </c>
      <c r="AO43">
        <v>113584.56155566932</v>
      </c>
      <c r="AQ43">
        <v>113584.56155566932</v>
      </c>
      <c r="AS43">
        <v>113584.56155566932</v>
      </c>
      <c r="AU43">
        <v>113584.56155566932</v>
      </c>
      <c r="AW43">
        <v>113584.56155566932</v>
      </c>
      <c r="AX43" s="5"/>
      <c r="AY43">
        <v>113584.56155566932</v>
      </c>
      <c r="BA43">
        <v>113584.56155566932</v>
      </c>
      <c r="BC43">
        <v>113584.56155566932</v>
      </c>
      <c r="BE43">
        <v>113584.56155566932</v>
      </c>
      <c r="BG43">
        <v>113584.56155566932</v>
      </c>
      <c r="BI43">
        <v>113584.56155566932</v>
      </c>
      <c r="BK43">
        <v>113584.56155566932</v>
      </c>
      <c r="BM43">
        <v>113584.56155566932</v>
      </c>
      <c r="BO43">
        <v>113584.56155566932</v>
      </c>
      <c r="BQ43">
        <v>113584.56155566932</v>
      </c>
      <c r="BS43">
        <v>113584.56155566932</v>
      </c>
      <c r="BT43" s="5">
        <v>113584.56</v>
      </c>
      <c r="BU43" s="5">
        <v>3906200</v>
      </c>
      <c r="BW43">
        <v>0.03</v>
      </c>
      <c r="BX43" s="5">
        <v>117186</v>
      </c>
      <c r="BY43" s="5">
        <v>110177.78423960452</v>
      </c>
      <c r="BZ43" s="5">
        <v>3789014</v>
      </c>
      <c r="CA43" s="5" t="s">
        <v>10</v>
      </c>
      <c r="CB43" s="5">
        <v>20000</v>
      </c>
      <c r="CC43">
        <v>130177.78423960452</v>
      </c>
      <c r="CD43" s="5">
        <v>687800</v>
      </c>
      <c r="CE43" s="5">
        <v>4476814</v>
      </c>
      <c r="CF43" s="5" t="s">
        <v>102</v>
      </c>
      <c r="CG43" s="5" t="s">
        <v>110</v>
      </c>
      <c r="CH43" s="5" t="s">
        <v>1</v>
      </c>
      <c r="CI43" s="5" t="s">
        <v>1</v>
      </c>
      <c r="CJ43" t="s">
        <v>1863</v>
      </c>
      <c r="CK43" t="s">
        <v>1787</v>
      </c>
      <c r="CL43" t="s">
        <v>1868</v>
      </c>
      <c r="CM43" t="s">
        <v>1864</v>
      </c>
      <c r="CN43" s="5" t="b">
        <v>1</v>
      </c>
      <c r="CO43" t="s">
        <v>184</v>
      </c>
      <c r="CQ43" t="s">
        <v>1269</v>
      </c>
      <c r="CR43" t="s">
        <v>1450</v>
      </c>
      <c r="CS43" t="s">
        <v>10</v>
      </c>
      <c r="CT43" t="b">
        <v>1</v>
      </c>
      <c r="CU43">
        <v>3906200</v>
      </c>
      <c r="CV43" t="s">
        <v>1899</v>
      </c>
      <c r="CW43">
        <v>0</v>
      </c>
      <c r="CX43">
        <v>3906200</v>
      </c>
      <c r="CY43">
        <v>0</v>
      </c>
      <c r="CZ43" t="b">
        <v>1</v>
      </c>
      <c r="DA43">
        <v>45349</v>
      </c>
      <c r="DB43" t="s">
        <v>1792</v>
      </c>
      <c r="DC43">
        <v>4.6525152660659153E-3</v>
      </c>
      <c r="DD43">
        <v>512.60382315607671</v>
      </c>
      <c r="DE43" s="5">
        <f>ROUND(ПП5[[#This Row],[Стоимость квартиры с отделкой]]/1000000,2)</f>
        <v>4.4800000000000004</v>
      </c>
    </row>
    <row r="44" spans="1:109" x14ac:dyDescent="0.25">
      <c r="A44" s="5">
        <v>43</v>
      </c>
      <c r="B44" s="5" t="s">
        <v>3</v>
      </c>
      <c r="C44" s="5">
        <v>7</v>
      </c>
      <c r="D44" s="5">
        <v>2</v>
      </c>
      <c r="E44" s="5">
        <v>2</v>
      </c>
      <c r="F44" s="5">
        <v>15.82</v>
      </c>
      <c r="G44" s="5">
        <v>15.54</v>
      </c>
      <c r="H44" s="5"/>
      <c r="I44" s="5">
        <v>31.36</v>
      </c>
      <c r="J44" s="5">
        <v>19.440000000000001</v>
      </c>
      <c r="K44" s="5">
        <v>4.42</v>
      </c>
      <c r="L44" s="5"/>
      <c r="M44" s="5">
        <v>3.25</v>
      </c>
      <c r="N44" s="5">
        <v>8.5299999999999994</v>
      </c>
      <c r="O44" s="5">
        <v>3</v>
      </c>
      <c r="P44" s="5"/>
      <c r="R44" s="5">
        <v>3</v>
      </c>
      <c r="S44" s="5">
        <v>70</v>
      </c>
      <c r="T44" s="5">
        <v>67</v>
      </c>
      <c r="U44" s="5">
        <v>68.5</v>
      </c>
      <c r="V44">
        <v>67.600000000000009</v>
      </c>
      <c r="W44" s="5">
        <v>84168.819000000003</v>
      </c>
      <c r="X44">
        <v>4208.4409500000002</v>
      </c>
      <c r="Y44">
        <v>88377.259950000007</v>
      </c>
      <c r="Z44">
        <v>2651.3177985000002</v>
      </c>
      <c r="AA44">
        <v>91028.577748500014</v>
      </c>
      <c r="AC44">
        <v>91028.577748500014</v>
      </c>
      <c r="AE44">
        <v>91028.577748500014</v>
      </c>
      <c r="AG44">
        <v>91028.577748500014</v>
      </c>
      <c r="AH44">
        <v>-831</v>
      </c>
      <c r="AI44">
        <v>90197.577748500014</v>
      </c>
      <c r="AJ44">
        <v>901.97577748500021</v>
      </c>
      <c r="AK44">
        <v>91099.553525985015</v>
      </c>
      <c r="AL44" s="5">
        <v>4554.9776762992506</v>
      </c>
      <c r="AM44" s="5">
        <v>95654.531202284285</v>
      </c>
      <c r="AO44">
        <v>95654.531202284285</v>
      </c>
      <c r="AP44">
        <v>1913.0906240456857</v>
      </c>
      <c r="AQ44">
        <v>97567.621826329952</v>
      </c>
      <c r="AS44">
        <v>97567.621826329952</v>
      </c>
      <c r="AT44">
        <v>1951.3524365265991</v>
      </c>
      <c r="AU44">
        <v>99518.974262856558</v>
      </c>
      <c r="AW44">
        <v>99518.974262856558</v>
      </c>
      <c r="AX44" s="5"/>
      <c r="AY44">
        <v>99518.974262856558</v>
      </c>
      <c r="BA44">
        <v>99518.974262856558</v>
      </c>
      <c r="BC44">
        <v>99518.974262856558</v>
      </c>
      <c r="BE44">
        <v>99518.974262856558</v>
      </c>
      <c r="BF44">
        <v>497.59487131428278</v>
      </c>
      <c r="BG44">
        <v>100016.56913417084</v>
      </c>
      <c r="BI44">
        <v>100016.56913417084</v>
      </c>
      <c r="BK44">
        <v>100016.56913417084</v>
      </c>
      <c r="BL44">
        <v>6000.9941480502503</v>
      </c>
      <c r="BM44">
        <v>106017.56328222108</v>
      </c>
      <c r="BN44">
        <v>13782.283226688742</v>
      </c>
      <c r="BO44">
        <v>119799.84650890985</v>
      </c>
      <c r="BP44">
        <v>35</v>
      </c>
      <c r="BQ44">
        <v>119834.84650890985</v>
      </c>
      <c r="BS44">
        <v>119834.84650890985</v>
      </c>
      <c r="BT44" s="5">
        <v>119834.85</v>
      </c>
      <c r="BU44" s="5">
        <v>8100900</v>
      </c>
      <c r="BX44" s="5">
        <v>0</v>
      </c>
      <c r="BY44" s="5">
        <v>119835.79881656804</v>
      </c>
      <c r="BZ44" s="5">
        <v>8100900</v>
      </c>
      <c r="CA44" s="5" t="s">
        <v>8</v>
      </c>
      <c r="CB44" s="5"/>
      <c r="CC44">
        <v>119835.79881656804</v>
      </c>
      <c r="CD44" s="5">
        <v>0</v>
      </c>
      <c r="CE44" s="5">
        <v>8100900</v>
      </c>
      <c r="CF44" s="5"/>
      <c r="CG44" s="5"/>
      <c r="CH44" s="5" t="s">
        <v>2</v>
      </c>
      <c r="CI44" s="5" t="s">
        <v>2</v>
      </c>
      <c r="CJ44" t="s">
        <v>1821</v>
      </c>
      <c r="CK44" t="s">
        <v>1787</v>
      </c>
      <c r="CL44" t="s">
        <v>1868</v>
      </c>
      <c r="CM44" t="s">
        <v>1857</v>
      </c>
      <c r="CN44" s="5" t="b">
        <v>1</v>
      </c>
      <c r="CO44" t="s">
        <v>185</v>
      </c>
      <c r="CQ44" t="s">
        <v>1269</v>
      </c>
      <c r="CR44" t="s">
        <v>1451</v>
      </c>
      <c r="CS44" t="s">
        <v>1282</v>
      </c>
      <c r="CT44" t="b">
        <v>0</v>
      </c>
      <c r="CU44">
        <v>8100900</v>
      </c>
      <c r="CV44">
        <v>8100900</v>
      </c>
      <c r="CW44">
        <v>0</v>
      </c>
      <c r="CX44">
        <v>0</v>
      </c>
      <c r="CY44">
        <v>0</v>
      </c>
      <c r="CZ44" t="b">
        <v>1</v>
      </c>
      <c r="DA44" t="s">
        <v>1786</v>
      </c>
      <c r="DB44" t="s">
        <v>1787</v>
      </c>
      <c r="DC44">
        <v>-1.313868613138669E-2</v>
      </c>
      <c r="DD44">
        <v>-1574.484947954888</v>
      </c>
      <c r="DE44" s="5">
        <f>ROUND(ПП5[[#This Row],[Стоимость квартиры с отделкой]]/1000000,2)</f>
        <v>8.1</v>
      </c>
    </row>
    <row r="45" spans="1:109" x14ac:dyDescent="0.25">
      <c r="A45" s="5">
        <v>44</v>
      </c>
      <c r="B45" s="5" t="s">
        <v>3</v>
      </c>
      <c r="C45" s="5">
        <v>7</v>
      </c>
      <c r="D45" s="5">
        <v>3</v>
      </c>
      <c r="E45" s="5">
        <v>1</v>
      </c>
      <c r="F45" s="5">
        <v>13.6</v>
      </c>
      <c r="G45" s="5"/>
      <c r="H45" s="5"/>
      <c r="I45" s="5">
        <v>13.6</v>
      </c>
      <c r="J45" s="5">
        <v>14.97</v>
      </c>
      <c r="K45" s="5">
        <v>4.1100000000000003</v>
      </c>
      <c r="L45" s="5"/>
      <c r="M45" s="5"/>
      <c r="N45" s="5">
        <v>3.7</v>
      </c>
      <c r="O45" s="5">
        <v>2.69</v>
      </c>
      <c r="P45" s="5"/>
      <c r="R45" s="5">
        <v>2.69</v>
      </c>
      <c r="S45" s="5">
        <v>39.07</v>
      </c>
      <c r="T45" s="5">
        <v>36.380000000000003</v>
      </c>
      <c r="U45" s="5">
        <v>37.729999999999997</v>
      </c>
      <c r="V45">
        <v>37.350000000000009</v>
      </c>
      <c r="W45" s="5">
        <v>87601.5</v>
      </c>
      <c r="X45">
        <v>4380.0749999999998</v>
      </c>
      <c r="Y45">
        <v>91981.574999999997</v>
      </c>
      <c r="Z45">
        <v>2759.4472499999997</v>
      </c>
      <c r="AA45">
        <v>94741.022249999995</v>
      </c>
      <c r="AB45">
        <v>6631.8715575000006</v>
      </c>
      <c r="AC45">
        <v>101372.8938075</v>
      </c>
      <c r="AE45">
        <v>101372.8938075</v>
      </c>
      <c r="AF45">
        <v>5068.6446903750002</v>
      </c>
      <c r="AG45">
        <v>106441.53849787499</v>
      </c>
      <c r="AI45">
        <v>106441.53849787499</v>
      </c>
      <c r="AJ45">
        <v>1064.4153849787499</v>
      </c>
      <c r="AK45">
        <v>107505.95388285376</v>
      </c>
      <c r="AL45" s="5">
        <v>5375.2976941426878</v>
      </c>
      <c r="AM45" s="5">
        <v>112881.25157699644</v>
      </c>
      <c r="AO45">
        <v>112881.25157699644</v>
      </c>
      <c r="AQ45">
        <v>112881.25157699644</v>
      </c>
      <c r="AS45">
        <v>112881.25157699644</v>
      </c>
      <c r="AU45">
        <v>112881.25157699644</v>
      </c>
      <c r="AW45">
        <v>112881.25157699644</v>
      </c>
      <c r="AX45" s="5"/>
      <c r="AY45">
        <v>112881.25157699644</v>
      </c>
      <c r="BA45">
        <v>112881.25157699644</v>
      </c>
      <c r="BC45">
        <v>112881.25157699644</v>
      </c>
      <c r="BE45">
        <v>112881.25157699644</v>
      </c>
      <c r="BG45">
        <v>112881.25157699644</v>
      </c>
      <c r="BI45">
        <v>112881.25157699644</v>
      </c>
      <c r="BK45">
        <v>112881.25157699644</v>
      </c>
      <c r="BM45">
        <v>112881.25157699644</v>
      </c>
      <c r="BO45">
        <v>112881.25157699644</v>
      </c>
      <c r="BQ45">
        <v>112881.25157699644</v>
      </c>
      <c r="BS45">
        <v>112881.25157699644</v>
      </c>
      <c r="BT45" s="5">
        <v>112881.25</v>
      </c>
      <c r="BU45" s="5">
        <v>4259100</v>
      </c>
      <c r="BV45">
        <v>88888</v>
      </c>
      <c r="BX45" s="5">
        <v>88888</v>
      </c>
      <c r="BY45" s="5">
        <v>110527.74980121919</v>
      </c>
      <c r="BZ45" s="5">
        <v>4170212</v>
      </c>
      <c r="CA45" s="5" t="s">
        <v>8</v>
      </c>
      <c r="CB45" s="5"/>
      <c r="CC45">
        <v>110527.74980121919</v>
      </c>
      <c r="CD45" s="5">
        <v>0</v>
      </c>
      <c r="CE45" s="5">
        <v>4170212</v>
      </c>
      <c r="CF45" s="5"/>
      <c r="CG45" s="5" t="s">
        <v>1297</v>
      </c>
      <c r="CH45" s="5" t="s">
        <v>1</v>
      </c>
      <c r="CI45" s="5" t="s">
        <v>1</v>
      </c>
      <c r="CJ45" t="s">
        <v>1863</v>
      </c>
      <c r="CK45" t="s">
        <v>1787</v>
      </c>
      <c r="CL45" t="s">
        <v>1868</v>
      </c>
      <c r="CM45" t="s">
        <v>1856</v>
      </c>
      <c r="CN45" s="5" t="b">
        <v>1</v>
      </c>
      <c r="CO45" t="s">
        <v>186</v>
      </c>
      <c r="CQ45" t="s">
        <v>1269</v>
      </c>
      <c r="CR45" t="s">
        <v>1450</v>
      </c>
      <c r="CS45" t="s">
        <v>8</v>
      </c>
      <c r="CT45" t="b">
        <v>1</v>
      </c>
      <c r="CU45">
        <v>4259100</v>
      </c>
      <c r="CV45" t="s">
        <v>1899</v>
      </c>
      <c r="CW45">
        <v>0</v>
      </c>
      <c r="CX45">
        <v>4259100</v>
      </c>
      <c r="CY45">
        <v>0</v>
      </c>
      <c r="CZ45" t="b">
        <v>1</v>
      </c>
      <c r="DA45">
        <v>45367</v>
      </c>
      <c r="DB45" t="s">
        <v>1789</v>
      </c>
      <c r="DC45">
        <v>-1.0071561091968941E-2</v>
      </c>
      <c r="DD45">
        <v>-1113.1869844808368</v>
      </c>
      <c r="DE45" s="5">
        <f>ROUND(ПП5[[#This Row],[Стоимость квартиры с отделкой]]/1000000,2)</f>
        <v>4.17</v>
      </c>
    </row>
    <row r="46" spans="1:109" x14ac:dyDescent="0.25">
      <c r="A46" s="5">
        <v>45</v>
      </c>
      <c r="B46" s="5" t="s">
        <v>3</v>
      </c>
      <c r="C46" s="5">
        <v>7</v>
      </c>
      <c r="D46" s="5">
        <v>4</v>
      </c>
      <c r="E46" s="5">
        <v>2</v>
      </c>
      <c r="F46" s="5">
        <v>16.61</v>
      </c>
      <c r="G46" s="5">
        <v>11.38</v>
      </c>
      <c r="H46" s="5"/>
      <c r="I46" s="5">
        <v>27.99</v>
      </c>
      <c r="J46" s="5">
        <v>14.58</v>
      </c>
      <c r="K46" s="5">
        <v>4.34</v>
      </c>
      <c r="L46" s="5">
        <v>2.08</v>
      </c>
      <c r="M46" s="5"/>
      <c r="N46" s="5">
        <v>8.82</v>
      </c>
      <c r="O46" s="5">
        <v>2.56</v>
      </c>
      <c r="P46" s="5"/>
      <c r="R46" s="5">
        <v>2.56</v>
      </c>
      <c r="S46" s="5">
        <v>60.37</v>
      </c>
      <c r="T46" s="5">
        <v>57.81</v>
      </c>
      <c r="U46" s="5">
        <v>59.09</v>
      </c>
      <c r="V46">
        <v>58.7</v>
      </c>
      <c r="W46" s="5">
        <v>80307.864000000001</v>
      </c>
      <c r="X46">
        <v>4015.3932</v>
      </c>
      <c r="Y46">
        <v>84323.257199999993</v>
      </c>
      <c r="Z46">
        <v>2529.6977160000001</v>
      </c>
      <c r="AA46">
        <v>86852.954916000002</v>
      </c>
      <c r="AC46">
        <v>86852.954916000002</v>
      </c>
      <c r="AE46">
        <v>86852.954916000002</v>
      </c>
      <c r="AG46">
        <v>86852.954916000002</v>
      </c>
      <c r="AI46">
        <v>86852.954916000002</v>
      </c>
      <c r="AJ46">
        <v>868.52954915999999</v>
      </c>
      <c r="AK46">
        <v>87721.48446516</v>
      </c>
      <c r="AL46" s="5">
        <v>4386.0742232580005</v>
      </c>
      <c r="AM46" s="5">
        <v>92107.558688417994</v>
      </c>
      <c r="AO46">
        <v>92107.558688417994</v>
      </c>
      <c r="AP46">
        <v>1842.15117376836</v>
      </c>
      <c r="AQ46">
        <v>93949.709862186355</v>
      </c>
      <c r="AS46">
        <v>93949.709862186355</v>
      </c>
      <c r="AU46">
        <v>93949.709862186355</v>
      </c>
      <c r="AW46">
        <v>93949.709862186355</v>
      </c>
      <c r="AX46" s="5"/>
      <c r="AY46">
        <v>93949.709862186355</v>
      </c>
      <c r="BA46">
        <v>93949.709862186355</v>
      </c>
      <c r="BC46">
        <v>93949.709862186355</v>
      </c>
      <c r="BE46">
        <v>93949.709862186355</v>
      </c>
      <c r="BG46">
        <v>93949.709862186355</v>
      </c>
      <c r="BI46">
        <v>93949.709862186355</v>
      </c>
      <c r="BK46">
        <v>93949.709862186355</v>
      </c>
      <c r="BM46">
        <v>93949.709862186355</v>
      </c>
      <c r="BO46">
        <v>93949.709862186355</v>
      </c>
      <c r="BQ46">
        <v>93949.709862186355</v>
      </c>
      <c r="BS46">
        <v>93949.709862186355</v>
      </c>
      <c r="BT46" s="5">
        <v>93949.71</v>
      </c>
      <c r="BU46" s="5">
        <v>5551500</v>
      </c>
      <c r="BW46">
        <v>0.03</v>
      </c>
      <c r="BX46" s="5">
        <v>166545</v>
      </c>
      <c r="BY46" s="5">
        <v>91131.409713995599</v>
      </c>
      <c r="BZ46" s="5">
        <v>5384955</v>
      </c>
      <c r="CA46" s="5" t="s">
        <v>1282</v>
      </c>
      <c r="CB46" s="5">
        <v>7000</v>
      </c>
      <c r="CC46">
        <v>98131.409713995599</v>
      </c>
      <c r="CD46" s="5">
        <v>413630</v>
      </c>
      <c r="CE46" s="5">
        <v>5798585</v>
      </c>
      <c r="CF46" s="5"/>
      <c r="CG46" s="5" t="s">
        <v>1304</v>
      </c>
      <c r="CH46" s="5" t="s">
        <v>1</v>
      </c>
      <c r="CI46" s="5" t="s">
        <v>1</v>
      </c>
      <c r="CJ46" t="s">
        <v>1863</v>
      </c>
      <c r="CK46" t="s">
        <v>1787</v>
      </c>
      <c r="CL46" t="s">
        <v>1868</v>
      </c>
      <c r="CM46" t="s">
        <v>1857</v>
      </c>
      <c r="CN46" s="5" t="b">
        <v>1</v>
      </c>
      <c r="CO46" t="s">
        <v>187</v>
      </c>
      <c r="CQ46" t="s">
        <v>1269</v>
      </c>
      <c r="CR46" t="s">
        <v>1450</v>
      </c>
      <c r="CS46" t="s">
        <v>1282</v>
      </c>
      <c r="CT46" t="b">
        <v>1</v>
      </c>
      <c r="CU46">
        <v>5551500</v>
      </c>
      <c r="CV46" t="s">
        <v>1899</v>
      </c>
      <c r="CW46">
        <v>0</v>
      </c>
      <c r="CX46">
        <v>5551500</v>
      </c>
      <c r="CY46">
        <v>0</v>
      </c>
      <c r="CZ46" t="b">
        <v>1</v>
      </c>
      <c r="DA46">
        <v>45377</v>
      </c>
      <c r="DB46" t="s">
        <v>1785</v>
      </c>
      <c r="DC46">
        <v>-6.6001015400236618E-3</v>
      </c>
      <c r="DD46">
        <v>-601.4765575978696</v>
      </c>
      <c r="DE46" s="5">
        <f>ROUND(ПП5[[#This Row],[Стоимость квартиры с отделкой]]/1000000,2)</f>
        <v>5.8</v>
      </c>
    </row>
    <row r="47" spans="1:109" x14ac:dyDescent="0.25">
      <c r="A47" s="5">
        <v>46</v>
      </c>
      <c r="B47" s="5" t="s">
        <v>3</v>
      </c>
      <c r="C47" s="5">
        <v>7</v>
      </c>
      <c r="D47" s="5">
        <v>5</v>
      </c>
      <c r="E47" s="5">
        <v>2</v>
      </c>
      <c r="F47" s="5">
        <v>16.46</v>
      </c>
      <c r="G47" s="5">
        <v>12.47</v>
      </c>
      <c r="H47" s="5"/>
      <c r="I47" s="5">
        <v>28.93</v>
      </c>
      <c r="J47" s="5">
        <v>18</v>
      </c>
      <c r="K47" s="5">
        <v>4.3499999999999996</v>
      </c>
      <c r="L47" s="5">
        <v>1.55</v>
      </c>
      <c r="M47" s="5"/>
      <c r="N47" s="5">
        <v>8</v>
      </c>
      <c r="O47" s="5">
        <v>2.67</v>
      </c>
      <c r="P47" s="5"/>
      <c r="R47" s="5">
        <v>2.67</v>
      </c>
      <c r="S47" s="5">
        <v>63.5</v>
      </c>
      <c r="T47" s="5">
        <v>60.83</v>
      </c>
      <c r="U47" s="5">
        <v>62.17</v>
      </c>
      <c r="V47">
        <v>61.749999999999993</v>
      </c>
      <c r="W47" s="5">
        <v>80307.864000000001</v>
      </c>
      <c r="X47">
        <v>4015.3932</v>
      </c>
      <c r="Y47">
        <v>84323.257199999993</v>
      </c>
      <c r="Z47">
        <v>2529.6977160000001</v>
      </c>
      <c r="AA47">
        <v>86852.954916000002</v>
      </c>
      <c r="AC47">
        <v>86852.954916000002</v>
      </c>
      <c r="AE47">
        <v>86852.954916000002</v>
      </c>
      <c r="AG47">
        <v>86852.954916000002</v>
      </c>
      <c r="AI47">
        <v>86852.954916000002</v>
      </c>
      <c r="AK47">
        <v>86852.954916000002</v>
      </c>
      <c r="AL47" s="5"/>
      <c r="AM47" s="5">
        <v>86852.954916000002</v>
      </c>
      <c r="AO47">
        <v>86852.954916000002</v>
      </c>
      <c r="AQ47">
        <v>86852.954916000002</v>
      </c>
      <c r="AS47">
        <v>86852.954916000002</v>
      </c>
      <c r="AU47">
        <v>86852.954916000002</v>
      </c>
      <c r="AW47">
        <v>86852.954916000002</v>
      </c>
      <c r="AX47" s="5"/>
      <c r="AY47">
        <v>86852.954916000002</v>
      </c>
      <c r="BA47">
        <v>86852.954916000002</v>
      </c>
      <c r="BC47">
        <v>86852.954916000002</v>
      </c>
      <c r="BE47">
        <v>86852.954916000002</v>
      </c>
      <c r="BG47">
        <v>86852.954916000002</v>
      </c>
      <c r="BI47">
        <v>86852.954916000002</v>
      </c>
      <c r="BK47">
        <v>86852.954916000002</v>
      </c>
      <c r="BM47">
        <v>86852.954916000002</v>
      </c>
      <c r="BO47">
        <v>86852.954916000002</v>
      </c>
      <c r="BQ47">
        <v>86852.954916000002</v>
      </c>
      <c r="BS47">
        <v>86852.954916000002</v>
      </c>
      <c r="BT47" s="5">
        <v>86852.95</v>
      </c>
      <c r="BU47" s="5">
        <v>5399700</v>
      </c>
      <c r="BV47">
        <v>30000</v>
      </c>
      <c r="BX47" s="5">
        <v>30000</v>
      </c>
      <c r="BY47" s="5">
        <v>86371.240147981342</v>
      </c>
      <c r="BZ47" s="5">
        <v>5369700</v>
      </c>
      <c r="CA47" s="5" t="s">
        <v>10</v>
      </c>
      <c r="CB47" s="5">
        <v>22000</v>
      </c>
      <c r="CC47">
        <v>108371.24014798134</v>
      </c>
      <c r="CD47" s="5">
        <v>1367740</v>
      </c>
      <c r="CE47" s="5">
        <v>6737440</v>
      </c>
      <c r="CF47" s="5"/>
      <c r="CG47" s="5" t="s">
        <v>1271</v>
      </c>
      <c r="CH47" s="5" t="s">
        <v>1</v>
      </c>
      <c r="CI47" s="5" t="s">
        <v>1</v>
      </c>
      <c r="CJ47" t="s">
        <v>1863</v>
      </c>
      <c r="CK47" t="s">
        <v>1787</v>
      </c>
      <c r="CL47" t="s">
        <v>1868</v>
      </c>
      <c r="CM47" t="s">
        <v>1857</v>
      </c>
      <c r="CN47" s="5" t="b">
        <v>1</v>
      </c>
      <c r="CO47" t="s">
        <v>188</v>
      </c>
      <c r="CQ47" t="s">
        <v>1269</v>
      </c>
      <c r="CR47" t="s">
        <v>1450</v>
      </c>
      <c r="CS47" t="s">
        <v>10</v>
      </c>
      <c r="CT47" t="b">
        <v>1</v>
      </c>
      <c r="CU47">
        <v>5399700</v>
      </c>
      <c r="CV47" t="s">
        <v>1899</v>
      </c>
      <c r="CW47">
        <v>0</v>
      </c>
      <c r="CX47">
        <v>5399700</v>
      </c>
      <c r="CY47">
        <v>0</v>
      </c>
      <c r="CZ47" t="b">
        <v>1</v>
      </c>
      <c r="DA47">
        <v>45272</v>
      </c>
      <c r="DB47" t="s">
        <v>1785</v>
      </c>
      <c r="DC47">
        <v>-6.7556699372689488E-3</v>
      </c>
      <c r="DD47">
        <v>-583.4955905123544</v>
      </c>
      <c r="DE47" s="5">
        <f>ROUND(ПП5[[#This Row],[Стоимость квартиры с отделкой]]/1000000,2)</f>
        <v>6.74</v>
      </c>
    </row>
    <row r="48" spans="1:109" x14ac:dyDescent="0.25">
      <c r="A48" s="5">
        <v>47</v>
      </c>
      <c r="B48" s="5" t="s">
        <v>3</v>
      </c>
      <c r="C48" s="5">
        <v>7</v>
      </c>
      <c r="D48" s="5">
        <v>6</v>
      </c>
      <c r="E48" s="5">
        <v>2</v>
      </c>
      <c r="F48" s="5">
        <v>14.64</v>
      </c>
      <c r="G48" s="5">
        <v>10.74</v>
      </c>
      <c r="H48" s="5"/>
      <c r="I48" s="5">
        <v>25.380000000000003</v>
      </c>
      <c r="J48" s="5">
        <v>14.35</v>
      </c>
      <c r="K48" s="5">
        <v>4.16</v>
      </c>
      <c r="L48" s="5">
        <v>1.93</v>
      </c>
      <c r="M48" s="5"/>
      <c r="N48" s="5">
        <v>11.03</v>
      </c>
      <c r="O48" s="5">
        <v>2.6219999999999999</v>
      </c>
      <c r="P48" s="5"/>
      <c r="R48" s="5">
        <v>2.6219999999999999</v>
      </c>
      <c r="S48" s="5">
        <v>59.47</v>
      </c>
      <c r="T48" s="5">
        <v>56.85</v>
      </c>
      <c r="U48" s="5">
        <v>58.16</v>
      </c>
      <c r="V48">
        <v>57.899999999999991</v>
      </c>
      <c r="W48" s="5">
        <v>81466.150500000003</v>
      </c>
      <c r="X48">
        <v>4073.3075250000002</v>
      </c>
      <c r="Y48">
        <v>85539.458025</v>
      </c>
      <c r="Z48">
        <v>2566.1837407499997</v>
      </c>
      <c r="AA48">
        <v>88105.641765749999</v>
      </c>
      <c r="AC48">
        <v>88105.641765749999</v>
      </c>
      <c r="AE48">
        <v>88105.641765749999</v>
      </c>
      <c r="AG48">
        <v>88105.641765749999</v>
      </c>
      <c r="AI48">
        <v>88105.641765749999</v>
      </c>
      <c r="AJ48">
        <v>881.05641765749999</v>
      </c>
      <c r="AK48">
        <v>88986.698183407498</v>
      </c>
      <c r="AL48" s="5">
        <v>4449.3349091703749</v>
      </c>
      <c r="AM48" s="5">
        <v>93436.033092577869</v>
      </c>
      <c r="AO48">
        <v>93436.033092577869</v>
      </c>
      <c r="AP48">
        <v>1868.7206618515577</v>
      </c>
      <c r="AQ48">
        <v>95304.753754429446</v>
      </c>
      <c r="AS48">
        <v>95304.753754429446</v>
      </c>
      <c r="AT48">
        <v>1906.0950750885888</v>
      </c>
      <c r="AU48">
        <v>97210.848829518014</v>
      </c>
      <c r="AW48">
        <v>97210.848829518014</v>
      </c>
      <c r="AX48" s="5">
        <v>972.10848829518011</v>
      </c>
      <c r="AY48">
        <v>98182.957317813198</v>
      </c>
      <c r="BA48">
        <v>98182.957317813198</v>
      </c>
      <c r="BC48">
        <v>98182.957317813198</v>
      </c>
      <c r="BE48">
        <v>98182.957317813198</v>
      </c>
      <c r="BF48">
        <v>1472.7443597671979</v>
      </c>
      <c r="BG48">
        <v>99655.701677580393</v>
      </c>
      <c r="BI48">
        <v>99655.701677580393</v>
      </c>
      <c r="BK48">
        <v>99655.701677580393</v>
      </c>
      <c r="BM48">
        <v>99655.701677580393</v>
      </c>
      <c r="BO48">
        <v>99655.701677580393</v>
      </c>
      <c r="BQ48">
        <v>99655.701677580393</v>
      </c>
      <c r="BS48">
        <v>99655.701677580393</v>
      </c>
      <c r="BT48" s="5">
        <v>99655.7</v>
      </c>
      <c r="BU48" s="5">
        <v>5796000</v>
      </c>
      <c r="BX48" s="5">
        <v>0</v>
      </c>
      <c r="BY48" s="5">
        <v>99656.121045392021</v>
      </c>
      <c r="BZ48" s="5">
        <v>5796000</v>
      </c>
      <c r="CA48" s="5" t="s">
        <v>1282</v>
      </c>
      <c r="CB48" s="5">
        <v>7000</v>
      </c>
      <c r="CC48">
        <v>106656.12104539202</v>
      </c>
      <c r="CD48" s="5">
        <v>407120</v>
      </c>
      <c r="CE48" s="5">
        <v>6203120</v>
      </c>
      <c r="CF48" s="5"/>
      <c r="CG48" s="5"/>
      <c r="CH48" s="5" t="s">
        <v>1</v>
      </c>
      <c r="CI48" s="5" t="s">
        <v>1</v>
      </c>
      <c r="CJ48" t="s">
        <v>1863</v>
      </c>
      <c r="CK48" t="s">
        <v>1787</v>
      </c>
      <c r="CL48" t="s">
        <v>1868</v>
      </c>
      <c r="CM48" t="s">
        <v>1857</v>
      </c>
      <c r="CN48" s="5" t="b">
        <v>1</v>
      </c>
      <c r="CO48" t="s">
        <v>189</v>
      </c>
      <c r="CQ48" t="s">
        <v>1269</v>
      </c>
      <c r="CR48" t="s">
        <v>1450</v>
      </c>
      <c r="CS48" t="s">
        <v>1282</v>
      </c>
      <c r="CT48" t="b">
        <v>1</v>
      </c>
      <c r="CU48">
        <v>5796000</v>
      </c>
      <c r="CV48" t="s">
        <v>1899</v>
      </c>
      <c r="CW48">
        <v>0</v>
      </c>
      <c r="CX48">
        <v>5796000</v>
      </c>
      <c r="CY48">
        <v>0</v>
      </c>
      <c r="CZ48" t="b">
        <v>1</v>
      </c>
      <c r="DA48">
        <v>45502</v>
      </c>
      <c r="DB48" t="s">
        <v>1792</v>
      </c>
      <c r="DC48">
        <v>-4.4704264099038049E-3</v>
      </c>
      <c r="DD48">
        <v>-445.50535542989087</v>
      </c>
      <c r="DE48" s="5">
        <f>ROUND(ПП5[[#This Row],[Стоимость квартиры с отделкой]]/1000000,2)</f>
        <v>6.2</v>
      </c>
    </row>
    <row r="49" spans="1:109" x14ac:dyDescent="0.25">
      <c r="A49" s="5">
        <v>48</v>
      </c>
      <c r="B49" s="5" t="s">
        <v>3</v>
      </c>
      <c r="C49" s="5">
        <v>7</v>
      </c>
      <c r="D49" s="5">
        <v>7</v>
      </c>
      <c r="E49" s="5">
        <v>1</v>
      </c>
      <c r="F49" s="5">
        <v>18.489999999999998</v>
      </c>
      <c r="G49" s="5"/>
      <c r="H49" s="5"/>
      <c r="I49" s="5">
        <v>18.489999999999998</v>
      </c>
      <c r="J49" s="5">
        <v>13.04</v>
      </c>
      <c r="K49" s="5">
        <v>3.9</v>
      </c>
      <c r="L49" s="5"/>
      <c r="M49" s="5"/>
      <c r="N49" s="5">
        <v>5.99</v>
      </c>
      <c r="O49" s="5">
        <v>2.65</v>
      </c>
      <c r="P49" s="5"/>
      <c r="R49" s="5">
        <v>2.65</v>
      </c>
      <c r="S49" s="5">
        <v>44.07</v>
      </c>
      <c r="T49" s="5">
        <v>41.42</v>
      </c>
      <c r="U49" s="5">
        <v>42.75</v>
      </c>
      <c r="V49">
        <v>42.65</v>
      </c>
      <c r="W49" s="5">
        <v>83951.4375</v>
      </c>
      <c r="X49">
        <v>4197.5718750000005</v>
      </c>
      <c r="Y49">
        <v>88149.009374999994</v>
      </c>
      <c r="Z49">
        <v>2644.4702812499995</v>
      </c>
      <c r="AA49">
        <v>90793.479656249998</v>
      </c>
      <c r="AB49">
        <v>3631.7391862499999</v>
      </c>
      <c r="AC49">
        <v>94425.218842499977</v>
      </c>
      <c r="AE49">
        <v>94425.218842499977</v>
      </c>
      <c r="AF49">
        <v>4721.2609421249999</v>
      </c>
      <c r="AG49">
        <v>99146.479784624986</v>
      </c>
      <c r="AI49">
        <v>99146.479784624986</v>
      </c>
      <c r="AJ49">
        <v>991.46479784624989</v>
      </c>
      <c r="AK49">
        <v>100137.94458247125</v>
      </c>
      <c r="AL49" s="5">
        <v>5006.8972291235623</v>
      </c>
      <c r="AM49" s="5">
        <v>105144.8418115948</v>
      </c>
      <c r="AO49">
        <v>105144.8418115948</v>
      </c>
      <c r="AP49">
        <v>3154.3452543478434</v>
      </c>
      <c r="AQ49">
        <v>108299.18706594263</v>
      </c>
      <c r="AS49">
        <v>108299.18706594263</v>
      </c>
      <c r="AU49">
        <v>108299.18706594263</v>
      </c>
      <c r="AW49">
        <v>108299.18706594263</v>
      </c>
      <c r="AX49" s="5"/>
      <c r="AY49">
        <v>108299.18706594263</v>
      </c>
      <c r="BA49">
        <v>108299.18706594263</v>
      </c>
      <c r="BB49">
        <v>541.49593532971323</v>
      </c>
      <c r="BC49">
        <v>108840.68300127237</v>
      </c>
      <c r="BE49">
        <v>108840.68300127237</v>
      </c>
      <c r="BF49">
        <v>1632.6102450190851</v>
      </c>
      <c r="BG49">
        <v>110473.29324629145</v>
      </c>
      <c r="BI49">
        <v>110473.29324629145</v>
      </c>
      <c r="BK49">
        <v>110473.29324629145</v>
      </c>
      <c r="BM49">
        <v>110473.29324629145</v>
      </c>
      <c r="BO49">
        <v>110473.29324629145</v>
      </c>
      <c r="BQ49">
        <v>110473.29324629145</v>
      </c>
      <c r="BS49">
        <v>110473.29324629145</v>
      </c>
      <c r="BT49" s="5">
        <v>110473.29</v>
      </c>
      <c r="BU49" s="5">
        <v>4722800</v>
      </c>
      <c r="BW49">
        <v>0.02</v>
      </c>
      <c r="BX49" s="5">
        <v>94456</v>
      </c>
      <c r="BY49" s="5">
        <v>108265.35672514619</v>
      </c>
      <c r="BZ49" s="5">
        <v>4628344</v>
      </c>
      <c r="CA49" s="5" t="s">
        <v>8</v>
      </c>
      <c r="CB49" s="5"/>
      <c r="CC49">
        <v>108265.35672514619</v>
      </c>
      <c r="CD49" s="5">
        <v>0</v>
      </c>
      <c r="CE49" s="5">
        <v>4628344</v>
      </c>
      <c r="CF49" s="5"/>
      <c r="CG49" s="5" t="s">
        <v>62</v>
      </c>
      <c r="CH49" s="5" t="s">
        <v>1</v>
      </c>
      <c r="CI49" s="5" t="s">
        <v>1</v>
      </c>
      <c r="CJ49" t="s">
        <v>1863</v>
      </c>
      <c r="CK49" t="s">
        <v>1787</v>
      </c>
      <c r="CL49" t="s">
        <v>1868</v>
      </c>
      <c r="CM49" t="s">
        <v>1864</v>
      </c>
      <c r="CN49" s="5" t="b">
        <v>1</v>
      </c>
      <c r="CO49" t="s">
        <v>190</v>
      </c>
      <c r="CQ49" t="s">
        <v>1269</v>
      </c>
      <c r="CR49" t="s">
        <v>1450</v>
      </c>
      <c r="CS49" t="s">
        <v>8</v>
      </c>
      <c r="CT49" t="b">
        <v>1</v>
      </c>
      <c r="CU49">
        <v>4722800</v>
      </c>
      <c r="CV49" t="s">
        <v>1899</v>
      </c>
      <c r="CW49">
        <v>0</v>
      </c>
      <c r="CX49">
        <v>4722800</v>
      </c>
      <c r="CY49">
        <v>0</v>
      </c>
      <c r="CZ49" t="b">
        <v>1</v>
      </c>
      <c r="DA49">
        <v>45590</v>
      </c>
      <c r="DB49" t="s">
        <v>1785</v>
      </c>
      <c r="DC49">
        <v>-2.3391812865497519E-3</v>
      </c>
      <c r="DD49">
        <v>-253.2522964330953</v>
      </c>
      <c r="DE49" s="5">
        <f>ROUND(ПП5[[#This Row],[Стоимость квартиры с отделкой]]/1000000,2)</f>
        <v>4.63</v>
      </c>
    </row>
    <row r="50" spans="1:109" x14ac:dyDescent="0.25">
      <c r="A50" s="5">
        <v>49</v>
      </c>
      <c r="B50" s="5" t="s">
        <v>3</v>
      </c>
      <c r="C50" s="5">
        <v>8</v>
      </c>
      <c r="D50" s="5">
        <v>1</v>
      </c>
      <c r="E50" s="5">
        <v>1</v>
      </c>
      <c r="F50" s="5">
        <v>14.68</v>
      </c>
      <c r="G50" s="5"/>
      <c r="H50" s="5"/>
      <c r="I50" s="5">
        <v>14.68</v>
      </c>
      <c r="J50" s="5">
        <v>9.84</v>
      </c>
      <c r="K50" s="5">
        <v>3.63</v>
      </c>
      <c r="L50" s="5"/>
      <c r="M50" s="5"/>
      <c r="N50" s="5">
        <v>4.8899999999999997</v>
      </c>
      <c r="O50" s="5">
        <v>2.7</v>
      </c>
      <c r="P50" s="5"/>
      <c r="R50" s="5">
        <v>2.7</v>
      </c>
      <c r="S50" s="5">
        <v>35.74</v>
      </c>
      <c r="T50" s="5">
        <v>33.04</v>
      </c>
      <c r="U50" s="5">
        <v>34.39</v>
      </c>
      <c r="V50">
        <v>34.25</v>
      </c>
      <c r="W50" s="5">
        <v>82734.75</v>
      </c>
      <c r="X50">
        <v>4136.7375000000002</v>
      </c>
      <c r="Y50">
        <v>86871.487500000003</v>
      </c>
      <c r="Z50">
        <v>2606.1446249999999</v>
      </c>
      <c r="AA50">
        <v>89477.632125000004</v>
      </c>
      <c r="AB50">
        <v>12526.8684975</v>
      </c>
      <c r="AC50">
        <v>102004.5006225</v>
      </c>
      <c r="AE50">
        <v>102004.5006225</v>
      </c>
      <c r="AF50">
        <v>5100.2250311250009</v>
      </c>
      <c r="AG50">
        <v>107104.72565362501</v>
      </c>
      <c r="AI50">
        <v>107104.72565362501</v>
      </c>
      <c r="AJ50">
        <v>1071.0472565362502</v>
      </c>
      <c r="AK50">
        <v>108175.77291016123</v>
      </c>
      <c r="AL50" s="5">
        <v>5408.7886455080625</v>
      </c>
      <c r="AM50" s="5">
        <v>113584.56155566932</v>
      </c>
      <c r="AO50">
        <v>113584.56155566932</v>
      </c>
      <c r="AP50">
        <v>3407.5368466700793</v>
      </c>
      <c r="AQ50">
        <v>116992.09840233938</v>
      </c>
      <c r="AS50">
        <v>116992.09840233938</v>
      </c>
      <c r="AU50">
        <v>116992.09840233938</v>
      </c>
      <c r="AW50">
        <v>116992.09840233938</v>
      </c>
      <c r="AX50" s="5"/>
      <c r="AY50">
        <v>116992.09840233938</v>
      </c>
      <c r="AZ50">
        <v>2339.8419680467882</v>
      </c>
      <c r="BA50">
        <v>119331.94037038618</v>
      </c>
      <c r="BC50">
        <v>119331.94037038618</v>
      </c>
      <c r="BE50">
        <v>119331.94037038618</v>
      </c>
      <c r="BF50">
        <v>2983.2985092596546</v>
      </c>
      <c r="BG50">
        <v>122315.23887964584</v>
      </c>
      <c r="BI50">
        <v>122315.23887964584</v>
      </c>
      <c r="BK50">
        <v>122315.23887964584</v>
      </c>
      <c r="BM50">
        <v>122315.23887964584</v>
      </c>
      <c r="BO50">
        <v>122315.23887964584</v>
      </c>
      <c r="BQ50">
        <v>122315.23887964584</v>
      </c>
      <c r="BS50">
        <v>122315.23887964584</v>
      </c>
      <c r="BT50" s="5">
        <v>122315.24</v>
      </c>
      <c r="BU50" s="5">
        <v>4206500</v>
      </c>
      <c r="BX50" s="5">
        <v>0</v>
      </c>
      <c r="BY50" s="5">
        <v>122317.53416690898</v>
      </c>
      <c r="BZ50" s="5">
        <v>4206500</v>
      </c>
      <c r="CA50" s="5" t="s">
        <v>1282</v>
      </c>
      <c r="CB50" s="5">
        <v>7000</v>
      </c>
      <c r="CC50">
        <v>129317.53416690898</v>
      </c>
      <c r="CD50" s="5">
        <v>240730</v>
      </c>
      <c r="CE50" s="5">
        <v>4447230</v>
      </c>
      <c r="CF50" s="5" t="s">
        <v>102</v>
      </c>
      <c r="CG50" s="5"/>
      <c r="CH50" s="5" t="s">
        <v>1</v>
      </c>
      <c r="CI50" s="5" t="s">
        <v>1</v>
      </c>
      <c r="CJ50" t="s">
        <v>1863</v>
      </c>
      <c r="CK50" t="s">
        <v>1787</v>
      </c>
      <c r="CL50" t="s">
        <v>1868</v>
      </c>
      <c r="CM50" t="s">
        <v>1864</v>
      </c>
      <c r="CN50" s="5" t="b">
        <v>1</v>
      </c>
      <c r="CO50" t="s">
        <v>191</v>
      </c>
      <c r="CQ50" t="s">
        <v>1269</v>
      </c>
      <c r="CR50" t="s">
        <v>1450</v>
      </c>
      <c r="CS50" t="s">
        <v>1282</v>
      </c>
      <c r="CT50" t="b">
        <v>1</v>
      </c>
      <c r="CU50">
        <v>4206500</v>
      </c>
      <c r="CV50" t="s">
        <v>1899</v>
      </c>
      <c r="CW50">
        <v>0</v>
      </c>
      <c r="CX50">
        <v>4206500</v>
      </c>
      <c r="CY50">
        <v>0</v>
      </c>
      <c r="CZ50" t="b">
        <v>1</v>
      </c>
      <c r="DA50">
        <v>45559</v>
      </c>
      <c r="DB50" t="s">
        <v>1789</v>
      </c>
      <c r="DC50">
        <v>-4.0709508578075093E-3</v>
      </c>
      <c r="DD50">
        <v>-497.94867064167744</v>
      </c>
      <c r="DE50" s="5">
        <f>ROUND(ПП5[[#This Row],[Стоимость квартиры с отделкой]]/1000000,2)</f>
        <v>4.45</v>
      </c>
    </row>
    <row r="51" spans="1:109" x14ac:dyDescent="0.25">
      <c r="A51" s="5">
        <v>50</v>
      </c>
      <c r="B51" s="5" t="s">
        <v>3</v>
      </c>
      <c r="C51" s="5">
        <v>8</v>
      </c>
      <c r="D51" s="5">
        <v>2</v>
      </c>
      <c r="E51" s="5">
        <v>2</v>
      </c>
      <c r="F51" s="5">
        <v>15.82</v>
      </c>
      <c r="G51" s="5">
        <v>15.54</v>
      </c>
      <c r="H51" s="5"/>
      <c r="I51" s="5">
        <v>31.36</v>
      </c>
      <c r="J51" s="5">
        <v>19.440000000000001</v>
      </c>
      <c r="K51" s="5">
        <v>4.42</v>
      </c>
      <c r="L51" s="5"/>
      <c r="M51" s="5">
        <v>3.25</v>
      </c>
      <c r="N51" s="5">
        <v>8.5299999999999994</v>
      </c>
      <c r="O51" s="5">
        <v>3</v>
      </c>
      <c r="P51" s="5"/>
      <c r="R51" s="5">
        <v>3</v>
      </c>
      <c r="S51" s="5">
        <v>70</v>
      </c>
      <c r="T51" s="5">
        <v>67</v>
      </c>
      <c r="U51" s="5">
        <v>68.5</v>
      </c>
      <c r="V51">
        <v>68.599999999999994</v>
      </c>
      <c r="W51" s="5">
        <v>84168.819000000003</v>
      </c>
      <c r="X51">
        <v>4208.4409500000002</v>
      </c>
      <c r="Y51">
        <v>88377.259950000007</v>
      </c>
      <c r="Z51">
        <v>2651.3177985000002</v>
      </c>
      <c r="AA51">
        <v>91028.577748500014</v>
      </c>
      <c r="AC51">
        <v>91028.577748500014</v>
      </c>
      <c r="AE51">
        <v>91028.577748500014</v>
      </c>
      <c r="AG51">
        <v>91028.577748500014</v>
      </c>
      <c r="AH51">
        <v>-831</v>
      </c>
      <c r="AI51">
        <v>90197.577748500014</v>
      </c>
      <c r="AJ51">
        <v>901.97577748500021</v>
      </c>
      <c r="AK51">
        <v>91099.553525985015</v>
      </c>
      <c r="AL51" s="5">
        <v>4554.9776762992506</v>
      </c>
      <c r="AM51" s="5">
        <v>95654.531202284285</v>
      </c>
      <c r="AO51">
        <v>95654.531202284285</v>
      </c>
      <c r="AP51">
        <v>1913.0906240456857</v>
      </c>
      <c r="AQ51">
        <v>97567.621826329952</v>
      </c>
      <c r="AS51">
        <v>97567.621826329952</v>
      </c>
      <c r="AT51">
        <v>1951.3524365265991</v>
      </c>
      <c r="AU51">
        <v>99518.974262856558</v>
      </c>
      <c r="AW51">
        <v>99518.974262856558</v>
      </c>
      <c r="AX51" s="5"/>
      <c r="AY51">
        <v>99518.974262856558</v>
      </c>
      <c r="BA51">
        <v>99518.974262856558</v>
      </c>
      <c r="BC51">
        <v>99518.974262856558</v>
      </c>
      <c r="BE51">
        <v>99518.974262856558</v>
      </c>
      <c r="BG51">
        <v>99518.974262856558</v>
      </c>
      <c r="BI51">
        <v>99518.974262856558</v>
      </c>
      <c r="BK51">
        <v>99518.974262856558</v>
      </c>
      <c r="BM51">
        <v>99518.974262856558</v>
      </c>
      <c r="BO51">
        <v>99518.974262856558</v>
      </c>
      <c r="BQ51">
        <v>99518.974262856558</v>
      </c>
      <c r="BS51">
        <v>99518.974262856558</v>
      </c>
      <c r="BT51" s="5">
        <v>99518.97</v>
      </c>
      <c r="BU51" s="5">
        <v>6817100</v>
      </c>
      <c r="BV51">
        <v>100000</v>
      </c>
      <c r="BX51" s="5">
        <v>100000</v>
      </c>
      <c r="BY51" s="5">
        <v>98059.854014598546</v>
      </c>
      <c r="BZ51" s="5">
        <v>6717100</v>
      </c>
      <c r="CA51" s="5" t="s">
        <v>8</v>
      </c>
      <c r="CB51" s="5"/>
      <c r="CC51">
        <v>98059.854014598546</v>
      </c>
      <c r="CD51" s="5">
        <v>0</v>
      </c>
      <c r="CE51" s="5">
        <v>6717100</v>
      </c>
      <c r="CF51" s="5"/>
      <c r="CG51" s="5" t="s">
        <v>73</v>
      </c>
      <c r="CH51" s="5" t="s">
        <v>1</v>
      </c>
      <c r="CI51" s="5" t="s">
        <v>1</v>
      </c>
      <c r="CJ51" t="s">
        <v>1863</v>
      </c>
      <c r="CK51" t="s">
        <v>1787</v>
      </c>
      <c r="CL51" t="s">
        <v>1868</v>
      </c>
      <c r="CM51" t="s">
        <v>1857</v>
      </c>
      <c r="CN51" s="5" t="b">
        <v>1</v>
      </c>
      <c r="CO51" t="s">
        <v>192</v>
      </c>
      <c r="CQ51" t="s">
        <v>1269</v>
      </c>
      <c r="CR51" t="s">
        <v>1450</v>
      </c>
      <c r="CS51" t="s">
        <v>8</v>
      </c>
      <c r="CT51" t="b">
        <v>1</v>
      </c>
      <c r="CU51">
        <v>6817100</v>
      </c>
      <c r="CV51" t="s">
        <v>1899</v>
      </c>
      <c r="CW51">
        <v>0</v>
      </c>
      <c r="CX51">
        <v>6817100</v>
      </c>
      <c r="CY51">
        <v>0</v>
      </c>
      <c r="CZ51" t="b">
        <v>1</v>
      </c>
      <c r="DA51">
        <v>45474</v>
      </c>
      <c r="DB51" t="s">
        <v>1789</v>
      </c>
      <c r="DC51">
        <v>1.4598540145984715E-3</v>
      </c>
      <c r="DD51">
        <v>143.15307155415175</v>
      </c>
      <c r="DE51" s="5">
        <f>ROUND(ПП5[[#This Row],[Стоимость квартиры с отделкой]]/1000000,2)</f>
        <v>6.72</v>
      </c>
    </row>
    <row r="52" spans="1:109" x14ac:dyDescent="0.25">
      <c r="A52" s="5">
        <v>51</v>
      </c>
      <c r="B52" s="5" t="s">
        <v>3</v>
      </c>
      <c r="C52" s="5">
        <v>8</v>
      </c>
      <c r="D52" s="5">
        <v>3</v>
      </c>
      <c r="E52" s="5">
        <v>1</v>
      </c>
      <c r="F52" s="5">
        <v>13.6</v>
      </c>
      <c r="G52" s="5"/>
      <c r="H52" s="5"/>
      <c r="I52" s="5">
        <v>13.6</v>
      </c>
      <c r="J52" s="5">
        <v>14.97</v>
      </c>
      <c r="K52" s="5">
        <v>4.1100000000000003</v>
      </c>
      <c r="L52" s="5"/>
      <c r="M52" s="5"/>
      <c r="N52" s="5">
        <v>3.7</v>
      </c>
      <c r="O52" s="5">
        <v>2.69</v>
      </c>
      <c r="P52" s="5"/>
      <c r="R52" s="5">
        <v>2.69</v>
      </c>
      <c r="S52" s="5">
        <v>39.07</v>
      </c>
      <c r="T52" s="5">
        <v>36.380000000000003</v>
      </c>
      <c r="U52" s="5">
        <v>37.729999999999997</v>
      </c>
      <c r="V52">
        <v>37.65</v>
      </c>
      <c r="W52" s="5">
        <v>87601.5</v>
      </c>
      <c r="X52">
        <v>4380.0749999999998</v>
      </c>
      <c r="Y52">
        <v>91981.574999999997</v>
      </c>
      <c r="Z52">
        <v>2759.4472499999997</v>
      </c>
      <c r="AA52">
        <v>94741.022249999995</v>
      </c>
      <c r="AB52">
        <v>6631.8715575000006</v>
      </c>
      <c r="AC52">
        <v>101372.8938075</v>
      </c>
      <c r="AE52">
        <v>101372.8938075</v>
      </c>
      <c r="AF52">
        <v>5068.6446903750002</v>
      </c>
      <c r="AG52">
        <v>106441.53849787499</v>
      </c>
      <c r="AI52">
        <v>106441.53849787499</v>
      </c>
      <c r="AJ52">
        <v>1064.4153849787499</v>
      </c>
      <c r="AK52">
        <v>107505.95388285376</v>
      </c>
      <c r="AL52" s="5">
        <v>5375.2976941426878</v>
      </c>
      <c r="AM52" s="5">
        <v>112881.25157699644</v>
      </c>
      <c r="AO52">
        <v>112881.25157699644</v>
      </c>
      <c r="AP52">
        <v>3386.437547309893</v>
      </c>
      <c r="AQ52">
        <v>116267.68912430631</v>
      </c>
      <c r="AS52">
        <v>116267.68912430631</v>
      </c>
      <c r="AU52">
        <v>116267.68912430631</v>
      </c>
      <c r="AW52">
        <v>116267.68912430631</v>
      </c>
      <c r="AX52" s="5"/>
      <c r="AY52">
        <v>116267.68912430631</v>
      </c>
      <c r="BA52">
        <v>116267.68912430631</v>
      </c>
      <c r="BC52">
        <v>116267.68912430631</v>
      </c>
      <c r="BE52">
        <v>116267.68912430631</v>
      </c>
      <c r="BG52">
        <v>116267.68912430631</v>
      </c>
      <c r="BI52">
        <v>116267.68912430631</v>
      </c>
      <c r="BK52">
        <v>116267.68912430631</v>
      </c>
      <c r="BM52">
        <v>116267.68912430631</v>
      </c>
      <c r="BO52">
        <v>116267.68912430631</v>
      </c>
      <c r="BQ52">
        <v>116267.68912430631</v>
      </c>
      <c r="BS52">
        <v>116267.68912430631</v>
      </c>
      <c r="BT52" s="5">
        <v>116267.69</v>
      </c>
      <c r="BU52" s="5">
        <v>4386800</v>
      </c>
      <c r="BX52" s="5">
        <v>0</v>
      </c>
      <c r="BY52" s="5">
        <v>116268.22157434405</v>
      </c>
      <c r="BZ52" s="5">
        <v>4386800</v>
      </c>
      <c r="CA52" s="5" t="s">
        <v>10</v>
      </c>
      <c r="CB52" s="5">
        <v>20000</v>
      </c>
      <c r="CC52">
        <v>136268.22157434403</v>
      </c>
      <c r="CD52" s="5">
        <v>754600</v>
      </c>
      <c r="CE52" s="5">
        <v>5141400</v>
      </c>
      <c r="CF52" s="5"/>
      <c r="CG52" s="5"/>
      <c r="CH52" s="5" t="s">
        <v>1</v>
      </c>
      <c r="CI52" s="5" t="s">
        <v>1</v>
      </c>
      <c r="CJ52" t="s">
        <v>1863</v>
      </c>
      <c r="CK52" t="s">
        <v>1787</v>
      </c>
      <c r="CL52" t="s">
        <v>1868</v>
      </c>
      <c r="CM52" t="s">
        <v>1856</v>
      </c>
      <c r="CN52" s="5" t="b">
        <v>1</v>
      </c>
      <c r="CO52" t="s">
        <v>193</v>
      </c>
      <c r="CQ52" t="s">
        <v>1269</v>
      </c>
      <c r="CR52" t="s">
        <v>1450</v>
      </c>
      <c r="CS52" t="s">
        <v>10</v>
      </c>
      <c r="CT52" t="b">
        <v>1</v>
      </c>
      <c r="CU52">
        <v>4386800</v>
      </c>
      <c r="CV52" t="s">
        <v>1899</v>
      </c>
      <c r="CW52">
        <v>0</v>
      </c>
      <c r="CX52">
        <v>4386800</v>
      </c>
      <c r="CY52">
        <v>0</v>
      </c>
      <c r="CZ52" t="b">
        <v>1</v>
      </c>
      <c r="DA52">
        <v>45442</v>
      </c>
      <c r="DB52" t="s">
        <v>1793</v>
      </c>
      <c r="DC52">
        <v>-2.1203286509408059E-3</v>
      </c>
      <c r="DD52">
        <v>-246.52684139801559</v>
      </c>
      <c r="DE52" s="5">
        <f>ROUND(ПП5[[#This Row],[Стоимость квартиры с отделкой]]/1000000,2)</f>
        <v>5.14</v>
      </c>
    </row>
    <row r="53" spans="1:109" x14ac:dyDescent="0.25">
      <c r="A53" s="5">
        <v>52</v>
      </c>
      <c r="B53" s="5" t="s">
        <v>3</v>
      </c>
      <c r="C53" s="5">
        <v>8</v>
      </c>
      <c r="D53" s="5">
        <v>4</v>
      </c>
      <c r="E53" s="5">
        <v>2</v>
      </c>
      <c r="F53" s="5">
        <v>16.61</v>
      </c>
      <c r="G53" s="5">
        <v>11.38</v>
      </c>
      <c r="H53" s="5"/>
      <c r="I53" s="5">
        <v>27.99</v>
      </c>
      <c r="J53" s="5">
        <v>14.58</v>
      </c>
      <c r="K53" s="5">
        <v>4.34</v>
      </c>
      <c r="L53" s="5">
        <v>2.08</v>
      </c>
      <c r="M53" s="5"/>
      <c r="N53" s="5">
        <v>8.82</v>
      </c>
      <c r="O53" s="5">
        <v>2.56</v>
      </c>
      <c r="P53" s="5"/>
      <c r="R53" s="5">
        <v>2.56</v>
      </c>
      <c r="S53" s="5">
        <v>60.37</v>
      </c>
      <c r="T53" s="5">
        <v>57.81</v>
      </c>
      <c r="U53" s="5">
        <v>59.09</v>
      </c>
      <c r="V53">
        <v>58.849999999999994</v>
      </c>
      <c r="W53" s="5">
        <v>80307.864000000001</v>
      </c>
      <c r="X53">
        <v>4015.3932</v>
      </c>
      <c r="Y53">
        <v>84323.257199999993</v>
      </c>
      <c r="Z53">
        <v>2529.6977160000001</v>
      </c>
      <c r="AA53">
        <v>86852.954916000002</v>
      </c>
      <c r="AC53">
        <v>86852.954916000002</v>
      </c>
      <c r="AE53">
        <v>86852.954916000002</v>
      </c>
      <c r="AG53">
        <v>86852.954916000002</v>
      </c>
      <c r="AI53">
        <v>86852.954916000002</v>
      </c>
      <c r="AJ53">
        <v>868.52954915999999</v>
      </c>
      <c r="AK53">
        <v>87721.48446516</v>
      </c>
      <c r="AL53" s="5">
        <v>4386.0742232580005</v>
      </c>
      <c r="AM53" s="5">
        <v>92107.558688417994</v>
      </c>
      <c r="AO53">
        <v>92107.558688417994</v>
      </c>
      <c r="AP53">
        <v>1842.15117376836</v>
      </c>
      <c r="AQ53">
        <v>93949.709862186355</v>
      </c>
      <c r="AS53">
        <v>93949.709862186355</v>
      </c>
      <c r="AT53">
        <v>1878.9941972437273</v>
      </c>
      <c r="AU53">
        <v>95828.704059430078</v>
      </c>
      <c r="AW53">
        <v>95828.704059430078</v>
      </c>
      <c r="AX53" s="5">
        <v>958.28704059430083</v>
      </c>
      <c r="AY53">
        <v>96786.991100024374</v>
      </c>
      <c r="BA53">
        <v>96786.991100024374</v>
      </c>
      <c r="BC53">
        <v>96786.991100024374</v>
      </c>
      <c r="BE53">
        <v>96786.991100024374</v>
      </c>
      <c r="BF53">
        <v>1451.8048665003655</v>
      </c>
      <c r="BG53">
        <v>98238.795966524733</v>
      </c>
      <c r="BI53">
        <v>98238.795966524733</v>
      </c>
      <c r="BJ53">
        <v>3929.5518386609888</v>
      </c>
      <c r="BK53">
        <v>102168.34780518572</v>
      </c>
      <c r="BL53">
        <v>6130.1008683111431</v>
      </c>
      <c r="BM53">
        <v>108298.44867349688</v>
      </c>
      <c r="BN53">
        <v>14078.798327554594</v>
      </c>
      <c r="BO53">
        <v>122377.24700105148</v>
      </c>
      <c r="BP53">
        <v>35</v>
      </c>
      <c r="BQ53">
        <v>122412.24700105148</v>
      </c>
      <c r="BS53">
        <v>122412.24700105148</v>
      </c>
      <c r="BT53" s="5">
        <v>122412.25</v>
      </c>
      <c r="BU53" s="5">
        <v>7204000</v>
      </c>
      <c r="BX53" s="5">
        <v>0</v>
      </c>
      <c r="BY53" s="5">
        <v>122412.91418861512</v>
      </c>
      <c r="BZ53" s="5">
        <v>7204000</v>
      </c>
      <c r="CA53" s="5" t="s">
        <v>8</v>
      </c>
      <c r="CB53" s="5"/>
      <c r="CC53">
        <v>122412.91418861512</v>
      </c>
      <c r="CD53" s="5">
        <v>0</v>
      </c>
      <c r="CE53" s="5">
        <v>7204000</v>
      </c>
      <c r="CF53" s="5"/>
      <c r="CG53" s="5"/>
      <c r="CH53" s="5" t="s">
        <v>2</v>
      </c>
      <c r="CI53" s="5" t="s">
        <v>2</v>
      </c>
      <c r="CJ53" t="s">
        <v>1821</v>
      </c>
      <c r="CK53" t="s">
        <v>1787</v>
      </c>
      <c r="CL53" t="s">
        <v>1868</v>
      </c>
      <c r="CM53" t="s">
        <v>1857</v>
      </c>
      <c r="CN53" s="5" t="b">
        <v>1</v>
      </c>
      <c r="CO53" t="s">
        <v>194</v>
      </c>
      <c r="CQ53" t="s">
        <v>1269</v>
      </c>
      <c r="CR53" t="s">
        <v>1451</v>
      </c>
      <c r="CS53" t="s">
        <v>1282</v>
      </c>
      <c r="CT53" t="b">
        <v>0</v>
      </c>
      <c r="CU53">
        <v>7204000</v>
      </c>
      <c r="CV53">
        <v>7204000</v>
      </c>
      <c r="CW53">
        <v>0</v>
      </c>
      <c r="CX53">
        <v>0</v>
      </c>
      <c r="CY53">
        <v>0</v>
      </c>
      <c r="CZ53" t="b">
        <v>1</v>
      </c>
      <c r="DA53" t="s">
        <v>1786</v>
      </c>
      <c r="DB53" t="s">
        <v>1787</v>
      </c>
      <c r="DC53">
        <v>-4.0616009477070225E-3</v>
      </c>
      <c r="DD53">
        <v>-497.19240828005758</v>
      </c>
      <c r="DE53" s="5">
        <f>ROUND(ПП5[[#This Row],[Стоимость квартиры с отделкой]]/1000000,2)</f>
        <v>7.2</v>
      </c>
    </row>
    <row r="54" spans="1:109" x14ac:dyDescent="0.25">
      <c r="A54" s="5">
        <v>53</v>
      </c>
      <c r="B54" s="5" t="s">
        <v>3</v>
      </c>
      <c r="C54" s="5">
        <v>8</v>
      </c>
      <c r="D54" s="5">
        <v>5</v>
      </c>
      <c r="E54" s="5">
        <v>2</v>
      </c>
      <c r="F54" s="5">
        <v>16.46</v>
      </c>
      <c r="G54" s="5">
        <v>12.47</v>
      </c>
      <c r="H54" s="5"/>
      <c r="I54" s="5">
        <v>28.93</v>
      </c>
      <c r="J54" s="5">
        <v>18</v>
      </c>
      <c r="K54" s="5">
        <v>4.3499999999999996</v>
      </c>
      <c r="L54" s="5">
        <v>1.55</v>
      </c>
      <c r="M54" s="5"/>
      <c r="N54" s="5">
        <v>8</v>
      </c>
      <c r="O54" s="5">
        <v>2.67</v>
      </c>
      <c r="P54" s="5"/>
      <c r="R54" s="5">
        <v>2.67</v>
      </c>
      <c r="S54" s="5">
        <v>63.5</v>
      </c>
      <c r="T54" s="5">
        <v>60.83</v>
      </c>
      <c r="U54" s="5">
        <v>62.17</v>
      </c>
      <c r="V54">
        <v>61.45</v>
      </c>
      <c r="W54" s="5">
        <v>80307.864000000001</v>
      </c>
      <c r="X54">
        <v>4015.3932</v>
      </c>
      <c r="Y54">
        <v>84323.257199999993</v>
      </c>
      <c r="Z54">
        <v>2529.6977160000001</v>
      </c>
      <c r="AA54">
        <v>86852.954916000002</v>
      </c>
      <c r="AC54">
        <v>86852.954916000002</v>
      </c>
      <c r="AE54">
        <v>86852.954916000002</v>
      </c>
      <c r="AG54">
        <v>86852.954916000002</v>
      </c>
      <c r="AI54">
        <v>86852.954916000002</v>
      </c>
      <c r="AJ54">
        <v>868.52954915999999</v>
      </c>
      <c r="AK54">
        <v>87721.48446516</v>
      </c>
      <c r="AL54" s="5">
        <v>4386.0742232580005</v>
      </c>
      <c r="AM54" s="5">
        <v>92107.558688417994</v>
      </c>
      <c r="AO54">
        <v>92107.558688417994</v>
      </c>
      <c r="AP54">
        <v>1842.15117376836</v>
      </c>
      <c r="AQ54">
        <v>93949.709862186355</v>
      </c>
      <c r="AS54">
        <v>93949.709862186355</v>
      </c>
      <c r="AT54">
        <v>1878.9941972437273</v>
      </c>
      <c r="AU54">
        <v>95828.704059430078</v>
      </c>
      <c r="AW54">
        <v>95828.704059430078</v>
      </c>
      <c r="AX54" s="5"/>
      <c r="AY54">
        <v>95828.704059430078</v>
      </c>
      <c r="AZ54">
        <v>1916.5740811886017</v>
      </c>
      <c r="BA54">
        <v>97745.278140618684</v>
      </c>
      <c r="BB54">
        <v>488.72639070309344</v>
      </c>
      <c r="BC54">
        <v>98234.004531321771</v>
      </c>
      <c r="BE54">
        <v>98234.004531321771</v>
      </c>
      <c r="BF54">
        <v>1473.5100679698264</v>
      </c>
      <c r="BG54">
        <v>99707.514599291593</v>
      </c>
      <c r="BI54">
        <v>99707.514599291593</v>
      </c>
      <c r="BJ54">
        <v>3988.3005839716639</v>
      </c>
      <c r="BK54">
        <v>103695.81518326326</v>
      </c>
      <c r="BL54">
        <v>6221.7489109957951</v>
      </c>
      <c r="BM54">
        <v>109917.56409425904</v>
      </c>
      <c r="BN54">
        <v>14289.283332253675</v>
      </c>
      <c r="BO54">
        <v>124206.84742651272</v>
      </c>
      <c r="BP54">
        <v>35</v>
      </c>
      <c r="BQ54">
        <v>124241.84742651272</v>
      </c>
      <c r="BS54">
        <v>124241.84742651272</v>
      </c>
      <c r="BT54" s="5">
        <v>124241.85</v>
      </c>
      <c r="BU54" s="5">
        <v>7634700</v>
      </c>
      <c r="BX54" s="5">
        <v>0</v>
      </c>
      <c r="BY54" s="5">
        <v>124242.47355573636</v>
      </c>
      <c r="BZ54" s="5">
        <v>7634700</v>
      </c>
      <c r="CA54" s="5" t="s">
        <v>10</v>
      </c>
      <c r="CB54" s="5">
        <v>30000</v>
      </c>
      <c r="CC54">
        <v>154242.47355573636</v>
      </c>
      <c r="CD54" s="5">
        <v>1843500</v>
      </c>
      <c r="CE54" s="5">
        <v>9478200</v>
      </c>
      <c r="CF54" s="5"/>
      <c r="CG54" s="5"/>
      <c r="CH54" s="5" t="s">
        <v>2</v>
      </c>
      <c r="CI54" s="5" t="s">
        <v>2</v>
      </c>
      <c r="CJ54" t="s">
        <v>1821</v>
      </c>
      <c r="CK54" t="s">
        <v>1787</v>
      </c>
      <c r="CL54" t="s">
        <v>1868</v>
      </c>
      <c r="CM54" t="s">
        <v>1857</v>
      </c>
      <c r="CN54" s="5" t="b">
        <v>1</v>
      </c>
      <c r="CO54" t="s">
        <v>195</v>
      </c>
      <c r="CQ54" t="s">
        <v>1269</v>
      </c>
      <c r="CR54" t="s">
        <v>1451</v>
      </c>
      <c r="CS54" t="s">
        <v>1282</v>
      </c>
      <c r="CT54" t="b">
        <v>0</v>
      </c>
      <c r="CU54">
        <v>7634700</v>
      </c>
      <c r="CV54">
        <v>7634700</v>
      </c>
      <c r="CW54">
        <v>0</v>
      </c>
      <c r="CX54">
        <v>0</v>
      </c>
      <c r="CY54">
        <v>0</v>
      </c>
      <c r="CZ54" t="b">
        <v>1</v>
      </c>
      <c r="DA54" t="s">
        <v>1786</v>
      </c>
      <c r="DB54" t="s">
        <v>1787</v>
      </c>
      <c r="DC54">
        <v>-1.1581148463889355E-2</v>
      </c>
      <c r="DD54">
        <v>-1438.8705317698302</v>
      </c>
      <c r="DE54" s="5">
        <f>ROUND(ПП5[[#This Row],[Стоимость квартиры с отделкой]]/1000000,2)</f>
        <v>9.48</v>
      </c>
    </row>
    <row r="55" spans="1:109" x14ac:dyDescent="0.25">
      <c r="A55" s="5">
        <v>54</v>
      </c>
      <c r="B55" s="5" t="s">
        <v>3</v>
      </c>
      <c r="C55" s="5">
        <v>8</v>
      </c>
      <c r="D55" s="5">
        <v>6</v>
      </c>
      <c r="E55" s="5">
        <v>2</v>
      </c>
      <c r="F55" s="5">
        <v>14.64</v>
      </c>
      <c r="G55" s="5">
        <v>10.74</v>
      </c>
      <c r="H55" s="5"/>
      <c r="I55" s="5">
        <v>25.380000000000003</v>
      </c>
      <c r="J55" s="5">
        <v>14.35</v>
      </c>
      <c r="K55" s="5">
        <v>4.16</v>
      </c>
      <c r="L55" s="5">
        <v>1.93</v>
      </c>
      <c r="M55" s="5"/>
      <c r="N55" s="5">
        <v>11.03</v>
      </c>
      <c r="O55" s="5">
        <v>2.6219999999999999</v>
      </c>
      <c r="P55" s="5"/>
      <c r="R55" s="5">
        <v>2.6219999999999999</v>
      </c>
      <c r="S55" s="5">
        <v>59.47</v>
      </c>
      <c r="T55" s="5">
        <v>56.85</v>
      </c>
      <c r="U55" s="5">
        <v>58.16</v>
      </c>
      <c r="V55">
        <v>58.2</v>
      </c>
      <c r="W55" s="5">
        <v>81466.150500000003</v>
      </c>
      <c r="X55">
        <v>4073.3075250000002</v>
      </c>
      <c r="Y55">
        <v>85539.458025</v>
      </c>
      <c r="Z55">
        <v>2566.1837407499997</v>
      </c>
      <c r="AA55">
        <v>88105.641765749999</v>
      </c>
      <c r="AC55">
        <v>88105.641765749999</v>
      </c>
      <c r="AE55">
        <v>88105.641765749999</v>
      </c>
      <c r="AG55">
        <v>88105.641765749999</v>
      </c>
      <c r="AI55">
        <v>88105.641765749999</v>
      </c>
      <c r="AK55">
        <v>88105.641765749999</v>
      </c>
      <c r="AL55" s="5"/>
      <c r="AM55" s="5">
        <v>88105.641765749999</v>
      </c>
      <c r="AO55">
        <v>88105.641765749999</v>
      </c>
      <c r="AQ55">
        <v>88105.641765749999</v>
      </c>
      <c r="AS55">
        <v>88105.641765749999</v>
      </c>
      <c r="AU55">
        <v>88105.641765749999</v>
      </c>
      <c r="AW55">
        <v>88105.641765749999</v>
      </c>
      <c r="AX55" s="5"/>
      <c r="AY55">
        <v>88105.641765749999</v>
      </c>
      <c r="BA55">
        <v>88105.641765749999</v>
      </c>
      <c r="BC55">
        <v>88105.641765749999</v>
      </c>
      <c r="BE55">
        <v>88105.641765749999</v>
      </c>
      <c r="BG55">
        <v>88105.641765749999</v>
      </c>
      <c r="BI55">
        <v>88105.641765749999</v>
      </c>
      <c r="BK55">
        <v>88105.641765749999</v>
      </c>
      <c r="BM55">
        <v>88105.641765749999</v>
      </c>
      <c r="BO55">
        <v>88105.641765749999</v>
      </c>
      <c r="BQ55">
        <v>88105.641765749999</v>
      </c>
      <c r="BS55">
        <v>88105.641765749999</v>
      </c>
      <c r="BT55" s="5">
        <v>88105.64</v>
      </c>
      <c r="BU55" s="5">
        <v>5124300</v>
      </c>
      <c r="BW55">
        <v>0.02</v>
      </c>
      <c r="BX55" s="5">
        <v>102486</v>
      </c>
      <c r="BY55" s="5">
        <v>86344.807427785418</v>
      </c>
      <c r="BZ55" s="5">
        <v>5021814</v>
      </c>
      <c r="CA55" s="5" t="s">
        <v>10</v>
      </c>
      <c r="CB55" s="5">
        <v>22000</v>
      </c>
      <c r="CC55">
        <v>108344.80742778542</v>
      </c>
      <c r="CD55" s="5">
        <v>1279519.9999999993</v>
      </c>
      <c r="CE55" s="5">
        <v>6301333.9999999991</v>
      </c>
      <c r="CF55" s="5"/>
      <c r="CG55" s="5" t="s">
        <v>62</v>
      </c>
      <c r="CH55" s="5" t="s">
        <v>1</v>
      </c>
      <c r="CI55" s="5" t="s">
        <v>1</v>
      </c>
      <c r="CJ55" t="s">
        <v>1863</v>
      </c>
      <c r="CK55" t="s">
        <v>1787</v>
      </c>
      <c r="CL55" t="s">
        <v>1868</v>
      </c>
      <c r="CM55" t="s">
        <v>1857</v>
      </c>
      <c r="CN55" s="5" t="b">
        <v>1</v>
      </c>
      <c r="CO55" t="s">
        <v>196</v>
      </c>
      <c r="CQ55" t="s">
        <v>1269</v>
      </c>
      <c r="CR55" t="s">
        <v>1450</v>
      </c>
      <c r="CS55" t="s">
        <v>10</v>
      </c>
      <c r="CT55" t="b">
        <v>1</v>
      </c>
      <c r="CU55">
        <v>5124300</v>
      </c>
      <c r="CV55" t="s">
        <v>1899</v>
      </c>
      <c r="CW55">
        <v>0</v>
      </c>
      <c r="CX55">
        <v>5124300</v>
      </c>
      <c r="CY55">
        <v>0</v>
      </c>
      <c r="CZ55" t="b">
        <v>1</v>
      </c>
      <c r="DA55">
        <v>45285</v>
      </c>
      <c r="DB55" t="s">
        <v>1789</v>
      </c>
      <c r="DC55">
        <v>6.8775790921615787E-4</v>
      </c>
      <c r="DD55">
        <v>59.384324228205479</v>
      </c>
      <c r="DE55" s="5">
        <f>ROUND(ПП5[[#This Row],[Стоимость квартиры с отделкой]]/1000000,2)</f>
        <v>6.3</v>
      </c>
    </row>
    <row r="56" spans="1:109" x14ac:dyDescent="0.25">
      <c r="A56" s="5">
        <v>55</v>
      </c>
      <c r="B56" s="5" t="s">
        <v>3</v>
      </c>
      <c r="C56" s="5">
        <v>8</v>
      </c>
      <c r="D56" s="5">
        <v>7</v>
      </c>
      <c r="E56" s="5">
        <v>1</v>
      </c>
      <c r="F56" s="5">
        <v>18.489999999999998</v>
      </c>
      <c r="G56" s="5"/>
      <c r="H56" s="5"/>
      <c r="I56" s="5">
        <v>18.489999999999998</v>
      </c>
      <c r="J56" s="5">
        <v>13.04</v>
      </c>
      <c r="K56" s="5">
        <v>3.9</v>
      </c>
      <c r="L56" s="5"/>
      <c r="M56" s="5"/>
      <c r="N56" s="5">
        <v>5.99</v>
      </c>
      <c r="O56" s="5">
        <v>2.65</v>
      </c>
      <c r="P56" s="5"/>
      <c r="R56" s="5">
        <v>2.65</v>
      </c>
      <c r="S56" s="5">
        <v>44.07</v>
      </c>
      <c r="T56" s="5">
        <v>41.42</v>
      </c>
      <c r="U56" s="5">
        <v>42.75</v>
      </c>
      <c r="V56">
        <v>42.599999999999994</v>
      </c>
      <c r="W56" s="5">
        <v>83951.4375</v>
      </c>
      <c r="X56">
        <v>4197.5718750000005</v>
      </c>
      <c r="Y56">
        <v>88149.009374999994</v>
      </c>
      <c r="Z56">
        <v>2644.4702812499995</v>
      </c>
      <c r="AA56">
        <v>90793.479656249998</v>
      </c>
      <c r="AB56">
        <v>3631.7391862499999</v>
      </c>
      <c r="AC56">
        <v>94425.218842499977</v>
      </c>
      <c r="AE56">
        <v>94425.218842499977</v>
      </c>
      <c r="AF56">
        <v>4721.2609421249999</v>
      </c>
      <c r="AG56">
        <v>99146.479784624986</v>
      </c>
      <c r="AI56">
        <v>99146.479784624986</v>
      </c>
      <c r="AJ56">
        <v>991.46479784624989</v>
      </c>
      <c r="AK56">
        <v>100137.94458247125</v>
      </c>
      <c r="AL56" s="5">
        <v>5006.8972291235623</v>
      </c>
      <c r="AM56" s="5">
        <v>105144.8418115948</v>
      </c>
      <c r="AO56">
        <v>105144.8418115948</v>
      </c>
      <c r="AP56">
        <v>3154.3452543478434</v>
      </c>
      <c r="AQ56">
        <v>108299.18706594263</v>
      </c>
      <c r="AS56">
        <v>108299.18706594263</v>
      </c>
      <c r="AU56">
        <v>108299.18706594263</v>
      </c>
      <c r="AW56">
        <v>108299.18706594263</v>
      </c>
      <c r="AX56" s="5"/>
      <c r="AY56">
        <v>108299.18706594263</v>
      </c>
      <c r="BA56">
        <v>108299.18706594263</v>
      </c>
      <c r="BB56">
        <v>541.49593532971323</v>
      </c>
      <c r="BC56">
        <v>108840.68300127237</v>
      </c>
      <c r="BE56">
        <v>108840.68300127237</v>
      </c>
      <c r="BF56">
        <v>1632.6102450190851</v>
      </c>
      <c r="BG56">
        <v>110473.29324629145</v>
      </c>
      <c r="BI56">
        <v>110473.29324629145</v>
      </c>
      <c r="BK56">
        <v>110473.29324629145</v>
      </c>
      <c r="BL56">
        <v>8837.8634597033142</v>
      </c>
      <c r="BM56">
        <v>119311.15670599474</v>
      </c>
      <c r="BN56">
        <v>15510.450371779318</v>
      </c>
      <c r="BO56">
        <v>134821.60707777407</v>
      </c>
      <c r="BP56">
        <v>35</v>
      </c>
      <c r="BQ56">
        <v>134856.60707777407</v>
      </c>
      <c r="BS56">
        <v>134856.60707777407</v>
      </c>
      <c r="BT56" s="5">
        <v>134856.60999999999</v>
      </c>
      <c r="BU56" s="5">
        <v>5765200</v>
      </c>
      <c r="BV56">
        <v>342000</v>
      </c>
      <c r="BX56" s="5">
        <v>342000</v>
      </c>
      <c r="BY56" s="5">
        <v>126858.47953216374</v>
      </c>
      <c r="BZ56" s="5">
        <v>5423200</v>
      </c>
      <c r="CA56" s="5" t="s">
        <v>8</v>
      </c>
      <c r="CB56" s="5"/>
      <c r="CC56">
        <v>126858.47953216374</v>
      </c>
      <c r="CD56" s="5">
        <v>0</v>
      </c>
      <c r="CE56" s="5">
        <v>5423200</v>
      </c>
      <c r="CF56" s="5"/>
      <c r="CG56" s="5" t="s">
        <v>1802</v>
      </c>
      <c r="CH56" s="5" t="s">
        <v>1</v>
      </c>
      <c r="CI56" s="5" t="s">
        <v>1</v>
      </c>
      <c r="CJ56" t="s">
        <v>1863</v>
      </c>
      <c r="CK56" t="s">
        <v>1787</v>
      </c>
      <c r="CL56" t="s">
        <v>1868</v>
      </c>
      <c r="CM56" t="s">
        <v>1864</v>
      </c>
      <c r="CN56" s="5" t="b">
        <v>1</v>
      </c>
      <c r="CO56" t="s">
        <v>197</v>
      </c>
      <c r="CQ56" t="s">
        <v>1269</v>
      </c>
      <c r="CR56" t="s">
        <v>1450</v>
      </c>
      <c r="CS56" t="s">
        <v>8</v>
      </c>
      <c r="CT56" t="b">
        <v>1</v>
      </c>
      <c r="CU56">
        <v>5765200</v>
      </c>
      <c r="CV56" t="s">
        <v>1899</v>
      </c>
      <c r="CW56">
        <v>0</v>
      </c>
      <c r="CX56">
        <v>5765200</v>
      </c>
      <c r="CY56">
        <v>0</v>
      </c>
      <c r="CZ56" t="b">
        <v>1</v>
      </c>
      <c r="DA56">
        <v>45814</v>
      </c>
      <c r="DB56" t="s">
        <v>1790</v>
      </c>
      <c r="DC56">
        <v>-3.5087719298246833E-3</v>
      </c>
      <c r="DD56">
        <v>-445.11747204269523</v>
      </c>
      <c r="DE56" s="5">
        <f>ROUND(ПП5[[#This Row],[Стоимость квартиры с отделкой]]/1000000,2)</f>
        <v>5.42</v>
      </c>
    </row>
    <row r="57" spans="1:109" x14ac:dyDescent="0.25">
      <c r="A57" s="5">
        <v>56</v>
      </c>
      <c r="B57" s="5" t="s">
        <v>3</v>
      </c>
      <c r="C57" s="5">
        <v>9</v>
      </c>
      <c r="D57" s="5">
        <v>1</v>
      </c>
      <c r="E57" s="5">
        <v>1</v>
      </c>
      <c r="F57" s="5">
        <v>14.68</v>
      </c>
      <c r="G57" s="5"/>
      <c r="H57" s="5"/>
      <c r="I57" s="5">
        <v>14.68</v>
      </c>
      <c r="J57" s="5">
        <v>9.84</v>
      </c>
      <c r="K57" s="5">
        <v>3.63</v>
      </c>
      <c r="L57" s="5"/>
      <c r="M57" s="5"/>
      <c r="N57" s="5">
        <v>4.8899999999999997</v>
      </c>
      <c r="O57" s="5">
        <v>2.7</v>
      </c>
      <c r="P57" s="5"/>
      <c r="R57" s="5">
        <v>2.7</v>
      </c>
      <c r="S57" s="5">
        <v>35.74</v>
      </c>
      <c r="T57" s="5">
        <v>33.04</v>
      </c>
      <c r="U57" s="5">
        <v>34.39</v>
      </c>
      <c r="V57">
        <v>34.450000000000003</v>
      </c>
      <c r="W57" s="5">
        <v>82734.75</v>
      </c>
      <c r="X57">
        <v>4136.7375000000002</v>
      </c>
      <c r="Y57">
        <v>86871.487500000003</v>
      </c>
      <c r="Z57">
        <v>2606.1446249999999</v>
      </c>
      <c r="AA57">
        <v>89477.632125000004</v>
      </c>
      <c r="AB57">
        <v>12526.8684975</v>
      </c>
      <c r="AC57">
        <v>102004.5006225</v>
      </c>
      <c r="AE57">
        <v>102004.5006225</v>
      </c>
      <c r="AF57">
        <v>5100.2250311250009</v>
      </c>
      <c r="AG57">
        <v>107104.72565362501</v>
      </c>
      <c r="AI57">
        <v>107104.72565362501</v>
      </c>
      <c r="AJ57">
        <v>1071.0472565362502</v>
      </c>
      <c r="AK57">
        <v>108175.77291016123</v>
      </c>
      <c r="AL57" s="5">
        <v>5408.7886455080625</v>
      </c>
      <c r="AM57" s="5">
        <v>113584.56155566932</v>
      </c>
      <c r="AO57">
        <v>113584.56155566932</v>
      </c>
      <c r="AP57">
        <v>3407.5368466700793</v>
      </c>
      <c r="AQ57">
        <v>116992.09840233938</v>
      </c>
      <c r="AS57">
        <v>116992.09840233938</v>
      </c>
      <c r="AU57">
        <v>116992.09840233938</v>
      </c>
      <c r="AW57">
        <v>116992.09840233938</v>
      </c>
      <c r="AX57" s="5"/>
      <c r="AY57">
        <v>116992.09840233938</v>
      </c>
      <c r="AZ57">
        <v>2339.8419680467882</v>
      </c>
      <c r="BA57">
        <v>119331.94037038618</v>
      </c>
      <c r="BC57">
        <v>119331.94037038618</v>
      </c>
      <c r="BE57">
        <v>119331.94037038618</v>
      </c>
      <c r="BF57">
        <v>2983.2985092596546</v>
      </c>
      <c r="BG57">
        <v>122315.23887964584</v>
      </c>
      <c r="BI57">
        <v>122315.23887964584</v>
      </c>
      <c r="BJ57">
        <v>2446.3047775929167</v>
      </c>
      <c r="BK57">
        <v>124761.54365723874</v>
      </c>
      <c r="BL57">
        <v>6238.0771828619372</v>
      </c>
      <c r="BM57">
        <v>130999.62084010067</v>
      </c>
      <c r="BN57">
        <v>17029.950709213088</v>
      </c>
      <c r="BO57">
        <v>148029.57154931375</v>
      </c>
      <c r="BP57">
        <v>35</v>
      </c>
      <c r="BQ57">
        <v>148064.57154931375</v>
      </c>
      <c r="BS57">
        <v>148064.57154931375</v>
      </c>
      <c r="BT57" s="5">
        <v>148064.57</v>
      </c>
      <c r="BU57" s="5">
        <v>5100900</v>
      </c>
      <c r="BX57" s="5">
        <v>0</v>
      </c>
      <c r="BY57" s="5">
        <v>148066.76342525397</v>
      </c>
      <c r="BZ57" s="5">
        <v>5100900</v>
      </c>
      <c r="CA57" s="5" t="s">
        <v>8</v>
      </c>
      <c r="CB57" s="5"/>
      <c r="CC57">
        <v>148066.76342525397</v>
      </c>
      <c r="CD57" s="5">
        <v>0</v>
      </c>
      <c r="CE57" s="5">
        <v>5100900</v>
      </c>
      <c r="CF57" s="5" t="s">
        <v>102</v>
      </c>
      <c r="CG57" s="5"/>
      <c r="CH57" s="5" t="s">
        <v>2</v>
      </c>
      <c r="CI57" s="5" t="s">
        <v>2</v>
      </c>
      <c r="CJ57" t="s">
        <v>1821</v>
      </c>
      <c r="CK57" t="s">
        <v>1787</v>
      </c>
      <c r="CL57" t="s">
        <v>1868</v>
      </c>
      <c r="CM57" t="s">
        <v>1864</v>
      </c>
      <c r="CN57" s="5" t="b">
        <v>1</v>
      </c>
      <c r="CO57" t="s">
        <v>198</v>
      </c>
      <c r="CQ57" t="s">
        <v>1269</v>
      </c>
      <c r="CR57" t="s">
        <v>1451</v>
      </c>
      <c r="CS57" t="s">
        <v>1282</v>
      </c>
      <c r="CT57" t="b">
        <v>0</v>
      </c>
      <c r="CU57">
        <v>5100900</v>
      </c>
      <c r="CV57">
        <v>5100900</v>
      </c>
      <c r="CW57">
        <v>0</v>
      </c>
      <c r="CX57">
        <v>0</v>
      </c>
      <c r="CY57">
        <v>0</v>
      </c>
      <c r="CZ57" t="b">
        <v>1</v>
      </c>
      <c r="DA57" t="s">
        <v>1786</v>
      </c>
      <c r="DB57" t="s">
        <v>1787</v>
      </c>
      <c r="DC57">
        <v>1.7446932247746627E-3</v>
      </c>
      <c r="DD57">
        <v>258.33107896235344</v>
      </c>
      <c r="DE57" s="5">
        <f>ROUND(ПП5[[#This Row],[Стоимость квартиры с отделкой]]/1000000,2)</f>
        <v>5.0999999999999996</v>
      </c>
    </row>
    <row r="58" spans="1:109" x14ac:dyDescent="0.25">
      <c r="A58" s="5">
        <v>57</v>
      </c>
      <c r="B58" s="5" t="s">
        <v>3</v>
      </c>
      <c r="C58" s="5">
        <v>9</v>
      </c>
      <c r="D58" s="5">
        <v>2</v>
      </c>
      <c r="E58" s="5">
        <v>2</v>
      </c>
      <c r="F58" s="5">
        <v>15.82</v>
      </c>
      <c r="G58" s="5">
        <v>15.54</v>
      </c>
      <c r="H58" s="5"/>
      <c r="I58" s="5">
        <v>31.36</v>
      </c>
      <c r="J58" s="5">
        <v>19.440000000000001</v>
      </c>
      <c r="K58" s="5">
        <v>4.42</v>
      </c>
      <c r="L58" s="5"/>
      <c r="M58" s="5">
        <v>3.25</v>
      </c>
      <c r="N58" s="5">
        <v>8.5299999999999994</v>
      </c>
      <c r="O58" s="5">
        <v>3</v>
      </c>
      <c r="P58" s="5"/>
      <c r="R58" s="5">
        <v>3</v>
      </c>
      <c r="S58" s="5">
        <v>70</v>
      </c>
      <c r="T58" s="5">
        <v>67</v>
      </c>
      <c r="U58" s="5">
        <v>68.5</v>
      </c>
      <c r="V58">
        <v>68.099999999999994</v>
      </c>
      <c r="W58" s="5">
        <v>84168.819000000003</v>
      </c>
      <c r="X58">
        <v>4208.4409500000002</v>
      </c>
      <c r="Y58">
        <v>88377.259950000007</v>
      </c>
      <c r="Z58">
        <v>2651.3177985000002</v>
      </c>
      <c r="AA58">
        <v>91028.577748500014</v>
      </c>
      <c r="AC58">
        <v>91028.577748500014</v>
      </c>
      <c r="AE58">
        <v>91028.577748500014</v>
      </c>
      <c r="AG58">
        <v>91028.577748500014</v>
      </c>
      <c r="AH58">
        <v>-831</v>
      </c>
      <c r="AI58">
        <v>90197.577748500014</v>
      </c>
      <c r="AJ58">
        <v>901.97577748500021</v>
      </c>
      <c r="AK58">
        <v>91099.553525985015</v>
      </c>
      <c r="AL58" s="5">
        <v>4554.9776762992506</v>
      </c>
      <c r="AM58" s="5">
        <v>95654.531202284285</v>
      </c>
      <c r="AO58">
        <v>95654.531202284285</v>
      </c>
      <c r="AP58">
        <v>1913.0906240456857</v>
      </c>
      <c r="AQ58">
        <v>97567.621826329952</v>
      </c>
      <c r="AS58">
        <v>97567.621826329952</v>
      </c>
      <c r="AT58">
        <v>1951.3524365265991</v>
      </c>
      <c r="AU58">
        <v>99518.974262856558</v>
      </c>
      <c r="AW58">
        <v>99518.974262856558</v>
      </c>
      <c r="AX58" s="5"/>
      <c r="AY58">
        <v>99518.974262856558</v>
      </c>
      <c r="BA58">
        <v>99518.974262856558</v>
      </c>
      <c r="BC58">
        <v>99518.974262856558</v>
      </c>
      <c r="BE58">
        <v>99518.974262856558</v>
      </c>
      <c r="BF58">
        <v>497.59487131428278</v>
      </c>
      <c r="BG58">
        <v>100016.56913417084</v>
      </c>
      <c r="BI58">
        <v>100016.56913417084</v>
      </c>
      <c r="BK58">
        <v>100016.56913417084</v>
      </c>
      <c r="BM58">
        <v>100016.56913417084</v>
      </c>
      <c r="BO58">
        <v>100016.56913417084</v>
      </c>
      <c r="BQ58">
        <v>100016.56913417084</v>
      </c>
      <c r="BS58">
        <v>100016.56913417084</v>
      </c>
      <c r="BT58" s="5">
        <v>100016.57</v>
      </c>
      <c r="BU58" s="5">
        <v>6851200</v>
      </c>
      <c r="BW58">
        <v>0.03</v>
      </c>
      <c r="BX58" s="5">
        <v>205536</v>
      </c>
      <c r="BY58" s="5">
        <v>97016.992700729927</v>
      </c>
      <c r="BZ58" s="5">
        <v>6645664</v>
      </c>
      <c r="CA58" s="5" t="s">
        <v>1282</v>
      </c>
      <c r="CB58" s="5">
        <v>8000</v>
      </c>
      <c r="CC58">
        <v>105016.99270072993</v>
      </c>
      <c r="CD58" s="5">
        <v>548000</v>
      </c>
      <c r="CE58" s="5">
        <v>7193664</v>
      </c>
      <c r="CF58" s="5"/>
      <c r="CG58" s="5" t="s">
        <v>110</v>
      </c>
      <c r="CH58" s="5" t="s">
        <v>1</v>
      </c>
      <c r="CI58" s="5" t="s">
        <v>1</v>
      </c>
      <c r="CJ58" t="s">
        <v>1863</v>
      </c>
      <c r="CK58" t="s">
        <v>1787</v>
      </c>
      <c r="CL58" t="s">
        <v>1868</v>
      </c>
      <c r="CM58" t="s">
        <v>1857</v>
      </c>
      <c r="CN58" s="5" t="b">
        <v>1</v>
      </c>
      <c r="CO58" t="s">
        <v>199</v>
      </c>
      <c r="CQ58" t="s">
        <v>1269</v>
      </c>
      <c r="CR58" t="s">
        <v>1450</v>
      </c>
      <c r="CS58" t="s">
        <v>1282</v>
      </c>
      <c r="CT58" t="b">
        <v>1</v>
      </c>
      <c r="CU58">
        <v>6851200</v>
      </c>
      <c r="CV58" t="s">
        <v>1899</v>
      </c>
      <c r="CW58">
        <v>6851200</v>
      </c>
      <c r="CX58">
        <v>6851200</v>
      </c>
      <c r="CY58">
        <v>0</v>
      </c>
      <c r="CZ58" t="b">
        <v>1</v>
      </c>
      <c r="DA58">
        <v>45642</v>
      </c>
      <c r="DB58" t="s">
        <v>1792</v>
      </c>
      <c r="DC58">
        <v>-5.8394160583942201E-3</v>
      </c>
      <c r="DD58">
        <v>-566.52258511375715</v>
      </c>
      <c r="DE58" s="5">
        <f>ROUND(ПП5[[#This Row],[Стоимость квартиры с отделкой]]/1000000,2)</f>
        <v>7.19</v>
      </c>
    </row>
    <row r="59" spans="1:109" x14ac:dyDescent="0.25">
      <c r="A59" s="5">
        <v>58</v>
      </c>
      <c r="B59" s="5" t="s">
        <v>3</v>
      </c>
      <c r="C59" s="5">
        <v>9</v>
      </c>
      <c r="D59" s="5">
        <v>3</v>
      </c>
      <c r="E59" s="5">
        <v>1</v>
      </c>
      <c r="F59" s="5">
        <v>13.6</v>
      </c>
      <c r="G59" s="5"/>
      <c r="H59" s="5"/>
      <c r="I59" s="5">
        <v>13.6</v>
      </c>
      <c r="J59" s="5">
        <v>14.97</v>
      </c>
      <c r="K59" s="5">
        <v>4.1100000000000003</v>
      </c>
      <c r="L59" s="5"/>
      <c r="M59" s="5"/>
      <c r="N59" s="5">
        <v>3.7</v>
      </c>
      <c r="O59" s="5">
        <v>2.69</v>
      </c>
      <c r="P59" s="5"/>
      <c r="R59" s="5">
        <v>2.69</v>
      </c>
      <c r="S59" s="5">
        <v>39.07</v>
      </c>
      <c r="T59" s="5">
        <v>36.380000000000003</v>
      </c>
      <c r="U59" s="5">
        <v>37.729999999999997</v>
      </c>
      <c r="V59">
        <v>37.850000000000009</v>
      </c>
      <c r="W59" s="5">
        <v>87601.5</v>
      </c>
      <c r="X59">
        <v>4380.0749999999998</v>
      </c>
      <c r="Y59">
        <v>91981.574999999997</v>
      </c>
      <c r="Z59">
        <v>2759.4472499999997</v>
      </c>
      <c r="AA59">
        <v>94741.022249999995</v>
      </c>
      <c r="AB59">
        <v>6631.8715575000006</v>
      </c>
      <c r="AC59">
        <v>101372.8938075</v>
      </c>
      <c r="AE59">
        <v>101372.8938075</v>
      </c>
      <c r="AF59">
        <v>5068.6446903750002</v>
      </c>
      <c r="AG59">
        <v>106441.53849787499</v>
      </c>
      <c r="AI59">
        <v>106441.53849787499</v>
      </c>
      <c r="AJ59">
        <v>1064.4153849787499</v>
      </c>
      <c r="AK59">
        <v>107505.95388285376</v>
      </c>
      <c r="AL59" s="5">
        <v>5375.2976941426878</v>
      </c>
      <c r="AM59" s="5">
        <v>112881.25157699644</v>
      </c>
      <c r="AO59">
        <v>112881.25157699644</v>
      </c>
      <c r="AP59">
        <v>3386.437547309893</v>
      </c>
      <c r="AQ59">
        <v>116267.68912430631</v>
      </c>
      <c r="AS59">
        <v>116267.68912430631</v>
      </c>
      <c r="AU59">
        <v>116267.68912430631</v>
      </c>
      <c r="AW59">
        <v>116267.68912430631</v>
      </c>
      <c r="AX59" s="5"/>
      <c r="AY59">
        <v>116267.68912430631</v>
      </c>
      <c r="AZ59">
        <v>2325.3537824861264</v>
      </c>
      <c r="BA59">
        <v>118593.04290679246</v>
      </c>
      <c r="BC59">
        <v>118593.04290679246</v>
      </c>
      <c r="BE59">
        <v>118593.04290679246</v>
      </c>
      <c r="BG59">
        <v>118593.04290679246</v>
      </c>
      <c r="BI59">
        <v>118593.04290679246</v>
      </c>
      <c r="BK59">
        <v>118593.04290679246</v>
      </c>
      <c r="BM59">
        <v>118593.04290679246</v>
      </c>
      <c r="BO59">
        <v>118593.04290679246</v>
      </c>
      <c r="BQ59">
        <v>118593.04290679246</v>
      </c>
      <c r="BS59">
        <v>118593.04290679246</v>
      </c>
      <c r="BT59" s="5">
        <v>118593.04</v>
      </c>
      <c r="BU59" s="5">
        <v>4474600</v>
      </c>
      <c r="BX59" s="5">
        <v>0</v>
      </c>
      <c r="BY59" s="5">
        <v>118595.28226875166</v>
      </c>
      <c r="BZ59" s="5">
        <v>4474600</v>
      </c>
      <c r="CA59" s="5" t="s">
        <v>10</v>
      </c>
      <c r="CB59" s="5">
        <v>20000</v>
      </c>
      <c r="CC59">
        <v>138595.28226875165</v>
      </c>
      <c r="CD59" s="5">
        <v>754599.99999999907</v>
      </c>
      <c r="CE59" s="5">
        <v>5229199.9999999991</v>
      </c>
      <c r="CF59" s="5"/>
      <c r="CG59" s="5"/>
      <c r="CH59" s="5" t="s">
        <v>1</v>
      </c>
      <c r="CI59" s="5" t="s">
        <v>1</v>
      </c>
      <c r="CJ59" t="s">
        <v>1863</v>
      </c>
      <c r="CK59" t="s">
        <v>1787</v>
      </c>
      <c r="CL59" t="s">
        <v>1868</v>
      </c>
      <c r="CM59" t="s">
        <v>1856</v>
      </c>
      <c r="CN59" s="5" t="b">
        <v>1</v>
      </c>
      <c r="CO59" t="s">
        <v>200</v>
      </c>
      <c r="CQ59" t="s">
        <v>1269</v>
      </c>
      <c r="CR59" t="s">
        <v>1450</v>
      </c>
      <c r="CS59" t="s">
        <v>10</v>
      </c>
      <c r="CT59" t="b">
        <v>1</v>
      </c>
      <c r="CU59">
        <v>4474600</v>
      </c>
      <c r="CV59" t="s">
        <v>1899</v>
      </c>
      <c r="CW59">
        <v>0</v>
      </c>
      <c r="CX59">
        <v>4474600</v>
      </c>
      <c r="CY59">
        <v>0</v>
      </c>
      <c r="CZ59" t="b">
        <v>1</v>
      </c>
      <c r="DA59">
        <v>45443</v>
      </c>
      <c r="DB59" t="s">
        <v>1788</v>
      </c>
      <c r="DC59">
        <v>3.180492976411653E-3</v>
      </c>
      <c r="DD59">
        <v>377.19146229132218</v>
      </c>
      <c r="DE59" s="5">
        <f>ROUND(ПП5[[#This Row],[Стоимость квартиры с отделкой]]/1000000,2)</f>
        <v>5.23</v>
      </c>
    </row>
    <row r="60" spans="1:109" x14ac:dyDescent="0.25">
      <c r="A60" s="5">
        <v>59</v>
      </c>
      <c r="B60" s="5" t="s">
        <v>3</v>
      </c>
      <c r="C60" s="5">
        <v>9</v>
      </c>
      <c r="D60" s="5">
        <v>4</v>
      </c>
      <c r="E60" s="5">
        <v>2</v>
      </c>
      <c r="F60" s="5">
        <v>16.61</v>
      </c>
      <c r="G60" s="5">
        <v>11.38</v>
      </c>
      <c r="H60" s="5"/>
      <c r="I60" s="5">
        <v>27.99</v>
      </c>
      <c r="J60" s="5">
        <v>14.58</v>
      </c>
      <c r="K60" s="5">
        <v>4.34</v>
      </c>
      <c r="L60" s="5">
        <v>2.08</v>
      </c>
      <c r="M60" s="5"/>
      <c r="N60" s="5">
        <v>8.82</v>
      </c>
      <c r="O60" s="5">
        <v>2.56</v>
      </c>
      <c r="P60" s="5"/>
      <c r="R60" s="5">
        <v>2.56</v>
      </c>
      <c r="S60" s="5">
        <v>60.37</v>
      </c>
      <c r="T60" s="5">
        <v>57.81</v>
      </c>
      <c r="U60" s="5">
        <v>59.09</v>
      </c>
      <c r="V60">
        <v>59.2</v>
      </c>
      <c r="W60" s="5">
        <v>80307.864000000001</v>
      </c>
      <c r="X60">
        <v>4015.3932</v>
      </c>
      <c r="Y60">
        <v>84323.257199999993</v>
      </c>
      <c r="Z60">
        <v>2529.6977160000001</v>
      </c>
      <c r="AA60">
        <v>86852.954916000002</v>
      </c>
      <c r="AC60">
        <v>86852.954916000002</v>
      </c>
      <c r="AE60">
        <v>86852.954916000002</v>
      </c>
      <c r="AG60">
        <v>86852.954916000002</v>
      </c>
      <c r="AI60">
        <v>86852.954916000002</v>
      </c>
      <c r="AK60">
        <v>86852.954916000002</v>
      </c>
      <c r="AL60" s="5"/>
      <c r="AM60" s="5">
        <v>86852.954916000002</v>
      </c>
      <c r="AO60">
        <v>86852.954916000002</v>
      </c>
      <c r="AQ60">
        <v>86852.954916000002</v>
      </c>
      <c r="AS60">
        <v>86852.954916000002</v>
      </c>
      <c r="AU60">
        <v>86852.954916000002</v>
      </c>
      <c r="AW60">
        <v>86852.954916000002</v>
      </c>
      <c r="AX60" s="5"/>
      <c r="AY60">
        <v>86852.954916000002</v>
      </c>
      <c r="BA60">
        <v>86852.954916000002</v>
      </c>
      <c r="BC60">
        <v>86852.954916000002</v>
      </c>
      <c r="BE60">
        <v>86852.954916000002</v>
      </c>
      <c r="BG60">
        <v>86852.954916000002</v>
      </c>
      <c r="BI60">
        <v>86852.954916000002</v>
      </c>
      <c r="BK60">
        <v>86852.954916000002</v>
      </c>
      <c r="BM60">
        <v>86852.954916000002</v>
      </c>
      <c r="BO60">
        <v>86852.954916000002</v>
      </c>
      <c r="BQ60">
        <v>86852.954916000002</v>
      </c>
      <c r="BS60">
        <v>86852.954916000002</v>
      </c>
      <c r="BT60" s="5">
        <v>86852.95</v>
      </c>
      <c r="BU60" s="5">
        <v>5132200</v>
      </c>
      <c r="BX60" s="5">
        <v>0</v>
      </c>
      <c r="BY60" s="5">
        <v>86853.951599255364</v>
      </c>
      <c r="BZ60" s="5">
        <v>5132200</v>
      </c>
      <c r="CA60" s="5" t="s">
        <v>8</v>
      </c>
      <c r="CB60" s="5"/>
      <c r="CC60">
        <v>86853.951599255364</v>
      </c>
      <c r="CD60" s="5">
        <v>0</v>
      </c>
      <c r="CE60" s="5">
        <v>5132200</v>
      </c>
      <c r="CF60" s="5"/>
      <c r="CG60" s="5"/>
      <c r="CH60" s="5" t="s">
        <v>1</v>
      </c>
      <c r="CI60" s="5" t="s">
        <v>1</v>
      </c>
      <c r="CJ60" t="s">
        <v>1863</v>
      </c>
      <c r="CK60" t="s">
        <v>1787</v>
      </c>
      <c r="CL60" t="s">
        <v>1868</v>
      </c>
      <c r="CM60" t="s">
        <v>1857</v>
      </c>
      <c r="CN60" s="5" t="b">
        <v>1</v>
      </c>
      <c r="CO60" t="s">
        <v>201</v>
      </c>
      <c r="CQ60" t="s">
        <v>1269</v>
      </c>
      <c r="CR60" t="s">
        <v>1450</v>
      </c>
      <c r="CS60" t="s">
        <v>8</v>
      </c>
      <c r="CT60" t="b">
        <v>1</v>
      </c>
      <c r="CU60">
        <v>5132200</v>
      </c>
      <c r="CV60" t="s">
        <v>1899</v>
      </c>
      <c r="CW60">
        <v>0</v>
      </c>
      <c r="CX60">
        <v>5132200</v>
      </c>
      <c r="CY60">
        <v>0</v>
      </c>
      <c r="CZ60" t="b">
        <v>1</v>
      </c>
      <c r="DA60">
        <v>45273</v>
      </c>
      <c r="DB60" t="s">
        <v>1792</v>
      </c>
      <c r="DC60">
        <v>1.8615671010322463E-3</v>
      </c>
      <c r="DD60">
        <v>161.68445889182087</v>
      </c>
      <c r="DE60" s="5">
        <f>ROUND(ПП5[[#This Row],[Стоимость квартиры с отделкой]]/1000000,2)</f>
        <v>5.13</v>
      </c>
    </row>
    <row r="61" spans="1:109" x14ac:dyDescent="0.25">
      <c r="A61" s="5">
        <v>60</v>
      </c>
      <c r="B61" s="5" t="s">
        <v>3</v>
      </c>
      <c r="C61" s="5">
        <v>9</v>
      </c>
      <c r="D61" s="5">
        <v>5</v>
      </c>
      <c r="E61" s="5">
        <v>2</v>
      </c>
      <c r="F61" s="5">
        <v>16.46</v>
      </c>
      <c r="G61" s="5">
        <v>12.47</v>
      </c>
      <c r="H61" s="5"/>
      <c r="I61" s="5">
        <v>28.93</v>
      </c>
      <c r="J61" s="5">
        <v>18</v>
      </c>
      <c r="K61" s="5">
        <v>4.3499999999999996</v>
      </c>
      <c r="L61" s="5">
        <v>1.55</v>
      </c>
      <c r="M61" s="5"/>
      <c r="N61" s="5">
        <v>8</v>
      </c>
      <c r="O61" s="5">
        <v>2.67</v>
      </c>
      <c r="P61" s="5"/>
      <c r="R61" s="5">
        <v>2.67</v>
      </c>
      <c r="S61" s="5">
        <v>63.5</v>
      </c>
      <c r="T61" s="5">
        <v>60.83</v>
      </c>
      <c r="U61" s="5">
        <v>62.17</v>
      </c>
      <c r="V61">
        <v>61.65</v>
      </c>
      <c r="W61" s="5">
        <v>80307.864000000001</v>
      </c>
      <c r="X61">
        <v>4015.3932</v>
      </c>
      <c r="Y61">
        <v>84323.257199999993</v>
      </c>
      <c r="Z61">
        <v>2529.6977160000001</v>
      </c>
      <c r="AA61">
        <v>86852.954916000002</v>
      </c>
      <c r="AC61">
        <v>86852.954916000002</v>
      </c>
      <c r="AE61">
        <v>86852.954916000002</v>
      </c>
      <c r="AG61">
        <v>86852.954916000002</v>
      </c>
      <c r="AI61">
        <v>86852.954916000002</v>
      </c>
      <c r="AJ61">
        <v>868.52954915999999</v>
      </c>
      <c r="AK61">
        <v>87721.48446516</v>
      </c>
      <c r="AL61" s="5">
        <v>4386.0742232580005</v>
      </c>
      <c r="AM61" s="5">
        <v>92107.558688417994</v>
      </c>
      <c r="AO61">
        <v>92107.558688417994</v>
      </c>
      <c r="AP61">
        <v>1842.15117376836</v>
      </c>
      <c r="AQ61">
        <v>93949.709862186355</v>
      </c>
      <c r="AS61">
        <v>93949.709862186355</v>
      </c>
      <c r="AT61">
        <v>1878.9941972437273</v>
      </c>
      <c r="AU61">
        <v>95828.704059430078</v>
      </c>
      <c r="AW61">
        <v>95828.704059430078</v>
      </c>
      <c r="AX61" s="5"/>
      <c r="AY61">
        <v>95828.704059430078</v>
      </c>
      <c r="AZ61">
        <v>1916.5740811886017</v>
      </c>
      <c r="BA61">
        <v>97745.278140618684</v>
      </c>
      <c r="BB61">
        <v>488.72639070309344</v>
      </c>
      <c r="BC61">
        <v>98234.004531321771</v>
      </c>
      <c r="BE61">
        <v>98234.004531321771</v>
      </c>
      <c r="BF61">
        <v>1473.5100679698264</v>
      </c>
      <c r="BG61">
        <v>99707.514599291593</v>
      </c>
      <c r="BI61">
        <v>99707.514599291593</v>
      </c>
      <c r="BJ61">
        <v>3988.3005839716639</v>
      </c>
      <c r="BK61">
        <v>103695.81518326326</v>
      </c>
      <c r="BL61">
        <v>6221.7489109957951</v>
      </c>
      <c r="BM61">
        <v>109917.56409425904</v>
      </c>
      <c r="BN61">
        <v>14289.283332253675</v>
      </c>
      <c r="BO61">
        <v>124206.84742651272</v>
      </c>
      <c r="BP61">
        <v>35</v>
      </c>
      <c r="BQ61">
        <v>124241.84742651272</v>
      </c>
      <c r="BS61">
        <v>124241.84742651272</v>
      </c>
      <c r="BT61" s="5">
        <v>124241.85</v>
      </c>
      <c r="BU61" s="5">
        <v>7724200</v>
      </c>
      <c r="BV61">
        <v>300000</v>
      </c>
      <c r="BW61">
        <v>0.03</v>
      </c>
      <c r="BX61" s="5">
        <v>531726</v>
      </c>
      <c r="BY61" s="5">
        <v>115690.42946758888</v>
      </c>
      <c r="BZ61" s="5">
        <v>7192474</v>
      </c>
      <c r="CA61" s="5" t="s">
        <v>1282</v>
      </c>
      <c r="CB61" s="5">
        <v>10000</v>
      </c>
      <c r="CC61">
        <v>125690.42946758888</v>
      </c>
      <c r="CD61" s="5">
        <v>621700</v>
      </c>
      <c r="CE61" s="5">
        <v>7814174</v>
      </c>
      <c r="CF61" s="5"/>
      <c r="CG61" s="5" t="s">
        <v>1776</v>
      </c>
      <c r="CH61" s="5" t="s">
        <v>1</v>
      </c>
      <c r="CI61" s="5" t="s">
        <v>1</v>
      </c>
      <c r="CJ61" t="s">
        <v>1863</v>
      </c>
      <c r="CK61" t="s">
        <v>1787</v>
      </c>
      <c r="CL61" t="s">
        <v>1868</v>
      </c>
      <c r="CM61" t="s">
        <v>1857</v>
      </c>
      <c r="CN61" s="5" t="b">
        <v>1</v>
      </c>
      <c r="CO61" t="s">
        <v>202</v>
      </c>
      <c r="CQ61" t="s">
        <v>1269</v>
      </c>
      <c r="CR61" t="s">
        <v>1450</v>
      </c>
      <c r="CS61" t="s">
        <v>1282</v>
      </c>
      <c r="CT61" t="b">
        <v>1</v>
      </c>
      <c r="CU61">
        <v>7724200</v>
      </c>
      <c r="CV61" t="s">
        <v>1899</v>
      </c>
      <c r="CW61">
        <v>7724200</v>
      </c>
      <c r="CX61">
        <v>7724200</v>
      </c>
      <c r="CY61">
        <v>0</v>
      </c>
      <c r="CZ61" t="b">
        <v>1</v>
      </c>
      <c r="DA61">
        <v>45765</v>
      </c>
      <c r="DB61" t="s">
        <v>1792</v>
      </c>
      <c r="DC61">
        <v>-8.3641627794757145E-3</v>
      </c>
      <c r="DD61">
        <v>-967.65358409436715</v>
      </c>
      <c r="DE61" s="5">
        <f>ROUND(ПП5[[#This Row],[Стоимость квартиры с отделкой]]/1000000,2)</f>
        <v>7.81</v>
      </c>
    </row>
    <row r="62" spans="1:109" x14ac:dyDescent="0.25">
      <c r="A62" s="5">
        <v>61</v>
      </c>
      <c r="B62" s="5" t="s">
        <v>3</v>
      </c>
      <c r="C62" s="5">
        <v>9</v>
      </c>
      <c r="D62" s="5">
        <v>6</v>
      </c>
      <c r="E62" s="5">
        <v>2</v>
      </c>
      <c r="F62" s="5">
        <v>14.64</v>
      </c>
      <c r="G62" s="5">
        <v>10.74</v>
      </c>
      <c r="H62" s="5"/>
      <c r="I62" s="5">
        <v>25.380000000000003</v>
      </c>
      <c r="J62" s="5">
        <v>14.35</v>
      </c>
      <c r="K62" s="5">
        <v>4.16</v>
      </c>
      <c r="L62" s="5">
        <v>1.93</v>
      </c>
      <c r="M62" s="5"/>
      <c r="N62" s="5">
        <v>11.03</v>
      </c>
      <c r="O62" s="5">
        <v>2.6219999999999999</v>
      </c>
      <c r="P62" s="5"/>
      <c r="R62" s="5">
        <v>2.6219999999999999</v>
      </c>
      <c r="S62" s="5">
        <v>59.47</v>
      </c>
      <c r="T62" s="5">
        <v>56.85</v>
      </c>
      <c r="U62" s="5">
        <v>58.16</v>
      </c>
      <c r="V62">
        <v>57.899999999999991</v>
      </c>
      <c r="W62" s="5">
        <v>81466.150500000003</v>
      </c>
      <c r="X62">
        <v>4073.3075250000002</v>
      </c>
      <c r="Y62">
        <v>85539.458025</v>
      </c>
      <c r="Z62">
        <v>2566.1837407499997</v>
      </c>
      <c r="AA62">
        <v>88105.641765749999</v>
      </c>
      <c r="AC62">
        <v>88105.641765749999</v>
      </c>
      <c r="AE62">
        <v>88105.641765749999</v>
      </c>
      <c r="AG62">
        <v>88105.641765749999</v>
      </c>
      <c r="AI62">
        <v>88105.641765749999</v>
      </c>
      <c r="AJ62">
        <v>881.05641765749999</v>
      </c>
      <c r="AK62">
        <v>88986.698183407498</v>
      </c>
      <c r="AL62" s="5">
        <v>4449.3349091703749</v>
      </c>
      <c r="AM62" s="5">
        <v>93436.033092577869</v>
      </c>
      <c r="AO62">
        <v>93436.033092577869</v>
      </c>
      <c r="AP62">
        <v>1868.7206618515577</v>
      </c>
      <c r="AQ62">
        <v>95304.753754429446</v>
      </c>
      <c r="AS62">
        <v>95304.753754429446</v>
      </c>
      <c r="AT62">
        <v>1906.0950750885888</v>
      </c>
      <c r="AU62">
        <v>97210.848829518014</v>
      </c>
      <c r="AW62">
        <v>97210.848829518014</v>
      </c>
      <c r="AX62" s="5">
        <v>972.10848829518011</v>
      </c>
      <c r="AY62">
        <v>98182.957317813198</v>
      </c>
      <c r="BA62">
        <v>98182.957317813198</v>
      </c>
      <c r="BC62">
        <v>98182.957317813198</v>
      </c>
      <c r="BE62">
        <v>98182.957317813198</v>
      </c>
      <c r="BF62">
        <v>1472.7443597671979</v>
      </c>
      <c r="BG62">
        <v>99655.701677580393</v>
      </c>
      <c r="BH62">
        <v>500</v>
      </c>
      <c r="BI62">
        <v>100155.70167758039</v>
      </c>
      <c r="BJ62">
        <v>4006.2280671032158</v>
      </c>
      <c r="BK62">
        <v>104161.9297446836</v>
      </c>
      <c r="BL62">
        <v>6249.7157846810169</v>
      </c>
      <c r="BM62">
        <v>110411.64552936464</v>
      </c>
      <c r="BN62">
        <v>14353.513918817402</v>
      </c>
      <c r="BO62">
        <v>124765.15944818204</v>
      </c>
      <c r="BP62">
        <v>35</v>
      </c>
      <c r="BQ62">
        <v>124800.15944818204</v>
      </c>
      <c r="BS62">
        <v>124800.15944818204</v>
      </c>
      <c r="BT62" s="5">
        <v>124800.16</v>
      </c>
      <c r="BU62" s="5">
        <v>7258400</v>
      </c>
      <c r="BV62">
        <v>300000</v>
      </c>
      <c r="BX62" s="5">
        <v>300000</v>
      </c>
      <c r="BY62" s="5">
        <v>119642.36588720772</v>
      </c>
      <c r="BZ62" s="5">
        <v>6958400</v>
      </c>
      <c r="CA62" s="5" t="s">
        <v>10</v>
      </c>
      <c r="CB62" s="5">
        <v>25000</v>
      </c>
      <c r="CC62">
        <v>144642.36588720771</v>
      </c>
      <c r="CD62" s="5">
        <v>1454000</v>
      </c>
      <c r="CE62" s="5">
        <v>8412400</v>
      </c>
      <c r="CF62" s="5"/>
      <c r="CG62" s="5" t="s">
        <v>1782</v>
      </c>
      <c r="CH62" s="5" t="s">
        <v>1</v>
      </c>
      <c r="CI62" s="5" t="s">
        <v>1</v>
      </c>
      <c r="CJ62" t="s">
        <v>1863</v>
      </c>
      <c r="CK62" t="s">
        <v>1787</v>
      </c>
      <c r="CL62" t="s">
        <v>1868</v>
      </c>
      <c r="CM62" t="s">
        <v>1857</v>
      </c>
      <c r="CN62" s="5" t="b">
        <v>1</v>
      </c>
      <c r="CO62" t="s">
        <v>203</v>
      </c>
      <c r="CQ62" t="s">
        <v>1269</v>
      </c>
      <c r="CR62" t="s">
        <v>1450</v>
      </c>
      <c r="CS62" t="s">
        <v>10</v>
      </c>
      <c r="CT62" t="b">
        <v>1</v>
      </c>
      <c r="CU62">
        <v>7258400</v>
      </c>
      <c r="CV62" t="s">
        <v>1899</v>
      </c>
      <c r="CW62">
        <v>0</v>
      </c>
      <c r="CX62">
        <v>7258400</v>
      </c>
      <c r="CY62">
        <v>0</v>
      </c>
      <c r="CZ62" t="b">
        <v>1</v>
      </c>
      <c r="DA62">
        <v>45749</v>
      </c>
      <c r="DB62" t="s">
        <v>1789</v>
      </c>
      <c r="DC62">
        <v>-4.4704264099038049E-3</v>
      </c>
      <c r="DD62">
        <v>-534.8523922055474</v>
      </c>
      <c r="DE62" s="5">
        <f>ROUND(ПП5[[#This Row],[Стоимость квартиры с отделкой]]/1000000,2)</f>
        <v>8.41</v>
      </c>
    </row>
    <row r="63" spans="1:109" x14ac:dyDescent="0.25">
      <c r="A63" s="5">
        <v>62</v>
      </c>
      <c r="B63" s="5" t="s">
        <v>3</v>
      </c>
      <c r="C63" s="5">
        <v>9</v>
      </c>
      <c r="D63" s="5">
        <v>7</v>
      </c>
      <c r="E63" s="5">
        <v>1</v>
      </c>
      <c r="F63" s="5">
        <v>18.489999999999998</v>
      </c>
      <c r="G63" s="5"/>
      <c r="H63" s="5"/>
      <c r="I63" s="5">
        <v>18.489999999999998</v>
      </c>
      <c r="J63" s="5">
        <v>13.04</v>
      </c>
      <c r="K63" s="5">
        <v>3.9</v>
      </c>
      <c r="L63" s="5"/>
      <c r="M63" s="5"/>
      <c r="N63" s="5">
        <v>5.99</v>
      </c>
      <c r="O63" s="5">
        <v>2.65</v>
      </c>
      <c r="P63" s="5"/>
      <c r="R63" s="5">
        <v>2.65</v>
      </c>
      <c r="S63" s="5">
        <v>44.07</v>
      </c>
      <c r="T63" s="5">
        <v>41.42</v>
      </c>
      <c r="U63" s="5">
        <v>42.75</v>
      </c>
      <c r="V63">
        <v>42.7</v>
      </c>
      <c r="W63" s="5">
        <v>83951.4375</v>
      </c>
      <c r="X63">
        <v>4197.5718750000005</v>
      </c>
      <c r="Y63">
        <v>88149.009374999994</v>
      </c>
      <c r="Z63">
        <v>2644.4702812499995</v>
      </c>
      <c r="AA63">
        <v>90793.479656249998</v>
      </c>
      <c r="AB63">
        <v>3631.7391862499999</v>
      </c>
      <c r="AC63">
        <v>94425.218842499977</v>
      </c>
      <c r="AE63">
        <v>94425.218842499977</v>
      </c>
      <c r="AF63">
        <v>4721.2609421249999</v>
      </c>
      <c r="AG63">
        <v>99146.479784624986</v>
      </c>
      <c r="AI63">
        <v>99146.479784624986</v>
      </c>
      <c r="AJ63">
        <v>991.46479784624989</v>
      </c>
      <c r="AK63">
        <v>100137.94458247125</v>
      </c>
      <c r="AL63" s="5">
        <v>5006.8972291235623</v>
      </c>
      <c r="AM63" s="5">
        <v>105144.8418115948</v>
      </c>
      <c r="AO63">
        <v>105144.8418115948</v>
      </c>
      <c r="AP63">
        <v>3154.3452543478434</v>
      </c>
      <c r="AQ63">
        <v>108299.18706594263</v>
      </c>
      <c r="AS63">
        <v>108299.18706594263</v>
      </c>
      <c r="AU63">
        <v>108299.18706594263</v>
      </c>
      <c r="AW63">
        <v>108299.18706594263</v>
      </c>
      <c r="AX63" s="5"/>
      <c r="AY63">
        <v>108299.18706594263</v>
      </c>
      <c r="BA63">
        <v>108299.18706594263</v>
      </c>
      <c r="BC63">
        <v>108299.18706594263</v>
      </c>
      <c r="BE63">
        <v>108299.18706594263</v>
      </c>
      <c r="BG63">
        <v>108299.18706594263</v>
      </c>
      <c r="BI63">
        <v>108299.18706594263</v>
      </c>
      <c r="BK63">
        <v>108299.18706594263</v>
      </c>
      <c r="BM63">
        <v>108299.18706594263</v>
      </c>
      <c r="BO63">
        <v>108299.18706594263</v>
      </c>
      <c r="BQ63">
        <v>108299.18706594263</v>
      </c>
      <c r="BS63">
        <v>108299.18706594263</v>
      </c>
      <c r="BT63" s="5">
        <v>108299.19</v>
      </c>
      <c r="BU63" s="5">
        <v>4629800</v>
      </c>
      <c r="BW63">
        <v>0.03</v>
      </c>
      <c r="BX63" s="5">
        <v>138894</v>
      </c>
      <c r="BY63" s="5">
        <v>105050.43274853801</v>
      </c>
      <c r="BZ63" s="5">
        <v>4490906</v>
      </c>
      <c r="CA63" s="5" t="s">
        <v>10</v>
      </c>
      <c r="CB63" s="5">
        <v>20000</v>
      </c>
      <c r="CC63">
        <v>125050.43274853801</v>
      </c>
      <c r="CD63" s="5">
        <v>855000</v>
      </c>
      <c r="CE63" s="5">
        <v>5345906</v>
      </c>
      <c r="CF63" s="5"/>
      <c r="CG63" s="5" t="s">
        <v>110</v>
      </c>
      <c r="CH63" s="5" t="s">
        <v>1</v>
      </c>
      <c r="CI63" s="5" t="s">
        <v>1</v>
      </c>
      <c r="CJ63" t="s">
        <v>1863</v>
      </c>
      <c r="CK63" t="s">
        <v>1787</v>
      </c>
      <c r="CL63" t="s">
        <v>1868</v>
      </c>
      <c r="CM63" t="s">
        <v>1864</v>
      </c>
      <c r="CN63" s="5" t="b">
        <v>1</v>
      </c>
      <c r="CO63" t="s">
        <v>204</v>
      </c>
      <c r="CQ63" t="s">
        <v>1269</v>
      </c>
      <c r="CR63" t="s">
        <v>1450</v>
      </c>
      <c r="CS63" t="s">
        <v>10</v>
      </c>
      <c r="CT63" t="b">
        <v>1</v>
      </c>
      <c r="CU63">
        <v>4629800</v>
      </c>
      <c r="CV63" t="s">
        <v>1899</v>
      </c>
      <c r="CW63">
        <v>0</v>
      </c>
      <c r="CX63">
        <v>4629800</v>
      </c>
      <c r="CY63">
        <v>0</v>
      </c>
      <c r="CZ63" t="b">
        <v>1</v>
      </c>
      <c r="DA63">
        <v>45412</v>
      </c>
      <c r="DB63" t="s">
        <v>1789</v>
      </c>
      <c r="DC63">
        <v>-1.1695906432749317E-3</v>
      </c>
      <c r="DD63">
        <v>-122.86600321467247</v>
      </c>
      <c r="DE63" s="5">
        <f>ROUND(ПП5[[#This Row],[Стоимость квартиры с отделкой]]/1000000,2)</f>
        <v>5.35</v>
      </c>
    </row>
    <row r="64" spans="1:109" x14ac:dyDescent="0.25">
      <c r="A64" s="5">
        <v>63</v>
      </c>
      <c r="B64" s="5" t="s">
        <v>3</v>
      </c>
      <c r="C64" s="5">
        <v>10</v>
      </c>
      <c r="D64" s="5">
        <v>1</v>
      </c>
      <c r="E64" s="5">
        <v>1</v>
      </c>
      <c r="F64" s="5">
        <v>14.68</v>
      </c>
      <c r="G64" s="5"/>
      <c r="H64" s="5"/>
      <c r="I64" s="5">
        <v>14.68</v>
      </c>
      <c r="J64" s="5">
        <v>9.84</v>
      </c>
      <c r="K64" s="5">
        <v>3.63</v>
      </c>
      <c r="L64" s="5"/>
      <c r="M64" s="5"/>
      <c r="N64" s="5">
        <v>4.8899999999999997</v>
      </c>
      <c r="O64" s="5">
        <v>2.7</v>
      </c>
      <c r="P64" s="5"/>
      <c r="R64" s="5">
        <v>2.7</v>
      </c>
      <c r="S64" s="5">
        <v>35.74</v>
      </c>
      <c r="T64" s="5">
        <v>33.04</v>
      </c>
      <c r="U64" s="5">
        <v>34.39</v>
      </c>
      <c r="V64">
        <v>34.35</v>
      </c>
      <c r="W64" s="5">
        <v>82734.75</v>
      </c>
      <c r="Y64">
        <v>82734.75</v>
      </c>
      <c r="AA64">
        <v>82734.75</v>
      </c>
      <c r="AC64">
        <v>82734.75</v>
      </c>
      <c r="AE64">
        <v>82734.75</v>
      </c>
      <c r="AG64">
        <v>82734.75</v>
      </c>
      <c r="AI64">
        <v>82734.75</v>
      </c>
      <c r="AK64">
        <v>82734.75</v>
      </c>
      <c r="AL64" s="5"/>
      <c r="AM64" s="5">
        <v>82734.75</v>
      </c>
      <c r="AO64">
        <v>82734.75</v>
      </c>
      <c r="AQ64">
        <v>82734.75</v>
      </c>
      <c r="AS64">
        <v>82734.75</v>
      </c>
      <c r="AU64">
        <v>82734.75</v>
      </c>
      <c r="AW64">
        <v>82734.75</v>
      </c>
      <c r="AX64" s="5"/>
      <c r="AY64">
        <v>82734.75</v>
      </c>
      <c r="BA64">
        <v>82734.75</v>
      </c>
      <c r="BC64">
        <v>82734.75</v>
      </c>
      <c r="BE64">
        <v>82734.75</v>
      </c>
      <c r="BG64">
        <v>82734.75</v>
      </c>
      <c r="BI64">
        <v>82734.75</v>
      </c>
      <c r="BK64">
        <v>82734.75</v>
      </c>
      <c r="BM64">
        <v>82734.75</v>
      </c>
      <c r="BO64">
        <v>82734.75</v>
      </c>
      <c r="BQ64">
        <v>82734.75</v>
      </c>
      <c r="BS64">
        <v>82734.75</v>
      </c>
      <c r="BT64" s="5">
        <v>82734.75</v>
      </c>
      <c r="BU64" s="5">
        <v>2845248.05</v>
      </c>
      <c r="BW64">
        <v>0.06</v>
      </c>
      <c r="BX64" s="5">
        <v>170714.88299999997</v>
      </c>
      <c r="BY64" s="5">
        <v>77770.665018900836</v>
      </c>
      <c r="BZ64" s="5">
        <v>2674533.17</v>
      </c>
      <c r="CA64" s="5" t="s">
        <v>10</v>
      </c>
      <c r="CB64" s="5">
        <v>15500</v>
      </c>
      <c r="CC64">
        <v>93270.665018900836</v>
      </c>
      <c r="CD64" s="5">
        <v>533045</v>
      </c>
      <c r="CE64" s="5">
        <v>3207578.17</v>
      </c>
      <c r="CF64" s="5" t="s">
        <v>102</v>
      </c>
      <c r="CG64" s="5" t="s">
        <v>110</v>
      </c>
      <c r="CH64" s="5" t="s">
        <v>1</v>
      </c>
      <c r="CI64" s="5" t="s">
        <v>1</v>
      </c>
      <c r="CJ64" t="s">
        <v>1863</v>
      </c>
      <c r="CK64" t="s">
        <v>1787</v>
      </c>
      <c r="CL64" t="s">
        <v>1868</v>
      </c>
      <c r="CM64" t="s">
        <v>1864</v>
      </c>
      <c r="CN64" s="5" t="b">
        <v>1</v>
      </c>
      <c r="CO64" t="s">
        <v>205</v>
      </c>
      <c r="CQ64" t="s">
        <v>128</v>
      </c>
      <c r="CR64" t="s">
        <v>1450</v>
      </c>
      <c r="CS64" t="s">
        <v>10</v>
      </c>
      <c r="CT64" t="b">
        <v>1</v>
      </c>
      <c r="CU64">
        <v>2845248.05</v>
      </c>
      <c r="CV64" t="s">
        <v>1899</v>
      </c>
      <c r="CW64">
        <v>2845248</v>
      </c>
      <c r="CX64">
        <v>2845248</v>
      </c>
      <c r="CY64">
        <v>0</v>
      </c>
      <c r="CZ64" t="b">
        <v>1</v>
      </c>
      <c r="DA64">
        <v>45191</v>
      </c>
      <c r="DB64" t="s">
        <v>1791</v>
      </c>
      <c r="DC64">
        <v>-1.1631288165163678E-3</v>
      </c>
      <c r="DD64">
        <v>-90.457301563125014</v>
      </c>
      <c r="DE64" s="5">
        <f>ROUND(ПП5[[#This Row],[Стоимость квартиры с отделкой]]/1000000,2)</f>
        <v>3.21</v>
      </c>
    </row>
    <row r="65" spans="1:109" x14ac:dyDescent="0.25">
      <c r="A65" s="5">
        <v>64</v>
      </c>
      <c r="B65" s="5" t="s">
        <v>3</v>
      </c>
      <c r="C65" s="5">
        <v>10</v>
      </c>
      <c r="D65" s="5">
        <v>2</v>
      </c>
      <c r="E65" s="5">
        <v>2</v>
      </c>
      <c r="F65" s="5">
        <v>15.82</v>
      </c>
      <c r="G65" s="5">
        <v>15.54</v>
      </c>
      <c r="H65" s="5"/>
      <c r="I65" s="5">
        <v>31.36</v>
      </c>
      <c r="J65" s="5">
        <v>19.440000000000001</v>
      </c>
      <c r="K65" s="5">
        <v>4.42</v>
      </c>
      <c r="L65" s="5"/>
      <c r="M65" s="5">
        <v>3.25</v>
      </c>
      <c r="N65" s="5">
        <v>8.5299999999999994</v>
      </c>
      <c r="O65" s="5">
        <v>3</v>
      </c>
      <c r="P65" s="5"/>
      <c r="R65" s="5">
        <v>3</v>
      </c>
      <c r="S65" s="5">
        <v>70</v>
      </c>
      <c r="T65" s="5">
        <v>67</v>
      </c>
      <c r="U65" s="5">
        <v>68.5</v>
      </c>
      <c r="V65">
        <v>68</v>
      </c>
      <c r="W65" s="5">
        <v>84168.819000000003</v>
      </c>
      <c r="X65">
        <v>4208.4409500000002</v>
      </c>
      <c r="Y65">
        <v>88377.259950000007</v>
      </c>
      <c r="Z65">
        <v>2651.3177985000002</v>
      </c>
      <c r="AA65">
        <v>91028.577748500014</v>
      </c>
      <c r="AC65">
        <v>91028.577748500014</v>
      </c>
      <c r="AE65">
        <v>91028.577748500014</v>
      </c>
      <c r="AG65">
        <v>91028.577748500014</v>
      </c>
      <c r="AH65">
        <v>-831</v>
      </c>
      <c r="AI65">
        <v>90197.577748500014</v>
      </c>
      <c r="AJ65">
        <v>901.97577748500021</v>
      </c>
      <c r="AK65">
        <v>91099.553525985015</v>
      </c>
      <c r="AL65" s="5">
        <v>4554.9776762992506</v>
      </c>
      <c r="AM65" s="5">
        <v>95654.531202284285</v>
      </c>
      <c r="AO65">
        <v>95654.531202284285</v>
      </c>
      <c r="AP65">
        <v>1913.0906240456857</v>
      </c>
      <c r="AQ65">
        <v>97567.621826329952</v>
      </c>
      <c r="AS65">
        <v>97567.621826329952</v>
      </c>
      <c r="AT65">
        <v>1951.3524365265991</v>
      </c>
      <c r="AU65">
        <v>99518.974262856558</v>
      </c>
      <c r="AW65">
        <v>99518.974262856558</v>
      </c>
      <c r="AX65" s="5"/>
      <c r="AY65">
        <v>99518.974262856558</v>
      </c>
      <c r="BA65">
        <v>99518.974262856558</v>
      </c>
      <c r="BC65">
        <v>99518.974262856558</v>
      </c>
      <c r="BE65">
        <v>99518.974262856558</v>
      </c>
      <c r="BG65">
        <v>99518.974262856558</v>
      </c>
      <c r="BI65">
        <v>99518.974262856558</v>
      </c>
      <c r="BK65">
        <v>99518.974262856558</v>
      </c>
      <c r="BM65">
        <v>99518.974262856558</v>
      </c>
      <c r="BO65">
        <v>99518.974262856558</v>
      </c>
      <c r="BQ65">
        <v>99518.974262856558</v>
      </c>
      <c r="BS65">
        <v>99518.974262856558</v>
      </c>
      <c r="BT65" s="5">
        <v>99518.97</v>
      </c>
      <c r="BU65" s="5">
        <v>6817100</v>
      </c>
      <c r="BV65">
        <v>100000</v>
      </c>
      <c r="BX65" s="5">
        <v>100000</v>
      </c>
      <c r="BY65" s="5">
        <v>98059.854014598546</v>
      </c>
      <c r="BZ65" s="5">
        <v>6717100</v>
      </c>
      <c r="CA65" s="5" t="s">
        <v>1282</v>
      </c>
      <c r="CB65" s="5">
        <v>7000</v>
      </c>
      <c r="CC65">
        <v>105059.85401459856</v>
      </c>
      <c r="CD65" s="5">
        <v>479500</v>
      </c>
      <c r="CE65" s="5">
        <v>7196600</v>
      </c>
      <c r="CF65" s="5"/>
      <c r="CG65" s="5" t="s">
        <v>1330</v>
      </c>
      <c r="CH65" s="5" t="s">
        <v>1</v>
      </c>
      <c r="CI65" s="5" t="s">
        <v>1</v>
      </c>
      <c r="CJ65" t="s">
        <v>1863</v>
      </c>
      <c r="CK65" t="s">
        <v>1787</v>
      </c>
      <c r="CL65" t="s">
        <v>1868</v>
      </c>
      <c r="CM65" t="s">
        <v>1857</v>
      </c>
      <c r="CN65" s="5" t="b">
        <v>1</v>
      </c>
      <c r="CO65" t="s">
        <v>206</v>
      </c>
      <c r="CQ65" t="s">
        <v>1269</v>
      </c>
      <c r="CR65" t="s">
        <v>1450</v>
      </c>
      <c r="CS65" t="s">
        <v>1282</v>
      </c>
      <c r="CT65" t="b">
        <v>1</v>
      </c>
      <c r="CU65">
        <v>6817100</v>
      </c>
      <c r="CV65" t="s">
        <v>1899</v>
      </c>
      <c r="CW65">
        <v>0</v>
      </c>
      <c r="CX65">
        <v>6817100</v>
      </c>
      <c r="CY65">
        <v>0</v>
      </c>
      <c r="CZ65" t="b">
        <v>1</v>
      </c>
      <c r="DA65">
        <v>45464</v>
      </c>
      <c r="DB65" t="s">
        <v>1792</v>
      </c>
      <c r="DC65">
        <v>-7.2992700729926909E-3</v>
      </c>
      <c r="DD65">
        <v>-715.76535777079141</v>
      </c>
      <c r="DE65" s="5">
        <f>ROUND(ПП5[[#This Row],[Стоимость квартиры с отделкой]]/1000000,2)</f>
        <v>7.2</v>
      </c>
    </row>
    <row r="66" spans="1:109" x14ac:dyDescent="0.25">
      <c r="A66" s="5">
        <v>65</v>
      </c>
      <c r="B66" s="5" t="s">
        <v>3</v>
      </c>
      <c r="C66" s="5">
        <v>10</v>
      </c>
      <c r="D66" s="5">
        <v>3</v>
      </c>
      <c r="E66" s="5">
        <v>1</v>
      </c>
      <c r="F66" s="5">
        <v>13.6</v>
      </c>
      <c r="G66" s="5"/>
      <c r="H66" s="5"/>
      <c r="I66" s="5">
        <v>13.6</v>
      </c>
      <c r="J66" s="5">
        <v>14.97</v>
      </c>
      <c r="K66" s="5">
        <v>4.1100000000000003</v>
      </c>
      <c r="L66" s="5"/>
      <c r="M66" s="5"/>
      <c r="N66" s="5">
        <v>3.7</v>
      </c>
      <c r="O66" s="5">
        <v>2.69</v>
      </c>
      <c r="P66" s="5"/>
      <c r="R66" s="5">
        <v>2.69</v>
      </c>
      <c r="S66" s="5">
        <v>39.07</v>
      </c>
      <c r="T66" s="5">
        <v>36.380000000000003</v>
      </c>
      <c r="U66" s="5">
        <v>37.729999999999997</v>
      </c>
      <c r="V66">
        <v>37.650000000000006</v>
      </c>
      <c r="W66" s="5">
        <v>87601.5</v>
      </c>
      <c r="X66">
        <v>4380.0749999999998</v>
      </c>
      <c r="Y66">
        <v>91981.574999999997</v>
      </c>
      <c r="Z66">
        <v>2759.4472499999997</v>
      </c>
      <c r="AA66">
        <v>94741.022249999995</v>
      </c>
      <c r="AB66">
        <v>6631.8715575000006</v>
      </c>
      <c r="AC66">
        <v>101372.8938075</v>
      </c>
      <c r="AE66">
        <v>101372.8938075</v>
      </c>
      <c r="AF66">
        <v>5068.6446903750002</v>
      </c>
      <c r="AG66">
        <v>106441.53849787499</v>
      </c>
      <c r="AI66">
        <v>106441.53849787499</v>
      </c>
      <c r="AJ66">
        <v>1064.4153849787499</v>
      </c>
      <c r="AK66">
        <v>107505.95388285376</v>
      </c>
      <c r="AL66" s="5">
        <v>5375.2976941426878</v>
      </c>
      <c r="AM66" s="5">
        <v>112881.25157699644</v>
      </c>
      <c r="AO66">
        <v>112881.25157699644</v>
      </c>
      <c r="AP66">
        <v>3386.437547309893</v>
      </c>
      <c r="AQ66">
        <v>116267.68912430631</v>
      </c>
      <c r="AS66">
        <v>116267.68912430631</v>
      </c>
      <c r="AU66">
        <v>116267.68912430631</v>
      </c>
      <c r="AW66">
        <v>116267.68912430631</v>
      </c>
      <c r="AX66" s="5"/>
      <c r="AY66">
        <v>116267.68912430631</v>
      </c>
      <c r="AZ66">
        <v>2325.3537824861264</v>
      </c>
      <c r="BA66">
        <v>118593.04290679246</v>
      </c>
      <c r="BB66">
        <v>1185.9304290679245</v>
      </c>
      <c r="BC66">
        <v>119778.97333586038</v>
      </c>
      <c r="BE66">
        <v>119778.97333586038</v>
      </c>
      <c r="BF66">
        <v>2994.4743333965098</v>
      </c>
      <c r="BG66">
        <v>122773.4476692569</v>
      </c>
      <c r="BH66">
        <v>500</v>
      </c>
      <c r="BI66">
        <v>123273.4476692569</v>
      </c>
      <c r="BK66">
        <v>123273.4476692569</v>
      </c>
      <c r="BL66">
        <v>6163.6723834628456</v>
      </c>
      <c r="BM66">
        <v>129437.12005271977</v>
      </c>
      <c r="BN66">
        <v>16826.825606853567</v>
      </c>
      <c r="BO66">
        <v>146263.94565957331</v>
      </c>
      <c r="BP66">
        <v>35</v>
      </c>
      <c r="BQ66">
        <v>146298.94565957331</v>
      </c>
      <c r="BR66">
        <v>1462.9894565957331</v>
      </c>
      <c r="BS66">
        <v>147761.93511616904</v>
      </c>
      <c r="BT66" s="5">
        <v>147761.94</v>
      </c>
      <c r="BU66" s="5">
        <v>5563300</v>
      </c>
      <c r="BX66" s="5">
        <v>0</v>
      </c>
      <c r="BY66" s="5">
        <v>147763.61221779545</v>
      </c>
      <c r="BZ66" s="5">
        <v>5563300</v>
      </c>
      <c r="CA66" s="5" t="s">
        <v>1282</v>
      </c>
      <c r="CB66" s="5">
        <v>10000</v>
      </c>
      <c r="CC66">
        <v>157763.61221779545</v>
      </c>
      <c r="CD66" s="5">
        <v>376500</v>
      </c>
      <c r="CE66" s="5">
        <v>5939800</v>
      </c>
      <c r="CF66" s="5"/>
      <c r="CG66" s="5"/>
      <c r="CH66" s="5" t="s">
        <v>2</v>
      </c>
      <c r="CI66" s="5" t="s">
        <v>2</v>
      </c>
      <c r="CJ66" t="s">
        <v>1821</v>
      </c>
      <c r="CK66" t="s">
        <v>1787</v>
      </c>
      <c r="CL66" t="s">
        <v>1868</v>
      </c>
      <c r="CM66" t="s">
        <v>1856</v>
      </c>
      <c r="CN66" s="5" t="b">
        <v>1</v>
      </c>
      <c r="CO66" t="s">
        <v>207</v>
      </c>
      <c r="CQ66" t="s">
        <v>1269</v>
      </c>
      <c r="CR66" t="s">
        <v>1451</v>
      </c>
      <c r="CS66" t="s">
        <v>1282</v>
      </c>
      <c r="CT66" t="b">
        <v>1</v>
      </c>
      <c r="CU66">
        <v>5563300</v>
      </c>
      <c r="CV66">
        <v>5563300</v>
      </c>
      <c r="CW66">
        <v>0</v>
      </c>
      <c r="CX66">
        <v>0</v>
      </c>
      <c r="CY66">
        <v>0</v>
      </c>
      <c r="CZ66" t="b">
        <v>1</v>
      </c>
      <c r="DA66" t="s">
        <v>1786</v>
      </c>
      <c r="DB66" t="s">
        <v>1787</v>
      </c>
      <c r="DC66">
        <v>-2.1203286509406949E-3</v>
      </c>
      <c r="DD66">
        <v>-313.30742055188222</v>
      </c>
      <c r="DE66" s="5">
        <f>ROUND(ПП5[[#This Row],[Стоимость квартиры с отделкой]]/1000000,2)</f>
        <v>5.94</v>
      </c>
    </row>
    <row r="67" spans="1:109" x14ac:dyDescent="0.25">
      <c r="A67" s="5">
        <v>66</v>
      </c>
      <c r="B67" s="5" t="s">
        <v>3</v>
      </c>
      <c r="C67" s="5">
        <v>10</v>
      </c>
      <c r="D67" s="5">
        <v>4</v>
      </c>
      <c r="E67" s="5">
        <v>2</v>
      </c>
      <c r="F67" s="5">
        <v>16.61</v>
      </c>
      <c r="G67" s="5">
        <v>11.38</v>
      </c>
      <c r="H67" s="5"/>
      <c r="I67" s="5">
        <v>27.99</v>
      </c>
      <c r="J67" s="5">
        <v>14.58</v>
      </c>
      <c r="K67" s="5">
        <v>4.34</v>
      </c>
      <c r="L67" s="5">
        <v>2.08</v>
      </c>
      <c r="M67" s="5"/>
      <c r="N67" s="5">
        <v>8.82</v>
      </c>
      <c r="O67" s="5">
        <v>2.56</v>
      </c>
      <c r="P67" s="5"/>
      <c r="R67" s="5">
        <v>2.56</v>
      </c>
      <c r="S67" s="5">
        <v>60.37</v>
      </c>
      <c r="T67" s="5">
        <v>57.81</v>
      </c>
      <c r="U67" s="5">
        <v>59.09</v>
      </c>
      <c r="V67">
        <v>59.4</v>
      </c>
      <c r="W67" s="5">
        <v>80307.864000000001</v>
      </c>
      <c r="X67">
        <v>4015.3932</v>
      </c>
      <c r="Y67">
        <v>84323.257199999993</v>
      </c>
      <c r="Z67">
        <v>2529.6977160000001</v>
      </c>
      <c r="AA67">
        <v>86852.954916000002</v>
      </c>
      <c r="AC67">
        <v>86852.954916000002</v>
      </c>
      <c r="AE67">
        <v>86852.954916000002</v>
      </c>
      <c r="AG67">
        <v>86852.954916000002</v>
      </c>
      <c r="AI67">
        <v>86852.954916000002</v>
      </c>
      <c r="AJ67">
        <v>868.52954915999999</v>
      </c>
      <c r="AK67">
        <v>87721.48446516</v>
      </c>
      <c r="AL67" s="5">
        <v>4386.0742232580005</v>
      </c>
      <c r="AM67" s="5">
        <v>92107.558688417994</v>
      </c>
      <c r="AO67">
        <v>92107.558688417994</v>
      </c>
      <c r="AP67">
        <v>1842.15117376836</v>
      </c>
      <c r="AQ67">
        <v>93949.709862186355</v>
      </c>
      <c r="AS67">
        <v>93949.709862186355</v>
      </c>
      <c r="AT67">
        <v>1878.9941972437273</v>
      </c>
      <c r="AU67">
        <v>95828.704059430078</v>
      </c>
      <c r="AW67">
        <v>95828.704059430078</v>
      </c>
      <c r="AX67" s="5">
        <v>958.28704059430083</v>
      </c>
      <c r="AY67">
        <v>96786.991100024374</v>
      </c>
      <c r="BA67">
        <v>96786.991100024374</v>
      </c>
      <c r="BC67">
        <v>96786.991100024374</v>
      </c>
      <c r="BE67">
        <v>96786.991100024374</v>
      </c>
      <c r="BF67">
        <v>1451.8048665003655</v>
      </c>
      <c r="BG67">
        <v>98238.795966524733</v>
      </c>
      <c r="BI67">
        <v>98238.795966524733</v>
      </c>
      <c r="BK67">
        <v>98238.795966524733</v>
      </c>
      <c r="BM67">
        <v>98238.795966524733</v>
      </c>
      <c r="BO67">
        <v>98238.795966524733</v>
      </c>
      <c r="BQ67">
        <v>98238.795966524733</v>
      </c>
      <c r="BS67">
        <v>98238.795966524733</v>
      </c>
      <c r="BT67" s="5">
        <v>98238.8</v>
      </c>
      <c r="BU67" s="5">
        <v>5805000</v>
      </c>
      <c r="BW67">
        <v>0.02</v>
      </c>
      <c r="BX67" s="5">
        <v>116100</v>
      </c>
      <c r="BY67" s="5">
        <v>96275.173464207139</v>
      </c>
      <c r="BZ67" s="5">
        <v>5688900</v>
      </c>
      <c r="CA67" s="5" t="s">
        <v>8</v>
      </c>
      <c r="CB67" s="5"/>
      <c r="CC67">
        <v>96275.173464207139</v>
      </c>
      <c r="CD67" s="5">
        <v>0</v>
      </c>
      <c r="CE67" s="5">
        <v>5688900</v>
      </c>
      <c r="CF67" s="5"/>
      <c r="CG67" s="5" t="s">
        <v>24</v>
      </c>
      <c r="CH67" s="5" t="s">
        <v>1</v>
      </c>
      <c r="CI67" s="5" t="s">
        <v>1</v>
      </c>
      <c r="CJ67" t="s">
        <v>1863</v>
      </c>
      <c r="CK67" t="s">
        <v>1787</v>
      </c>
      <c r="CL67" t="s">
        <v>1868</v>
      </c>
      <c r="CM67" t="s">
        <v>1857</v>
      </c>
      <c r="CN67" s="5" t="b">
        <v>1</v>
      </c>
      <c r="CO67" t="s">
        <v>208</v>
      </c>
      <c r="CQ67" t="s">
        <v>1269</v>
      </c>
      <c r="CR67" t="s">
        <v>1450</v>
      </c>
      <c r="CS67" t="s">
        <v>8</v>
      </c>
      <c r="CT67" t="b">
        <v>1</v>
      </c>
      <c r="CU67">
        <v>5805000</v>
      </c>
      <c r="CV67" t="s">
        <v>1899</v>
      </c>
      <c r="CW67">
        <v>5805000</v>
      </c>
      <c r="CX67">
        <v>5805000</v>
      </c>
      <c r="CY67">
        <v>0</v>
      </c>
      <c r="CZ67" t="b">
        <v>1</v>
      </c>
      <c r="DA67">
        <v>45589</v>
      </c>
      <c r="DB67" t="s">
        <v>1785</v>
      </c>
      <c r="DC67">
        <v>5.2462345574546543E-3</v>
      </c>
      <c r="DD67">
        <v>505.08214205286481</v>
      </c>
      <c r="DE67" s="5">
        <f>ROUND(ПП5[[#This Row],[Стоимость квартиры с отделкой]]/1000000,2)</f>
        <v>5.69</v>
      </c>
    </row>
    <row r="68" spans="1:109" x14ac:dyDescent="0.25">
      <c r="A68" s="5">
        <v>67</v>
      </c>
      <c r="B68" s="5" t="s">
        <v>3</v>
      </c>
      <c r="C68" s="5">
        <v>10</v>
      </c>
      <c r="D68" s="5">
        <v>5</v>
      </c>
      <c r="E68" s="5">
        <v>2</v>
      </c>
      <c r="F68" s="5">
        <v>16.46</v>
      </c>
      <c r="G68" s="5">
        <v>12.47</v>
      </c>
      <c r="H68" s="5"/>
      <c r="I68" s="5">
        <v>28.93</v>
      </c>
      <c r="J68" s="5">
        <v>18</v>
      </c>
      <c r="K68" s="5">
        <v>4.3499999999999996</v>
      </c>
      <c r="L68" s="5">
        <v>1.55</v>
      </c>
      <c r="M68" s="5"/>
      <c r="N68" s="5">
        <v>8</v>
      </c>
      <c r="O68" s="5">
        <v>2.67</v>
      </c>
      <c r="P68" s="5"/>
      <c r="R68" s="5">
        <v>2.67</v>
      </c>
      <c r="S68" s="5">
        <v>63.5</v>
      </c>
      <c r="T68" s="5">
        <v>60.83</v>
      </c>
      <c r="U68" s="5">
        <v>62.17</v>
      </c>
      <c r="V68">
        <v>61.45</v>
      </c>
      <c r="W68" s="5">
        <v>80307.864000000001</v>
      </c>
      <c r="X68">
        <v>4015.3932</v>
      </c>
      <c r="Y68">
        <v>84323.257199999993</v>
      </c>
      <c r="Z68">
        <v>2529.6977160000001</v>
      </c>
      <c r="AA68">
        <v>86852.954916000002</v>
      </c>
      <c r="AC68">
        <v>86852.954916000002</v>
      </c>
      <c r="AE68">
        <v>86852.954916000002</v>
      </c>
      <c r="AG68">
        <v>86852.954916000002</v>
      </c>
      <c r="AI68">
        <v>86852.954916000002</v>
      </c>
      <c r="AJ68">
        <v>868.52954915999999</v>
      </c>
      <c r="AK68">
        <v>87721.48446516</v>
      </c>
      <c r="AL68" s="5">
        <v>4386.0742232580005</v>
      </c>
      <c r="AM68" s="5">
        <v>92107.558688417994</v>
      </c>
      <c r="AO68">
        <v>92107.558688417994</v>
      </c>
      <c r="AP68">
        <v>1842.15117376836</v>
      </c>
      <c r="AQ68">
        <v>93949.709862186355</v>
      </c>
      <c r="AS68">
        <v>93949.709862186355</v>
      </c>
      <c r="AT68">
        <v>1878.9941972437273</v>
      </c>
      <c r="AU68">
        <v>95828.704059430078</v>
      </c>
      <c r="AW68">
        <v>95828.704059430078</v>
      </c>
      <c r="AX68" s="5"/>
      <c r="AY68">
        <v>95828.704059430078</v>
      </c>
      <c r="AZ68">
        <v>1916.5740811886017</v>
      </c>
      <c r="BA68">
        <v>97745.278140618684</v>
      </c>
      <c r="BB68">
        <v>488.72639070309344</v>
      </c>
      <c r="BC68">
        <v>98234.004531321771</v>
      </c>
      <c r="BE68">
        <v>98234.004531321771</v>
      </c>
      <c r="BF68">
        <v>1473.5100679698264</v>
      </c>
      <c r="BG68">
        <v>99707.514599291593</v>
      </c>
      <c r="BI68">
        <v>99707.514599291593</v>
      </c>
      <c r="BJ68">
        <v>3988.3005839716639</v>
      </c>
      <c r="BK68">
        <v>103695.81518326326</v>
      </c>
      <c r="BL68">
        <v>6221.7489109957951</v>
      </c>
      <c r="BM68">
        <v>109917.56409425904</v>
      </c>
      <c r="BN68">
        <v>14289.283332253675</v>
      </c>
      <c r="BO68">
        <v>124206.84742651272</v>
      </c>
      <c r="BP68">
        <v>37.253468523878837</v>
      </c>
      <c r="BQ68">
        <v>124244.10089503659</v>
      </c>
      <c r="BS68">
        <v>124244.10089503659</v>
      </c>
      <c r="BT68" s="5">
        <v>124244.1</v>
      </c>
      <c r="BU68" s="5">
        <v>7634800</v>
      </c>
      <c r="BV68">
        <v>636820</v>
      </c>
      <c r="BX68" s="5">
        <v>636820</v>
      </c>
      <c r="BY68" s="5">
        <v>113880.87876322212</v>
      </c>
      <c r="BZ68" s="5">
        <v>6997980</v>
      </c>
      <c r="CA68" s="5" t="s">
        <v>8</v>
      </c>
      <c r="CB68" s="5"/>
      <c r="CC68">
        <v>113880.87876322212</v>
      </c>
      <c r="CD68" s="5">
        <v>0</v>
      </c>
      <c r="CE68" s="5">
        <v>6997980</v>
      </c>
      <c r="CF68" s="5"/>
      <c r="CG68" s="5" t="s">
        <v>1809</v>
      </c>
      <c r="CH68" s="5" t="s">
        <v>1</v>
      </c>
      <c r="CI68" s="5" t="s">
        <v>1</v>
      </c>
      <c r="CJ68" t="s">
        <v>1863</v>
      </c>
      <c r="CK68" t="s">
        <v>1787</v>
      </c>
      <c r="CL68" t="s">
        <v>1868</v>
      </c>
      <c r="CM68" t="s">
        <v>1857</v>
      </c>
      <c r="CN68" s="5" t="b">
        <v>1</v>
      </c>
      <c r="CO68" t="s">
        <v>209</v>
      </c>
      <c r="CQ68" t="s">
        <v>1269</v>
      </c>
      <c r="CR68" t="s">
        <v>1451</v>
      </c>
      <c r="CS68" t="s">
        <v>8</v>
      </c>
      <c r="CT68" t="b">
        <v>1</v>
      </c>
      <c r="CU68">
        <v>7634800</v>
      </c>
      <c r="CV68" t="s">
        <v>1899</v>
      </c>
      <c r="CW68">
        <v>0</v>
      </c>
      <c r="CX68">
        <v>7634800</v>
      </c>
      <c r="CY68">
        <v>0</v>
      </c>
      <c r="CZ68" t="b">
        <v>1</v>
      </c>
      <c r="DA68">
        <v>45869</v>
      </c>
      <c r="DB68" t="s">
        <v>1792</v>
      </c>
      <c r="DC68">
        <v>-1.1581148463889355E-2</v>
      </c>
      <c r="DD68">
        <v>-1318.8713641550601</v>
      </c>
      <c r="DE68" s="5">
        <f>ROUND(ПП5[[#This Row],[Стоимость квартиры с отделкой]]/1000000,2)</f>
        <v>7</v>
      </c>
    </row>
    <row r="69" spans="1:109" x14ac:dyDescent="0.25">
      <c r="A69" s="5">
        <v>68</v>
      </c>
      <c r="B69" s="5" t="s">
        <v>3</v>
      </c>
      <c r="C69" s="5">
        <v>10</v>
      </c>
      <c r="D69" s="5">
        <v>6</v>
      </c>
      <c r="E69" s="5">
        <v>2</v>
      </c>
      <c r="F69" s="5">
        <v>14.64</v>
      </c>
      <c r="G69" s="5">
        <v>10.74</v>
      </c>
      <c r="H69" s="5"/>
      <c r="I69" s="5">
        <v>25.380000000000003</v>
      </c>
      <c r="J69" s="5">
        <v>14.35</v>
      </c>
      <c r="K69" s="5">
        <v>4.16</v>
      </c>
      <c r="L69" s="5">
        <v>1.93</v>
      </c>
      <c r="M69" s="5"/>
      <c r="N69" s="5">
        <v>11.03</v>
      </c>
      <c r="O69" s="5">
        <v>2.6219999999999999</v>
      </c>
      <c r="P69" s="5"/>
      <c r="R69" s="5">
        <v>2.6219999999999999</v>
      </c>
      <c r="S69" s="5">
        <v>59.47</v>
      </c>
      <c r="T69" s="5">
        <v>56.85</v>
      </c>
      <c r="U69" s="5">
        <v>58.16</v>
      </c>
      <c r="V69">
        <v>58.099999999999994</v>
      </c>
      <c r="W69" s="5">
        <v>81466.150500000003</v>
      </c>
      <c r="X69">
        <v>4073.3075250000002</v>
      </c>
      <c r="Y69">
        <v>85539.458025</v>
      </c>
      <c r="Z69">
        <v>2566.1837407499997</v>
      </c>
      <c r="AA69">
        <v>88105.641765749999</v>
      </c>
      <c r="AC69">
        <v>88105.641765749999</v>
      </c>
      <c r="AE69">
        <v>88105.641765749999</v>
      </c>
      <c r="AG69">
        <v>88105.641765749999</v>
      </c>
      <c r="AI69">
        <v>88105.641765749999</v>
      </c>
      <c r="AJ69">
        <v>881.05641765749999</v>
      </c>
      <c r="AK69">
        <v>88986.698183407498</v>
      </c>
      <c r="AL69" s="5">
        <v>4449.3349091703749</v>
      </c>
      <c r="AM69" s="5">
        <v>93436.033092577869</v>
      </c>
      <c r="AO69">
        <v>93436.033092577869</v>
      </c>
      <c r="AP69">
        <v>1868.7206618515577</v>
      </c>
      <c r="AQ69">
        <v>95304.753754429446</v>
      </c>
      <c r="AS69">
        <v>95304.753754429446</v>
      </c>
      <c r="AT69">
        <v>1906.0950750885888</v>
      </c>
      <c r="AU69">
        <v>97210.848829518014</v>
      </c>
      <c r="AW69">
        <v>97210.848829518014</v>
      </c>
      <c r="AX69" s="5"/>
      <c r="AY69">
        <v>97210.848829518014</v>
      </c>
      <c r="BA69">
        <v>97210.848829518014</v>
      </c>
      <c r="BC69">
        <v>97210.848829518014</v>
      </c>
      <c r="BE69">
        <v>97210.848829518014</v>
      </c>
      <c r="BG69">
        <v>97210.848829518014</v>
      </c>
      <c r="BI69">
        <v>97210.848829518014</v>
      </c>
      <c r="BK69">
        <v>97210.848829518014</v>
      </c>
      <c r="BM69">
        <v>97210.848829518014</v>
      </c>
      <c r="BO69">
        <v>97210.848829518014</v>
      </c>
      <c r="BQ69">
        <v>97210.848829518014</v>
      </c>
      <c r="BS69">
        <v>97210.848829518014</v>
      </c>
      <c r="BT69" s="5">
        <v>97210.85</v>
      </c>
      <c r="BU69" s="5">
        <v>5653800</v>
      </c>
      <c r="BX69" s="5">
        <v>0</v>
      </c>
      <c r="BY69" s="5">
        <v>97211.141678129308</v>
      </c>
      <c r="BZ69" s="5">
        <v>5653800</v>
      </c>
      <c r="CA69" s="5" t="s">
        <v>10</v>
      </c>
      <c r="CB69" s="5">
        <v>20000</v>
      </c>
      <c r="CC69">
        <v>117211.14167812932</v>
      </c>
      <c r="CD69" s="5">
        <v>1163200</v>
      </c>
      <c r="CE69" s="5">
        <v>6817000</v>
      </c>
      <c r="CF69" s="5"/>
      <c r="CG69" s="5"/>
      <c r="CH69" s="5" t="s">
        <v>1</v>
      </c>
      <c r="CI69" s="5" t="s">
        <v>1</v>
      </c>
      <c r="CJ69" t="s">
        <v>1863</v>
      </c>
      <c r="CK69" t="s">
        <v>1787</v>
      </c>
      <c r="CL69" t="s">
        <v>1868</v>
      </c>
      <c r="CM69" t="s">
        <v>1857</v>
      </c>
      <c r="CN69" s="5" t="b">
        <v>1</v>
      </c>
      <c r="CO69" t="s">
        <v>210</v>
      </c>
      <c r="CQ69" t="s">
        <v>1269</v>
      </c>
      <c r="CR69" t="s">
        <v>1450</v>
      </c>
      <c r="CS69" t="s">
        <v>10</v>
      </c>
      <c r="CT69" t="b">
        <v>1</v>
      </c>
      <c r="CU69">
        <v>5653800</v>
      </c>
      <c r="CV69" t="s">
        <v>1899</v>
      </c>
      <c r="CW69">
        <v>5653800</v>
      </c>
      <c r="CX69">
        <v>5653800</v>
      </c>
      <c r="CY69">
        <v>0</v>
      </c>
      <c r="CZ69" t="b">
        <v>1</v>
      </c>
      <c r="DA69">
        <v>45447</v>
      </c>
      <c r="DB69" t="s">
        <v>1789</v>
      </c>
      <c r="DC69">
        <v>-1.0316368638240148E-3</v>
      </c>
      <c r="DD69">
        <v>-100.28659732957728</v>
      </c>
      <c r="DE69" s="5">
        <f>ROUND(ПП5[[#This Row],[Стоимость квартиры с отделкой]]/1000000,2)</f>
        <v>6.82</v>
      </c>
    </row>
    <row r="70" spans="1:109" x14ac:dyDescent="0.25">
      <c r="A70" s="5">
        <v>69</v>
      </c>
      <c r="B70" s="5" t="s">
        <v>3</v>
      </c>
      <c r="C70" s="5">
        <v>10</v>
      </c>
      <c r="D70" s="5">
        <v>7</v>
      </c>
      <c r="E70" s="5">
        <v>1</v>
      </c>
      <c r="F70" s="5">
        <v>18.489999999999998</v>
      </c>
      <c r="G70" s="5"/>
      <c r="H70" s="5"/>
      <c r="I70" s="5">
        <v>18.489999999999998</v>
      </c>
      <c r="J70" s="5">
        <v>13.04</v>
      </c>
      <c r="K70" s="5">
        <v>3.9</v>
      </c>
      <c r="L70" s="5"/>
      <c r="M70" s="5"/>
      <c r="N70" s="5">
        <v>5.99</v>
      </c>
      <c r="O70" s="5">
        <v>2.65</v>
      </c>
      <c r="P70" s="5"/>
      <c r="R70" s="5">
        <v>2.65</v>
      </c>
      <c r="S70" s="5">
        <v>44.07</v>
      </c>
      <c r="T70" s="5">
        <v>41.42</v>
      </c>
      <c r="U70" s="5">
        <v>42.75</v>
      </c>
      <c r="V70">
        <v>42.95</v>
      </c>
      <c r="W70" s="5">
        <v>83951.4375</v>
      </c>
      <c r="X70">
        <v>4197.5718750000005</v>
      </c>
      <c r="Y70">
        <v>88149.009374999994</v>
      </c>
      <c r="Z70">
        <v>2644.4702812499995</v>
      </c>
      <c r="AA70">
        <v>90793.479656249998</v>
      </c>
      <c r="AB70">
        <v>3631.7391862499999</v>
      </c>
      <c r="AC70">
        <v>94425.218842499977</v>
      </c>
      <c r="AE70">
        <v>94425.218842499977</v>
      </c>
      <c r="AF70">
        <v>4721.2609421249999</v>
      </c>
      <c r="AG70">
        <v>99146.479784624986</v>
      </c>
      <c r="AI70">
        <v>99146.479784624986</v>
      </c>
      <c r="AJ70">
        <v>991.46479784624989</v>
      </c>
      <c r="AK70">
        <v>100137.94458247125</v>
      </c>
      <c r="AL70" s="5">
        <v>5006.8972291235623</v>
      </c>
      <c r="AM70" s="5">
        <v>105144.8418115948</v>
      </c>
      <c r="AO70">
        <v>105144.8418115948</v>
      </c>
      <c r="AP70">
        <v>3154.3452543478434</v>
      </c>
      <c r="AQ70">
        <v>108299.18706594263</v>
      </c>
      <c r="AS70">
        <v>108299.18706594263</v>
      </c>
      <c r="AU70">
        <v>108299.18706594263</v>
      </c>
      <c r="AW70">
        <v>108299.18706594263</v>
      </c>
      <c r="AX70" s="5"/>
      <c r="AY70">
        <v>108299.18706594263</v>
      </c>
      <c r="BA70">
        <v>108299.18706594263</v>
      </c>
      <c r="BB70">
        <v>541.49593532971323</v>
      </c>
      <c r="BC70">
        <v>108840.68300127237</v>
      </c>
      <c r="BE70">
        <v>108840.68300127237</v>
      </c>
      <c r="BF70">
        <v>1632.6102450190851</v>
      </c>
      <c r="BG70">
        <v>110473.29324629145</v>
      </c>
      <c r="BI70">
        <v>110473.29324629145</v>
      </c>
      <c r="BK70">
        <v>110473.29324629145</v>
      </c>
      <c r="BL70">
        <v>8837.8634597033142</v>
      </c>
      <c r="BM70">
        <v>119311.15670599474</v>
      </c>
      <c r="BN70">
        <v>15510.450371779318</v>
      </c>
      <c r="BO70">
        <v>134821.60707777407</v>
      </c>
      <c r="BP70">
        <v>35</v>
      </c>
      <c r="BQ70">
        <v>134856.60707777407</v>
      </c>
      <c r="BS70">
        <v>134856.60707777407</v>
      </c>
      <c r="BT70" s="5">
        <v>134856.60999999999</v>
      </c>
      <c r="BU70" s="5">
        <v>5765200</v>
      </c>
      <c r="BV70">
        <v>342000</v>
      </c>
      <c r="BX70" s="5">
        <v>342000</v>
      </c>
      <c r="BY70" s="5">
        <v>126858.47953216374</v>
      </c>
      <c r="BZ70" s="5">
        <v>5423200</v>
      </c>
      <c r="CA70" s="5" t="s">
        <v>8</v>
      </c>
      <c r="CB70" s="5"/>
      <c r="CC70">
        <v>126858.47953216374</v>
      </c>
      <c r="CD70" s="5">
        <v>0</v>
      </c>
      <c r="CE70" s="5">
        <v>5423200</v>
      </c>
      <c r="CF70" s="5"/>
      <c r="CG70" s="5" t="s">
        <v>1802</v>
      </c>
      <c r="CH70" s="5" t="s">
        <v>1</v>
      </c>
      <c r="CI70" s="5" t="s">
        <v>1</v>
      </c>
      <c r="CJ70" t="s">
        <v>1863</v>
      </c>
      <c r="CK70" t="s">
        <v>1787</v>
      </c>
      <c r="CL70" t="s">
        <v>1868</v>
      </c>
      <c r="CM70" t="s">
        <v>1864</v>
      </c>
      <c r="CN70" s="5" t="b">
        <v>1</v>
      </c>
      <c r="CO70" t="s">
        <v>211</v>
      </c>
      <c r="CQ70" t="s">
        <v>1269</v>
      </c>
      <c r="CR70" t="s">
        <v>1450</v>
      </c>
      <c r="CS70" t="s">
        <v>8</v>
      </c>
      <c r="CT70" t="b">
        <v>1</v>
      </c>
      <c r="CU70">
        <v>5765200</v>
      </c>
      <c r="CV70" t="s">
        <v>1899</v>
      </c>
      <c r="CW70">
        <v>5765200</v>
      </c>
      <c r="CX70">
        <v>5765200</v>
      </c>
      <c r="CY70">
        <v>0</v>
      </c>
      <c r="CZ70" t="b">
        <v>1</v>
      </c>
      <c r="DA70">
        <v>45832</v>
      </c>
      <c r="DB70" t="s">
        <v>1789</v>
      </c>
      <c r="DC70">
        <v>4.6783625730995038E-3</v>
      </c>
      <c r="DD70">
        <v>593.48996272358431</v>
      </c>
      <c r="DE70" s="5">
        <f>ROUND(ПП5[[#This Row],[Стоимость квартиры с отделкой]]/1000000,2)</f>
        <v>5.42</v>
      </c>
    </row>
    <row r="71" spans="1:109" x14ac:dyDescent="0.25">
      <c r="A71" s="5">
        <v>70</v>
      </c>
      <c r="B71" s="5" t="s">
        <v>3</v>
      </c>
      <c r="C71" s="5">
        <v>11</v>
      </c>
      <c r="D71" s="5">
        <v>1</v>
      </c>
      <c r="E71" s="5">
        <v>1</v>
      </c>
      <c r="F71" s="5">
        <v>14.68</v>
      </c>
      <c r="G71" s="5"/>
      <c r="H71" s="5"/>
      <c r="I71" s="5">
        <v>14.68</v>
      </c>
      <c r="J71" s="5">
        <v>9.84</v>
      </c>
      <c r="K71" s="5">
        <v>3.63</v>
      </c>
      <c r="L71" s="5"/>
      <c r="M71" s="5"/>
      <c r="N71" s="5">
        <v>4.8899999999999997</v>
      </c>
      <c r="O71" s="5">
        <v>2.7</v>
      </c>
      <c r="P71" s="5"/>
      <c r="R71" s="5">
        <v>2.7</v>
      </c>
      <c r="S71" s="5">
        <v>35.74</v>
      </c>
      <c r="T71" s="5">
        <v>33.04</v>
      </c>
      <c r="U71" s="5">
        <v>34.39</v>
      </c>
      <c r="V71">
        <v>34.349999999999994</v>
      </c>
      <c r="W71" s="5">
        <v>82734.75</v>
      </c>
      <c r="X71">
        <v>4136.7375000000002</v>
      </c>
      <c r="Y71">
        <v>86871.487500000003</v>
      </c>
      <c r="Z71">
        <v>2606.1446249999999</v>
      </c>
      <c r="AA71">
        <v>89477.632125000004</v>
      </c>
      <c r="AB71">
        <v>12526.8684975</v>
      </c>
      <c r="AC71">
        <v>102004.5006225</v>
      </c>
      <c r="AE71">
        <v>102004.5006225</v>
      </c>
      <c r="AF71">
        <v>5100.2250311250009</v>
      </c>
      <c r="AG71">
        <v>107104.72565362501</v>
      </c>
      <c r="AI71">
        <v>107104.72565362501</v>
      </c>
      <c r="AJ71">
        <v>1071.0472565362502</v>
      </c>
      <c r="AK71">
        <v>108175.77291016123</v>
      </c>
      <c r="AL71" s="5">
        <v>5408.7886455080625</v>
      </c>
      <c r="AM71" s="5">
        <v>113584.56155566932</v>
      </c>
      <c r="AO71">
        <v>113584.56155566932</v>
      </c>
      <c r="AP71">
        <v>3407.5368466700793</v>
      </c>
      <c r="AQ71">
        <v>116992.09840233938</v>
      </c>
      <c r="AS71">
        <v>116992.09840233938</v>
      </c>
      <c r="AU71">
        <v>116992.09840233938</v>
      </c>
      <c r="AW71">
        <v>116992.09840233938</v>
      </c>
      <c r="AX71" s="5"/>
      <c r="AY71">
        <v>116992.09840233938</v>
      </c>
      <c r="BA71">
        <v>116992.09840233938</v>
      </c>
      <c r="BC71">
        <v>116992.09840233938</v>
      </c>
      <c r="BE71">
        <v>116992.09840233938</v>
      </c>
      <c r="BG71">
        <v>116992.09840233938</v>
      </c>
      <c r="BI71">
        <v>116992.09840233938</v>
      </c>
      <c r="BK71">
        <v>116992.09840233938</v>
      </c>
      <c r="BM71">
        <v>116992.09840233938</v>
      </c>
      <c r="BO71">
        <v>116992.09840233938</v>
      </c>
      <c r="BQ71">
        <v>116992.09840233938</v>
      </c>
      <c r="BS71">
        <v>116992.09840233938</v>
      </c>
      <c r="BT71" s="5">
        <v>116992.1</v>
      </c>
      <c r="BU71" s="5">
        <v>4023400</v>
      </c>
      <c r="BV71">
        <v>88888</v>
      </c>
      <c r="BX71" s="5">
        <v>88888</v>
      </c>
      <c r="BY71" s="5">
        <v>114408.60715324222</v>
      </c>
      <c r="BZ71" s="5">
        <v>3934512</v>
      </c>
      <c r="CA71" s="5" t="s">
        <v>10</v>
      </c>
      <c r="CB71" s="5">
        <v>20000</v>
      </c>
      <c r="CC71">
        <v>134408.60715324222</v>
      </c>
      <c r="CD71" s="5">
        <v>687800</v>
      </c>
      <c r="CE71" s="5">
        <v>4622312</v>
      </c>
      <c r="CF71" s="5" t="s">
        <v>102</v>
      </c>
      <c r="CG71" s="5" t="s">
        <v>1297</v>
      </c>
      <c r="CH71" s="5" t="s">
        <v>1</v>
      </c>
      <c r="CI71" s="5" t="s">
        <v>1</v>
      </c>
      <c r="CJ71" t="s">
        <v>1863</v>
      </c>
      <c r="CK71" t="s">
        <v>1787</v>
      </c>
      <c r="CL71" t="s">
        <v>1868</v>
      </c>
      <c r="CM71" t="s">
        <v>1864</v>
      </c>
      <c r="CN71" s="5" t="b">
        <v>1</v>
      </c>
      <c r="CO71" t="s">
        <v>212</v>
      </c>
      <c r="CQ71" t="s">
        <v>1269</v>
      </c>
      <c r="CR71" t="s">
        <v>1450</v>
      </c>
      <c r="CS71" t="s">
        <v>10</v>
      </c>
      <c r="CT71" t="b">
        <v>1</v>
      </c>
      <c r="CU71">
        <v>4023400</v>
      </c>
      <c r="CV71" t="s">
        <v>1899</v>
      </c>
      <c r="CW71">
        <v>0</v>
      </c>
      <c r="CX71">
        <v>4023400</v>
      </c>
      <c r="CY71">
        <v>0</v>
      </c>
      <c r="CZ71" t="b">
        <v>1</v>
      </c>
      <c r="DA71">
        <v>45377</v>
      </c>
      <c r="DB71" t="s">
        <v>1792</v>
      </c>
      <c r="DC71">
        <v>-1.1631288165165898E-3</v>
      </c>
      <c r="DD71">
        <v>-133.07194783746209</v>
      </c>
      <c r="DE71" s="5">
        <f>ROUND(ПП5[[#This Row],[Стоимость квартиры с отделкой]]/1000000,2)</f>
        <v>4.62</v>
      </c>
    </row>
    <row r="72" spans="1:109" x14ac:dyDescent="0.25">
      <c r="A72" s="5">
        <v>71</v>
      </c>
      <c r="B72" s="5" t="s">
        <v>3</v>
      </c>
      <c r="C72" s="5">
        <v>11</v>
      </c>
      <c r="D72" s="5">
        <v>2</v>
      </c>
      <c r="E72" s="5">
        <v>2</v>
      </c>
      <c r="F72" s="5">
        <v>15.82</v>
      </c>
      <c r="G72" s="5">
        <v>15.54</v>
      </c>
      <c r="H72" s="5"/>
      <c r="I72" s="5">
        <v>31.36</v>
      </c>
      <c r="J72" s="5">
        <v>19.440000000000001</v>
      </c>
      <c r="K72" s="5">
        <v>4.42</v>
      </c>
      <c r="L72" s="5"/>
      <c r="M72" s="5">
        <v>3.25</v>
      </c>
      <c r="N72" s="5">
        <v>8.5299999999999994</v>
      </c>
      <c r="O72" s="5">
        <v>3</v>
      </c>
      <c r="P72" s="5"/>
      <c r="R72" s="5">
        <v>3</v>
      </c>
      <c r="S72" s="5">
        <v>70</v>
      </c>
      <c r="T72" s="5">
        <v>67</v>
      </c>
      <c r="U72" s="5">
        <v>68.5</v>
      </c>
      <c r="V72">
        <v>68.199999999999989</v>
      </c>
      <c r="W72" s="5">
        <v>84168.819000000003</v>
      </c>
      <c r="X72">
        <v>4208.4409500000002</v>
      </c>
      <c r="Y72">
        <v>88377.259950000007</v>
      </c>
      <c r="Z72">
        <v>2651.3177985000002</v>
      </c>
      <c r="AA72">
        <v>91028.577748500014</v>
      </c>
      <c r="AC72">
        <v>91028.577748500014</v>
      </c>
      <c r="AE72">
        <v>91028.577748500014</v>
      </c>
      <c r="AG72">
        <v>91028.577748500014</v>
      </c>
      <c r="AH72">
        <v>-831</v>
      </c>
      <c r="AI72">
        <v>90197.577748500014</v>
      </c>
      <c r="AJ72">
        <v>901.97577748500021</v>
      </c>
      <c r="AK72">
        <v>91099.553525985015</v>
      </c>
      <c r="AL72" s="5">
        <v>4554.9776762992506</v>
      </c>
      <c r="AM72" s="5">
        <v>95654.531202284285</v>
      </c>
      <c r="AO72">
        <v>95654.531202284285</v>
      </c>
      <c r="AP72">
        <v>1913.0906240456857</v>
      </c>
      <c r="AQ72">
        <v>97567.621826329952</v>
      </c>
      <c r="AS72">
        <v>97567.621826329952</v>
      </c>
      <c r="AT72">
        <v>1951.3524365265991</v>
      </c>
      <c r="AU72">
        <v>99518.974262856558</v>
      </c>
      <c r="AW72">
        <v>99518.974262856558</v>
      </c>
      <c r="AX72" s="5"/>
      <c r="AY72">
        <v>99518.974262856558</v>
      </c>
      <c r="BA72">
        <v>99518.974262856558</v>
      </c>
      <c r="BC72">
        <v>99518.974262856558</v>
      </c>
      <c r="BE72">
        <v>99518.974262856558</v>
      </c>
      <c r="BF72">
        <v>497.59487131428278</v>
      </c>
      <c r="BG72">
        <v>100016.56913417084</v>
      </c>
      <c r="BI72">
        <v>100016.56913417084</v>
      </c>
      <c r="BK72">
        <v>100016.56913417084</v>
      </c>
      <c r="BL72">
        <v>6000.9941480502503</v>
      </c>
      <c r="BM72">
        <v>106017.56328222108</v>
      </c>
      <c r="BN72">
        <v>13782.283226688742</v>
      </c>
      <c r="BO72">
        <v>119799.84650890985</v>
      </c>
      <c r="BP72">
        <v>35</v>
      </c>
      <c r="BQ72">
        <v>119834.84650890985</v>
      </c>
      <c r="BS72">
        <v>119834.84650890985</v>
      </c>
      <c r="BT72" s="5">
        <v>119834.85</v>
      </c>
      <c r="BU72" s="5">
        <v>8172800</v>
      </c>
      <c r="BX72" s="5">
        <v>0</v>
      </c>
      <c r="BY72" s="5">
        <v>119835.77712609973</v>
      </c>
      <c r="BZ72" s="5">
        <v>8172800</v>
      </c>
      <c r="CA72" s="5" t="s">
        <v>8</v>
      </c>
      <c r="CB72" s="5"/>
      <c r="CC72">
        <v>119835.77712609973</v>
      </c>
      <c r="CD72" s="5">
        <v>0</v>
      </c>
      <c r="CE72" s="5">
        <v>8172800</v>
      </c>
      <c r="CF72" s="5"/>
      <c r="CG72" s="5"/>
      <c r="CH72" s="5" t="s">
        <v>2</v>
      </c>
      <c r="CI72" s="5" t="s">
        <v>2</v>
      </c>
      <c r="CJ72" t="s">
        <v>1821</v>
      </c>
      <c r="CK72" t="s">
        <v>1787</v>
      </c>
      <c r="CL72" t="s">
        <v>1868</v>
      </c>
      <c r="CM72" t="s">
        <v>1857</v>
      </c>
      <c r="CN72" s="5" t="b">
        <v>1</v>
      </c>
      <c r="CO72" t="s">
        <v>213</v>
      </c>
      <c r="CQ72" t="s">
        <v>1269</v>
      </c>
      <c r="CR72" t="s">
        <v>1451</v>
      </c>
      <c r="CS72" t="s">
        <v>8</v>
      </c>
      <c r="CT72" t="b">
        <v>1</v>
      </c>
      <c r="CU72">
        <v>8172800</v>
      </c>
      <c r="CV72">
        <v>8172800</v>
      </c>
      <c r="CW72">
        <v>0</v>
      </c>
      <c r="CX72">
        <v>0</v>
      </c>
      <c r="CY72">
        <v>0</v>
      </c>
      <c r="CZ72" t="b">
        <v>1</v>
      </c>
      <c r="DA72" t="s">
        <v>1786</v>
      </c>
      <c r="DB72" t="s">
        <v>1787</v>
      </c>
      <c r="DC72">
        <v>-4.3795620437957483E-3</v>
      </c>
      <c r="DD72">
        <v>-524.82822099023315</v>
      </c>
      <c r="DE72" s="5">
        <f>ROUND(ПП5[[#This Row],[Стоимость квартиры с отделкой]]/1000000,2)</f>
        <v>8.17</v>
      </c>
    </row>
    <row r="73" spans="1:109" x14ac:dyDescent="0.25">
      <c r="A73" s="5">
        <v>72</v>
      </c>
      <c r="B73" s="5" t="s">
        <v>3</v>
      </c>
      <c r="C73" s="5">
        <v>11</v>
      </c>
      <c r="D73" s="5">
        <v>3</v>
      </c>
      <c r="E73" s="5">
        <v>1</v>
      </c>
      <c r="F73" s="5">
        <v>13.6</v>
      </c>
      <c r="G73" s="5"/>
      <c r="H73" s="5"/>
      <c r="I73" s="5">
        <v>13.6</v>
      </c>
      <c r="J73" s="5">
        <v>14.97</v>
      </c>
      <c r="K73" s="5">
        <v>4.1100000000000003</v>
      </c>
      <c r="L73" s="5"/>
      <c r="M73" s="5"/>
      <c r="N73" s="5">
        <v>3.7</v>
      </c>
      <c r="O73" s="5">
        <v>2.69</v>
      </c>
      <c r="P73" s="5"/>
      <c r="R73" s="5">
        <v>2.69</v>
      </c>
      <c r="S73" s="5">
        <v>39.07</v>
      </c>
      <c r="T73" s="5">
        <v>36.380000000000003</v>
      </c>
      <c r="U73" s="5">
        <v>37.729999999999997</v>
      </c>
      <c r="V73">
        <v>37.650000000000006</v>
      </c>
      <c r="W73" s="5">
        <v>87601.5</v>
      </c>
      <c r="X73">
        <v>4380.0749999999998</v>
      </c>
      <c r="Y73">
        <v>91981.574999999997</v>
      </c>
      <c r="Z73">
        <v>2759.4472499999997</v>
      </c>
      <c r="AA73">
        <v>94741.022249999995</v>
      </c>
      <c r="AB73">
        <v>6631.8715575000006</v>
      </c>
      <c r="AC73">
        <v>101372.8938075</v>
      </c>
      <c r="AE73">
        <v>101372.8938075</v>
      </c>
      <c r="AF73">
        <v>5068.6446903750002</v>
      </c>
      <c r="AG73">
        <v>106441.53849787499</v>
      </c>
      <c r="AI73">
        <v>106441.53849787499</v>
      </c>
      <c r="AJ73">
        <v>1064.4153849787499</v>
      </c>
      <c r="AK73">
        <v>107505.95388285376</v>
      </c>
      <c r="AL73" s="5">
        <v>5375.2976941426878</v>
      </c>
      <c r="AM73" s="5">
        <v>112881.25157699644</v>
      </c>
      <c r="AO73">
        <v>112881.25157699644</v>
      </c>
      <c r="AP73">
        <v>3386.437547309893</v>
      </c>
      <c r="AQ73">
        <v>116267.68912430631</v>
      </c>
      <c r="AS73">
        <v>116267.68912430631</v>
      </c>
      <c r="AU73">
        <v>116267.68912430631</v>
      </c>
      <c r="AW73">
        <v>116267.68912430631</v>
      </c>
      <c r="AX73" s="5"/>
      <c r="AY73">
        <v>116267.68912430631</v>
      </c>
      <c r="AZ73">
        <v>2325.3537824861264</v>
      </c>
      <c r="BA73">
        <v>118593.04290679246</v>
      </c>
      <c r="BB73">
        <v>1185.9304290679245</v>
      </c>
      <c r="BC73">
        <v>119778.97333586038</v>
      </c>
      <c r="BE73">
        <v>119778.97333586038</v>
      </c>
      <c r="BF73">
        <v>2994.4743333965098</v>
      </c>
      <c r="BG73">
        <v>122773.4476692569</v>
      </c>
      <c r="BH73">
        <v>500</v>
      </c>
      <c r="BI73">
        <v>123273.4476692569</v>
      </c>
      <c r="BK73">
        <v>123273.4476692569</v>
      </c>
      <c r="BL73">
        <v>6163.6723834628456</v>
      </c>
      <c r="BM73">
        <v>129437.12005271977</v>
      </c>
      <c r="BN73">
        <v>16826.825606853567</v>
      </c>
      <c r="BO73">
        <v>146263.94565957331</v>
      </c>
      <c r="BQ73">
        <v>146263.94565957331</v>
      </c>
      <c r="BS73">
        <v>146263.94565957331</v>
      </c>
      <c r="BT73" s="5">
        <v>146263.95000000001</v>
      </c>
      <c r="BU73" s="5">
        <v>5518600</v>
      </c>
      <c r="BW73">
        <v>0.02</v>
      </c>
      <c r="BX73" s="5">
        <v>110372</v>
      </c>
      <c r="BY73" s="5">
        <v>143340.25974025976</v>
      </c>
      <c r="BZ73" s="5">
        <v>5408228</v>
      </c>
      <c r="CA73" s="5" t="s">
        <v>10</v>
      </c>
      <c r="CB73" s="5">
        <v>25000</v>
      </c>
      <c r="CC73">
        <v>168340.25974025976</v>
      </c>
      <c r="CD73" s="5">
        <v>943250</v>
      </c>
      <c r="CE73" s="5">
        <v>6351478</v>
      </c>
      <c r="CF73" s="5"/>
      <c r="CG73" s="5" t="s">
        <v>62</v>
      </c>
      <c r="CH73" s="5" t="s">
        <v>1</v>
      </c>
      <c r="CI73" s="5" t="s">
        <v>1</v>
      </c>
      <c r="CJ73" t="s">
        <v>1863</v>
      </c>
      <c r="CK73" t="s">
        <v>1787</v>
      </c>
      <c r="CL73" t="s">
        <v>1868</v>
      </c>
      <c r="CM73" t="s">
        <v>1856</v>
      </c>
      <c r="CN73" s="5" t="b">
        <v>1</v>
      </c>
      <c r="CO73" t="s">
        <v>214</v>
      </c>
      <c r="CQ73" t="s">
        <v>1269</v>
      </c>
      <c r="CR73" t="s">
        <v>1450</v>
      </c>
      <c r="CS73" t="s">
        <v>10</v>
      </c>
      <c r="CT73" t="b">
        <v>1</v>
      </c>
      <c r="CU73">
        <v>5518600</v>
      </c>
      <c r="CV73" t="s">
        <v>1899</v>
      </c>
      <c r="CW73">
        <v>0</v>
      </c>
      <c r="CX73">
        <v>5518600</v>
      </c>
      <c r="CY73">
        <v>0</v>
      </c>
      <c r="CZ73" t="b">
        <v>1</v>
      </c>
      <c r="DA73">
        <v>45700</v>
      </c>
      <c r="DB73" t="s">
        <v>1790</v>
      </c>
      <c r="DC73">
        <v>-2.1203286509406949E-3</v>
      </c>
      <c r="DD73">
        <v>-303.92845956055379</v>
      </c>
      <c r="DE73" s="5">
        <f>ROUND(ПП5[[#This Row],[Стоимость квартиры с отделкой]]/1000000,2)</f>
        <v>6.35</v>
      </c>
    </row>
    <row r="74" spans="1:109" x14ac:dyDescent="0.25">
      <c r="A74" s="5">
        <v>73</v>
      </c>
      <c r="B74" s="5" t="s">
        <v>3</v>
      </c>
      <c r="C74" s="5">
        <v>11</v>
      </c>
      <c r="D74" s="5">
        <v>4</v>
      </c>
      <c r="E74" s="5">
        <v>2</v>
      </c>
      <c r="F74" s="5">
        <v>16.61</v>
      </c>
      <c r="G74" s="5">
        <v>11.38</v>
      </c>
      <c r="H74" s="5"/>
      <c r="I74" s="5">
        <v>27.99</v>
      </c>
      <c r="J74" s="5">
        <v>14.58</v>
      </c>
      <c r="K74" s="5">
        <v>4.34</v>
      </c>
      <c r="L74" s="5">
        <v>2.08</v>
      </c>
      <c r="M74" s="5"/>
      <c r="N74" s="5">
        <v>8.82</v>
      </c>
      <c r="O74" s="5">
        <v>2.56</v>
      </c>
      <c r="P74" s="5"/>
      <c r="R74" s="5">
        <v>2.56</v>
      </c>
      <c r="S74" s="5">
        <v>60.37</v>
      </c>
      <c r="T74" s="5">
        <v>57.81</v>
      </c>
      <c r="U74" s="5">
        <v>59.09</v>
      </c>
      <c r="V74">
        <v>58.7</v>
      </c>
      <c r="W74" s="5">
        <v>80307.864000000001</v>
      </c>
      <c r="X74">
        <v>4015.3932</v>
      </c>
      <c r="Y74">
        <v>84323.257199999993</v>
      </c>
      <c r="Z74">
        <v>2529.6977160000001</v>
      </c>
      <c r="AA74">
        <v>86852.954916000002</v>
      </c>
      <c r="AC74">
        <v>86852.954916000002</v>
      </c>
      <c r="AE74">
        <v>86852.954916000002</v>
      </c>
      <c r="AG74">
        <v>86852.954916000002</v>
      </c>
      <c r="AI74">
        <v>86852.954916000002</v>
      </c>
      <c r="AJ74">
        <v>868.52954915999999</v>
      </c>
      <c r="AK74">
        <v>87721.48446516</v>
      </c>
      <c r="AL74" s="5">
        <v>4386.0742232580005</v>
      </c>
      <c r="AM74" s="5">
        <v>92107.558688417994</v>
      </c>
      <c r="AO74">
        <v>92107.558688417994</v>
      </c>
      <c r="AP74">
        <v>1842.15117376836</v>
      </c>
      <c r="AQ74">
        <v>93949.709862186355</v>
      </c>
      <c r="AS74">
        <v>93949.709862186355</v>
      </c>
      <c r="AT74">
        <v>1878.9941972437273</v>
      </c>
      <c r="AU74">
        <v>95828.704059430078</v>
      </c>
      <c r="AW74">
        <v>95828.704059430078</v>
      </c>
      <c r="AX74" s="5"/>
      <c r="AY74">
        <v>95828.704059430078</v>
      </c>
      <c r="BA74">
        <v>95828.704059430078</v>
      </c>
      <c r="BC74">
        <v>95828.704059430078</v>
      </c>
      <c r="BE74">
        <v>95828.704059430078</v>
      </c>
      <c r="BG74">
        <v>95828.704059430078</v>
      </c>
      <c r="BI74">
        <v>95828.704059430078</v>
      </c>
      <c r="BK74">
        <v>95828.704059430078</v>
      </c>
      <c r="BM74">
        <v>95828.704059430078</v>
      </c>
      <c r="BO74">
        <v>95828.704059430078</v>
      </c>
      <c r="BQ74">
        <v>95828.704059430078</v>
      </c>
      <c r="BS74">
        <v>95828.704059430078</v>
      </c>
      <c r="BT74" s="5">
        <v>95828.7</v>
      </c>
      <c r="BU74" s="5">
        <v>5662600</v>
      </c>
      <c r="BV74">
        <v>88888</v>
      </c>
      <c r="BX74" s="5">
        <v>88888</v>
      </c>
      <c r="BY74" s="5">
        <v>94325.808089355211</v>
      </c>
      <c r="BZ74" s="5">
        <v>5573712</v>
      </c>
      <c r="CA74" s="5" t="s">
        <v>1282</v>
      </c>
      <c r="CB74" s="5">
        <v>7000</v>
      </c>
      <c r="CC74">
        <v>101325.8080893552</v>
      </c>
      <c r="CD74" s="5">
        <v>413630</v>
      </c>
      <c r="CE74" s="5">
        <v>5987342</v>
      </c>
      <c r="CF74" s="5"/>
      <c r="CG74" s="5" t="s">
        <v>1297</v>
      </c>
      <c r="CH74" s="5" t="s">
        <v>1</v>
      </c>
      <c r="CI74" s="5" t="s">
        <v>1</v>
      </c>
      <c r="CJ74" t="s">
        <v>1863</v>
      </c>
      <c r="CK74" t="s">
        <v>1787</v>
      </c>
      <c r="CL74" t="s">
        <v>1868</v>
      </c>
      <c r="CM74" t="s">
        <v>1857</v>
      </c>
      <c r="CN74" s="5" t="b">
        <v>1</v>
      </c>
      <c r="CO74" t="s">
        <v>215</v>
      </c>
      <c r="CQ74" t="s">
        <v>1269</v>
      </c>
      <c r="CR74" t="s">
        <v>1450</v>
      </c>
      <c r="CS74" t="s">
        <v>1282</v>
      </c>
      <c r="CT74" t="b">
        <v>1</v>
      </c>
      <c r="CU74">
        <v>5662600</v>
      </c>
      <c r="CV74" t="s">
        <v>1899</v>
      </c>
      <c r="CW74">
        <v>0</v>
      </c>
      <c r="CX74">
        <v>5662600</v>
      </c>
      <c r="CY74">
        <v>0</v>
      </c>
      <c r="CZ74" t="b">
        <v>1</v>
      </c>
      <c r="DA74">
        <v>45395</v>
      </c>
      <c r="DB74" t="s">
        <v>1792</v>
      </c>
      <c r="DC74">
        <v>-6.6001015400236618E-3</v>
      </c>
      <c r="DD74">
        <v>-622.55991123452975</v>
      </c>
      <c r="DE74" s="5">
        <f>ROUND(ПП5[[#This Row],[Стоимость квартиры с отделкой]]/1000000,2)</f>
        <v>5.99</v>
      </c>
    </row>
    <row r="75" spans="1:109" x14ac:dyDescent="0.25">
      <c r="A75" s="5">
        <v>74</v>
      </c>
      <c r="B75" s="5" t="s">
        <v>3</v>
      </c>
      <c r="C75" s="5">
        <v>11</v>
      </c>
      <c r="D75" s="5">
        <v>5</v>
      </c>
      <c r="E75" s="5">
        <v>2</v>
      </c>
      <c r="F75" s="5">
        <v>16.46</v>
      </c>
      <c r="G75" s="5">
        <v>12.47</v>
      </c>
      <c r="H75" s="5"/>
      <c r="I75" s="5">
        <v>28.93</v>
      </c>
      <c r="J75" s="5">
        <v>18</v>
      </c>
      <c r="K75" s="5">
        <v>4.3499999999999996</v>
      </c>
      <c r="L75" s="5">
        <v>1.55</v>
      </c>
      <c r="M75" s="5"/>
      <c r="N75" s="5">
        <v>8</v>
      </c>
      <c r="O75" s="5">
        <v>2.67</v>
      </c>
      <c r="P75" s="5"/>
      <c r="R75" s="5">
        <v>2.67</v>
      </c>
      <c r="S75" s="5">
        <v>63.5</v>
      </c>
      <c r="T75" s="5">
        <v>60.83</v>
      </c>
      <c r="U75" s="5">
        <v>62.17</v>
      </c>
      <c r="V75">
        <v>61.65</v>
      </c>
      <c r="W75" s="5">
        <v>80307.864000000001</v>
      </c>
      <c r="X75">
        <v>4015.3932</v>
      </c>
      <c r="Y75">
        <v>84323.257199999993</v>
      </c>
      <c r="Z75">
        <v>2529.6977160000001</v>
      </c>
      <c r="AA75">
        <v>86852.954916000002</v>
      </c>
      <c r="AC75">
        <v>86852.954916000002</v>
      </c>
      <c r="AE75">
        <v>86852.954916000002</v>
      </c>
      <c r="AG75">
        <v>86852.954916000002</v>
      </c>
      <c r="AI75">
        <v>86852.954916000002</v>
      </c>
      <c r="AJ75">
        <v>868.52954915999999</v>
      </c>
      <c r="AK75">
        <v>87721.48446516</v>
      </c>
      <c r="AL75" s="5">
        <v>4386.0742232580005</v>
      </c>
      <c r="AM75" s="5">
        <v>92107.558688417994</v>
      </c>
      <c r="AO75">
        <v>92107.558688417994</v>
      </c>
      <c r="AP75">
        <v>1842.15117376836</v>
      </c>
      <c r="AQ75">
        <v>93949.709862186355</v>
      </c>
      <c r="AS75">
        <v>93949.709862186355</v>
      </c>
      <c r="AT75">
        <v>1878.9941972437273</v>
      </c>
      <c r="AU75">
        <v>95828.704059430078</v>
      </c>
      <c r="AW75">
        <v>95828.704059430078</v>
      </c>
      <c r="AX75" s="5"/>
      <c r="AY75">
        <v>95828.704059430078</v>
      </c>
      <c r="AZ75">
        <v>1916.5740811886017</v>
      </c>
      <c r="BA75">
        <v>97745.278140618684</v>
      </c>
      <c r="BB75">
        <v>488.72639070309344</v>
      </c>
      <c r="BC75">
        <v>98234.004531321771</v>
      </c>
      <c r="BE75">
        <v>98234.004531321771</v>
      </c>
      <c r="BF75">
        <v>1473.5100679698264</v>
      </c>
      <c r="BG75">
        <v>99707.514599291593</v>
      </c>
      <c r="BI75">
        <v>99707.514599291593</v>
      </c>
      <c r="BJ75">
        <v>3988.3005839716639</v>
      </c>
      <c r="BK75">
        <v>103695.81518326326</v>
      </c>
      <c r="BL75">
        <v>6221.7489109957951</v>
      </c>
      <c r="BM75">
        <v>109917.56409425904</v>
      </c>
      <c r="BN75">
        <v>14289.283332253675</v>
      </c>
      <c r="BO75">
        <v>124206.84742651272</v>
      </c>
      <c r="BP75">
        <v>35</v>
      </c>
      <c r="BQ75">
        <v>124241.84742651272</v>
      </c>
      <c r="BS75">
        <v>124241.84742651272</v>
      </c>
      <c r="BT75" s="5">
        <v>124241.85</v>
      </c>
      <c r="BU75" s="5">
        <v>7724200</v>
      </c>
      <c r="BV75">
        <v>636820</v>
      </c>
      <c r="BX75" s="5">
        <v>636820</v>
      </c>
      <c r="BY75" s="5">
        <v>114000</v>
      </c>
      <c r="BZ75" s="5">
        <v>7087380</v>
      </c>
      <c r="CA75" s="5" t="s">
        <v>8</v>
      </c>
      <c r="CB75" s="5"/>
      <c r="CC75">
        <v>114000</v>
      </c>
      <c r="CD75" s="5">
        <v>0</v>
      </c>
      <c r="CE75" s="5">
        <v>7087380</v>
      </c>
      <c r="CF75" s="5"/>
      <c r="CG75" s="5" t="s">
        <v>1809</v>
      </c>
      <c r="CH75" s="5" t="s">
        <v>1</v>
      </c>
      <c r="CI75" s="5" t="s">
        <v>1</v>
      </c>
      <c r="CJ75" t="s">
        <v>1863</v>
      </c>
      <c r="CK75" t="s">
        <v>1787</v>
      </c>
      <c r="CL75" t="s">
        <v>1868</v>
      </c>
      <c r="CM75" t="s">
        <v>1857</v>
      </c>
      <c r="CN75" s="5" t="b">
        <v>1</v>
      </c>
      <c r="CO75" t="s">
        <v>216</v>
      </c>
      <c r="CQ75" t="s">
        <v>1269</v>
      </c>
      <c r="CR75" t="s">
        <v>1450</v>
      </c>
      <c r="CS75" t="s">
        <v>8</v>
      </c>
      <c r="CT75" t="b">
        <v>1</v>
      </c>
      <c r="CU75">
        <v>7724200</v>
      </c>
      <c r="CV75" t="s">
        <v>1899</v>
      </c>
      <c r="CW75">
        <v>0</v>
      </c>
      <c r="CX75">
        <v>7724200</v>
      </c>
      <c r="CY75">
        <v>0</v>
      </c>
      <c r="CZ75" t="b">
        <v>1</v>
      </c>
      <c r="DA75">
        <v>45833</v>
      </c>
      <c r="DB75" t="s">
        <v>1785</v>
      </c>
      <c r="DC75">
        <v>-8.3641627794757145E-3</v>
      </c>
      <c r="DD75">
        <v>-953.51455686023132</v>
      </c>
      <c r="DE75" s="5">
        <f>ROUND(ПП5[[#This Row],[Стоимость квартиры с отделкой]]/1000000,2)</f>
        <v>7.09</v>
      </c>
    </row>
    <row r="76" spans="1:109" x14ac:dyDescent="0.25">
      <c r="A76" s="5">
        <v>75</v>
      </c>
      <c r="B76" s="5" t="s">
        <v>3</v>
      </c>
      <c r="C76" s="5">
        <v>11</v>
      </c>
      <c r="D76" s="5">
        <v>6</v>
      </c>
      <c r="E76" s="5">
        <v>2</v>
      </c>
      <c r="F76" s="5">
        <v>14.64</v>
      </c>
      <c r="G76" s="5">
        <v>10.74</v>
      </c>
      <c r="H76" s="5"/>
      <c r="I76" s="5">
        <v>25.380000000000003</v>
      </c>
      <c r="J76" s="5">
        <v>14.35</v>
      </c>
      <c r="K76" s="5">
        <v>4.16</v>
      </c>
      <c r="L76" s="5">
        <v>1.93</v>
      </c>
      <c r="M76" s="5"/>
      <c r="N76" s="5">
        <v>11.03</v>
      </c>
      <c r="O76" s="5">
        <v>2.6219999999999999</v>
      </c>
      <c r="P76" s="5"/>
      <c r="R76" s="5">
        <v>2.6219999999999999</v>
      </c>
      <c r="S76" s="5">
        <v>59.47</v>
      </c>
      <c r="T76" s="5">
        <v>56.85</v>
      </c>
      <c r="U76" s="5">
        <v>58.16</v>
      </c>
      <c r="V76">
        <v>57.999999999999993</v>
      </c>
      <c r="W76" s="5">
        <v>81466.150500000003</v>
      </c>
      <c r="X76">
        <v>4073.3075250000002</v>
      </c>
      <c r="Y76">
        <v>85539.458025</v>
      </c>
      <c r="Z76">
        <v>2566.1837407499997</v>
      </c>
      <c r="AA76">
        <v>88105.641765749999</v>
      </c>
      <c r="AC76">
        <v>88105.641765749999</v>
      </c>
      <c r="AE76">
        <v>88105.641765749999</v>
      </c>
      <c r="AG76">
        <v>88105.641765749999</v>
      </c>
      <c r="AI76">
        <v>88105.641765749999</v>
      </c>
      <c r="AJ76">
        <v>881.05641765749999</v>
      </c>
      <c r="AK76">
        <v>88986.698183407498</v>
      </c>
      <c r="AL76" s="5">
        <v>4449.3349091703749</v>
      </c>
      <c r="AM76" s="5">
        <v>93436.033092577869</v>
      </c>
      <c r="AO76">
        <v>93436.033092577869</v>
      </c>
      <c r="AP76">
        <v>1868.7206618515577</v>
      </c>
      <c r="AQ76">
        <v>95304.753754429446</v>
      </c>
      <c r="AS76">
        <v>95304.753754429446</v>
      </c>
      <c r="AT76">
        <v>1906.0950750885888</v>
      </c>
      <c r="AU76">
        <v>97210.848829518014</v>
      </c>
      <c r="AW76">
        <v>97210.848829518014</v>
      </c>
      <c r="AX76" s="5">
        <v>972.10848829518011</v>
      </c>
      <c r="AY76">
        <v>98182.957317813198</v>
      </c>
      <c r="BA76">
        <v>98182.957317813198</v>
      </c>
      <c r="BC76">
        <v>98182.957317813198</v>
      </c>
      <c r="BE76">
        <v>98182.957317813198</v>
      </c>
      <c r="BF76">
        <v>1472.7443597671979</v>
      </c>
      <c r="BG76">
        <v>99655.701677580393</v>
      </c>
      <c r="BH76">
        <v>500</v>
      </c>
      <c r="BI76">
        <v>100155.70167758039</v>
      </c>
      <c r="BJ76">
        <v>4006.2280671032158</v>
      </c>
      <c r="BK76">
        <v>104161.9297446836</v>
      </c>
      <c r="BL76">
        <v>6249.7157846810169</v>
      </c>
      <c r="BM76">
        <v>110411.64552936464</v>
      </c>
      <c r="BN76">
        <v>14353.513918817402</v>
      </c>
      <c r="BO76">
        <v>124765.15944818204</v>
      </c>
      <c r="BP76">
        <v>35</v>
      </c>
      <c r="BQ76">
        <v>124800.15944818204</v>
      </c>
      <c r="BS76">
        <v>124800.15944818204</v>
      </c>
      <c r="BT76" s="5">
        <v>124800.16</v>
      </c>
      <c r="BU76" s="5">
        <v>7238500</v>
      </c>
      <c r="BX76" s="5">
        <v>0</v>
      </c>
      <c r="BY76" s="5">
        <v>124801.72413793104</v>
      </c>
      <c r="BZ76" s="5">
        <v>7238500</v>
      </c>
      <c r="CA76" s="5" t="s">
        <v>8</v>
      </c>
      <c r="CB76" s="5"/>
      <c r="CC76">
        <v>124801.72413793104</v>
      </c>
      <c r="CD76" s="5">
        <v>0</v>
      </c>
      <c r="CE76" s="5">
        <v>7238500</v>
      </c>
      <c r="CF76" s="5"/>
      <c r="CG76" s="5"/>
      <c r="CH76" s="5" t="s">
        <v>1815</v>
      </c>
      <c r="CI76" s="5" t="s">
        <v>1815</v>
      </c>
      <c r="CJ76" t="s">
        <v>1827</v>
      </c>
      <c r="CK76" t="s">
        <v>1830</v>
      </c>
      <c r="CL76" t="s">
        <v>1868</v>
      </c>
      <c r="CM76" t="s">
        <v>1857</v>
      </c>
      <c r="CN76" s="5" t="b">
        <v>1</v>
      </c>
      <c r="CO76" t="s">
        <v>217</v>
      </c>
      <c r="CQ76" t="s">
        <v>1269</v>
      </c>
      <c r="CR76" t="s">
        <v>1451</v>
      </c>
      <c r="CS76" t="s">
        <v>8</v>
      </c>
      <c r="CT76" t="b">
        <v>1</v>
      </c>
      <c r="CU76">
        <v>7238500</v>
      </c>
      <c r="CV76">
        <v>7238500</v>
      </c>
      <c r="CW76">
        <v>0</v>
      </c>
      <c r="CX76">
        <v>0</v>
      </c>
      <c r="CY76">
        <v>0</v>
      </c>
      <c r="CZ76" t="b">
        <v>1</v>
      </c>
      <c r="DA76" t="s">
        <v>1786</v>
      </c>
      <c r="DB76" t="s">
        <v>1787</v>
      </c>
      <c r="DC76">
        <v>-2.7510316368638543E-3</v>
      </c>
      <c r="DD76">
        <v>-343.33349143860363</v>
      </c>
      <c r="DE76" s="5">
        <f>ROUND(ПП5[[#This Row],[Стоимость квартиры с отделкой]]/1000000,2)</f>
        <v>7.24</v>
      </c>
    </row>
    <row r="77" spans="1:109" x14ac:dyDescent="0.25">
      <c r="A77" s="5">
        <v>76</v>
      </c>
      <c r="B77" s="5" t="s">
        <v>3</v>
      </c>
      <c r="C77" s="5">
        <v>11</v>
      </c>
      <c r="D77" s="5">
        <v>7</v>
      </c>
      <c r="E77" s="5">
        <v>1</v>
      </c>
      <c r="F77" s="5">
        <v>18.489999999999998</v>
      </c>
      <c r="G77" s="5"/>
      <c r="H77" s="5"/>
      <c r="I77" s="5">
        <v>18.489999999999998</v>
      </c>
      <c r="J77" s="5">
        <v>13.04</v>
      </c>
      <c r="K77" s="5">
        <v>3.9</v>
      </c>
      <c r="L77" s="5"/>
      <c r="M77" s="5"/>
      <c r="N77" s="5">
        <v>5.99</v>
      </c>
      <c r="O77" s="5">
        <v>2.65</v>
      </c>
      <c r="P77" s="5"/>
      <c r="R77" s="5">
        <v>2.65</v>
      </c>
      <c r="S77" s="5">
        <v>44.07</v>
      </c>
      <c r="T77" s="5">
        <v>41.42</v>
      </c>
      <c r="U77" s="5">
        <v>42.75</v>
      </c>
      <c r="V77">
        <v>42.499999999999993</v>
      </c>
      <c r="W77" s="5">
        <v>83951.4375</v>
      </c>
      <c r="X77">
        <v>4197.5718750000005</v>
      </c>
      <c r="Y77">
        <v>88149.009374999994</v>
      </c>
      <c r="Z77">
        <v>2644.4702812499995</v>
      </c>
      <c r="AA77">
        <v>90793.479656249998</v>
      </c>
      <c r="AB77">
        <v>3631.7391862499999</v>
      </c>
      <c r="AC77">
        <v>94425.218842499977</v>
      </c>
      <c r="AE77">
        <v>94425.218842499977</v>
      </c>
      <c r="AG77">
        <v>94425.218842499977</v>
      </c>
      <c r="AI77">
        <v>94425.218842499977</v>
      </c>
      <c r="AK77">
        <v>94425.218842499977</v>
      </c>
      <c r="AL77" s="5"/>
      <c r="AM77" s="5">
        <v>94425.218842499977</v>
      </c>
      <c r="AO77">
        <v>94425.218842499977</v>
      </c>
      <c r="AQ77">
        <v>94425.218842499977</v>
      </c>
      <c r="AS77">
        <v>94425.218842499977</v>
      </c>
      <c r="AU77">
        <v>94425.218842499977</v>
      </c>
      <c r="AW77">
        <v>94425.218842499977</v>
      </c>
      <c r="AX77" s="5"/>
      <c r="AY77">
        <v>94425.218842499977</v>
      </c>
      <c r="BA77">
        <v>94425.218842499977</v>
      </c>
      <c r="BC77">
        <v>94425.218842499977</v>
      </c>
      <c r="BE77">
        <v>94425.218842499977</v>
      </c>
      <c r="BG77">
        <v>94425.218842499977</v>
      </c>
      <c r="BI77">
        <v>94425.218842499977</v>
      </c>
      <c r="BK77">
        <v>94425.218842499977</v>
      </c>
      <c r="BM77">
        <v>94425.218842499977</v>
      </c>
      <c r="BO77">
        <v>94425.218842499977</v>
      </c>
      <c r="BQ77">
        <v>94425.218842499977</v>
      </c>
      <c r="BS77">
        <v>94425.218842499977</v>
      </c>
      <c r="BT77" s="5">
        <v>94425.22</v>
      </c>
      <c r="BU77" s="5">
        <v>4036678.16</v>
      </c>
      <c r="BW77">
        <v>0.02</v>
      </c>
      <c r="BX77" s="5">
        <v>80733.563200000004</v>
      </c>
      <c r="BY77" s="5">
        <v>92536.715789473703</v>
      </c>
      <c r="BZ77" s="5">
        <v>3955944.6</v>
      </c>
      <c r="CA77" s="5" t="s">
        <v>9</v>
      </c>
      <c r="CB77" s="5">
        <v>7500</v>
      </c>
      <c r="CC77">
        <v>100036.71578947367</v>
      </c>
      <c r="CD77" s="5">
        <v>320625.00000000047</v>
      </c>
      <c r="CE77" s="5">
        <v>4276569.6000000006</v>
      </c>
      <c r="CF77" s="5"/>
      <c r="CG77" s="5" t="s">
        <v>1304</v>
      </c>
      <c r="CH77" s="5" t="s">
        <v>1</v>
      </c>
      <c r="CI77" s="5" t="s">
        <v>1</v>
      </c>
      <c r="CJ77" t="s">
        <v>1863</v>
      </c>
      <c r="CK77" t="s">
        <v>1787</v>
      </c>
      <c r="CL77" t="s">
        <v>1868</v>
      </c>
      <c r="CM77" t="s">
        <v>1864</v>
      </c>
      <c r="CN77" s="5" t="b">
        <v>1</v>
      </c>
      <c r="CO77" t="s">
        <v>218</v>
      </c>
      <c r="CQ77" t="s">
        <v>128</v>
      </c>
      <c r="CR77" t="s">
        <v>1450</v>
      </c>
      <c r="CS77" t="s">
        <v>9</v>
      </c>
      <c r="CT77" t="b">
        <v>1</v>
      </c>
      <c r="CU77">
        <v>4036678.16</v>
      </c>
      <c r="CV77" t="s">
        <v>1899</v>
      </c>
      <c r="CW77">
        <v>0</v>
      </c>
      <c r="CX77">
        <v>4036678</v>
      </c>
      <c r="CY77">
        <v>0</v>
      </c>
      <c r="CZ77" t="b">
        <v>1</v>
      </c>
      <c r="DA77">
        <v>45251</v>
      </c>
      <c r="DB77" t="s">
        <v>1792</v>
      </c>
      <c r="DC77">
        <v>-5.8479532163744352E-3</v>
      </c>
      <c r="DD77">
        <v>-541.15038473377967</v>
      </c>
      <c r="DE77" s="5">
        <f>ROUND(ПП5[[#This Row],[Стоимость квартиры с отделкой]]/1000000,2)</f>
        <v>4.28</v>
      </c>
    </row>
    <row r="78" spans="1:109" x14ac:dyDescent="0.25">
      <c r="A78" s="5">
        <v>77</v>
      </c>
      <c r="B78" s="5" t="s">
        <v>3</v>
      </c>
      <c r="C78" s="5">
        <v>12</v>
      </c>
      <c r="D78" s="5">
        <v>1</v>
      </c>
      <c r="E78" s="5">
        <v>1</v>
      </c>
      <c r="F78" s="5">
        <v>14.68</v>
      </c>
      <c r="G78" s="5"/>
      <c r="H78" s="5"/>
      <c r="I78" s="5">
        <v>14.68</v>
      </c>
      <c r="J78" s="5">
        <v>9.84</v>
      </c>
      <c r="K78" s="5">
        <v>3.63</v>
      </c>
      <c r="L78" s="5"/>
      <c r="M78" s="5"/>
      <c r="N78" s="5">
        <v>4.8899999999999997</v>
      </c>
      <c r="O78" s="5">
        <v>2.7</v>
      </c>
      <c r="P78" s="5"/>
      <c r="R78" s="5">
        <v>2.7</v>
      </c>
      <c r="S78" s="5">
        <v>35.74</v>
      </c>
      <c r="T78" s="5">
        <v>33.04</v>
      </c>
      <c r="U78" s="5">
        <v>34.39</v>
      </c>
      <c r="V78">
        <v>34.449999999999996</v>
      </c>
      <c r="W78" s="5">
        <v>82734.75</v>
      </c>
      <c r="X78">
        <v>4136.7375000000002</v>
      </c>
      <c r="Y78">
        <v>86871.487500000003</v>
      </c>
      <c r="Z78">
        <v>2606.1446249999999</v>
      </c>
      <c r="AA78">
        <v>89477.632125000004</v>
      </c>
      <c r="AB78">
        <v>12526.8684975</v>
      </c>
      <c r="AC78">
        <v>102004.5006225</v>
      </c>
      <c r="AE78">
        <v>102004.5006225</v>
      </c>
      <c r="AF78">
        <v>5100.2250311250009</v>
      </c>
      <c r="AG78">
        <v>107104.72565362501</v>
      </c>
      <c r="AI78">
        <v>107104.72565362501</v>
      </c>
      <c r="AJ78">
        <v>1071.0472565362502</v>
      </c>
      <c r="AK78">
        <v>108175.77291016123</v>
      </c>
      <c r="AL78" s="5">
        <v>5408.7886455080625</v>
      </c>
      <c r="AM78" s="5">
        <v>113584.56155566932</v>
      </c>
      <c r="AO78">
        <v>113584.56155566932</v>
      </c>
      <c r="AP78">
        <v>3407.5368466700793</v>
      </c>
      <c r="AQ78">
        <v>116992.09840233938</v>
      </c>
      <c r="AS78">
        <v>116992.09840233938</v>
      </c>
      <c r="AU78">
        <v>116992.09840233938</v>
      </c>
      <c r="AW78">
        <v>116992.09840233938</v>
      </c>
      <c r="AX78" s="5"/>
      <c r="AY78">
        <v>116992.09840233938</v>
      </c>
      <c r="AZ78">
        <v>2339.8419680467882</v>
      </c>
      <c r="BA78">
        <v>119331.94037038618</v>
      </c>
      <c r="BC78">
        <v>119331.94037038618</v>
      </c>
      <c r="BE78">
        <v>119331.94037038618</v>
      </c>
      <c r="BF78">
        <v>2983.2985092596546</v>
      </c>
      <c r="BG78">
        <v>122315.23887964584</v>
      </c>
      <c r="BI78">
        <v>122315.23887964584</v>
      </c>
      <c r="BJ78">
        <v>2446.3047775929167</v>
      </c>
      <c r="BK78">
        <v>124761.54365723874</v>
      </c>
      <c r="BM78">
        <v>124761.54365723874</v>
      </c>
      <c r="BO78">
        <v>124761.54365723874</v>
      </c>
      <c r="BQ78">
        <v>124761.54365723874</v>
      </c>
      <c r="BS78">
        <v>124761.54365723874</v>
      </c>
      <c r="BT78" s="5">
        <v>124761.54</v>
      </c>
      <c r="BU78" s="5">
        <v>4290600</v>
      </c>
      <c r="BW78">
        <v>0.02</v>
      </c>
      <c r="BX78" s="5">
        <v>85812</v>
      </c>
      <c r="BY78" s="5">
        <v>122267.75225356208</v>
      </c>
      <c r="BZ78" s="5">
        <v>4204788</v>
      </c>
      <c r="CA78" s="5" t="s">
        <v>1282</v>
      </c>
      <c r="CB78" s="5">
        <v>8000</v>
      </c>
      <c r="CC78">
        <v>130267.75225356208</v>
      </c>
      <c r="CD78" s="5">
        <v>275120</v>
      </c>
      <c r="CE78" s="5">
        <v>4479908</v>
      </c>
      <c r="CF78" s="5" t="s">
        <v>102</v>
      </c>
      <c r="CG78" s="5" t="s">
        <v>62</v>
      </c>
      <c r="CH78" s="5" t="s">
        <v>1</v>
      </c>
      <c r="CI78" s="5" t="s">
        <v>1</v>
      </c>
      <c r="CJ78" t="s">
        <v>1863</v>
      </c>
      <c r="CK78" t="s">
        <v>1787</v>
      </c>
      <c r="CL78" t="s">
        <v>1868</v>
      </c>
      <c r="CM78" t="s">
        <v>1864</v>
      </c>
      <c r="CN78" s="5" t="b">
        <v>1</v>
      </c>
      <c r="CO78" t="s">
        <v>219</v>
      </c>
      <c r="CQ78" t="s">
        <v>1269</v>
      </c>
      <c r="CR78" t="s">
        <v>1450</v>
      </c>
      <c r="CS78" t="s">
        <v>1282</v>
      </c>
      <c r="CT78" t="b">
        <v>1</v>
      </c>
      <c r="CU78">
        <v>4290600</v>
      </c>
      <c r="CV78" t="s">
        <v>1899</v>
      </c>
      <c r="CW78">
        <v>0</v>
      </c>
      <c r="CX78">
        <v>4290600</v>
      </c>
      <c r="CY78">
        <v>0</v>
      </c>
      <c r="CZ78" t="b">
        <v>1</v>
      </c>
      <c r="DA78">
        <v>45589</v>
      </c>
      <c r="DB78" t="s">
        <v>1789</v>
      </c>
      <c r="DC78">
        <v>1.7446932247744409E-3</v>
      </c>
      <c r="DD78">
        <v>213.31971896518959</v>
      </c>
      <c r="DE78" s="5">
        <f>ROUND(ПП5[[#This Row],[Стоимость квартиры с отделкой]]/1000000,2)</f>
        <v>4.4800000000000004</v>
      </c>
    </row>
    <row r="79" spans="1:109" x14ac:dyDescent="0.25">
      <c r="A79" s="5">
        <v>78</v>
      </c>
      <c r="B79" s="5" t="s">
        <v>3</v>
      </c>
      <c r="C79" s="5">
        <v>12</v>
      </c>
      <c r="D79" s="5">
        <v>2</v>
      </c>
      <c r="E79" s="5">
        <v>2</v>
      </c>
      <c r="F79" s="5">
        <v>15.82</v>
      </c>
      <c r="G79" s="5">
        <v>15.54</v>
      </c>
      <c r="H79" s="5"/>
      <c r="I79" s="5">
        <v>31.36</v>
      </c>
      <c r="J79" s="5">
        <v>19.440000000000001</v>
      </c>
      <c r="K79" s="5">
        <v>4.42</v>
      </c>
      <c r="L79" s="5"/>
      <c r="M79" s="5">
        <v>3.25</v>
      </c>
      <c r="N79" s="5">
        <v>8.5299999999999994</v>
      </c>
      <c r="O79" s="5">
        <v>3</v>
      </c>
      <c r="P79" s="5"/>
      <c r="R79" s="5">
        <v>3</v>
      </c>
      <c r="S79" s="5">
        <v>70</v>
      </c>
      <c r="T79" s="5">
        <v>67</v>
      </c>
      <c r="U79" s="5">
        <v>68.5</v>
      </c>
      <c r="V79">
        <v>68.3</v>
      </c>
      <c r="W79" s="5">
        <v>84168.819000000003</v>
      </c>
      <c r="X79">
        <v>4208.4409500000002</v>
      </c>
      <c r="Y79">
        <v>88377.259950000007</v>
      </c>
      <c r="Z79">
        <v>2651.3177985000002</v>
      </c>
      <c r="AA79">
        <v>91028.577748500014</v>
      </c>
      <c r="AC79">
        <v>91028.577748500014</v>
      </c>
      <c r="AE79">
        <v>91028.577748500014</v>
      </c>
      <c r="AG79">
        <v>91028.577748500014</v>
      </c>
      <c r="AH79">
        <v>-831</v>
      </c>
      <c r="AI79">
        <v>90197.577748500014</v>
      </c>
      <c r="AJ79">
        <v>901.97577748500021</v>
      </c>
      <c r="AK79">
        <v>91099.553525985015</v>
      </c>
      <c r="AL79" s="5">
        <v>4554.9776762992506</v>
      </c>
      <c r="AM79" s="5">
        <v>95654.531202284285</v>
      </c>
      <c r="AO79">
        <v>95654.531202284285</v>
      </c>
      <c r="AP79">
        <v>1913.0906240456857</v>
      </c>
      <c r="AQ79">
        <v>97567.621826329952</v>
      </c>
      <c r="AS79">
        <v>97567.621826329952</v>
      </c>
      <c r="AT79">
        <v>1951.3524365265991</v>
      </c>
      <c r="AU79">
        <v>99518.974262856558</v>
      </c>
      <c r="AW79">
        <v>99518.974262856558</v>
      </c>
      <c r="AX79" s="5"/>
      <c r="AY79">
        <v>99518.974262856558</v>
      </c>
      <c r="BA79">
        <v>99518.974262856558</v>
      </c>
      <c r="BC79">
        <v>99518.974262856558</v>
      </c>
      <c r="BE79">
        <v>99518.974262856558</v>
      </c>
      <c r="BF79">
        <v>497.59487131428278</v>
      </c>
      <c r="BG79">
        <v>100016.56913417084</v>
      </c>
      <c r="BI79">
        <v>100016.56913417084</v>
      </c>
      <c r="BK79">
        <v>100016.56913417084</v>
      </c>
      <c r="BL79">
        <v>6000.9941480502503</v>
      </c>
      <c r="BM79">
        <v>106017.56328222108</v>
      </c>
      <c r="BN79">
        <v>13782.283226688742</v>
      </c>
      <c r="BO79">
        <v>119799.84650890985</v>
      </c>
      <c r="BP79">
        <v>35</v>
      </c>
      <c r="BQ79">
        <v>119834.84650890985</v>
      </c>
      <c r="BS79">
        <v>119834.84650890985</v>
      </c>
      <c r="BT79" s="5">
        <v>119834.85</v>
      </c>
      <c r="BU79" s="5">
        <v>8184800</v>
      </c>
      <c r="BV79">
        <v>300000</v>
      </c>
      <c r="BW79">
        <v>0.03</v>
      </c>
      <c r="BX79" s="5">
        <v>545544</v>
      </c>
      <c r="BY79" s="5">
        <v>111848.5505124451</v>
      </c>
      <c r="BZ79" s="5">
        <v>7639256</v>
      </c>
      <c r="CA79" s="5" t="s">
        <v>8</v>
      </c>
      <c r="CB79" s="5"/>
      <c r="CC79">
        <v>111848.5505124451</v>
      </c>
      <c r="CD79" s="5">
        <v>0</v>
      </c>
      <c r="CE79" s="5">
        <v>7639256</v>
      </c>
      <c r="CF79" s="5"/>
      <c r="CG79" s="5" t="s">
        <v>1775</v>
      </c>
      <c r="CH79" s="5" t="s">
        <v>1</v>
      </c>
      <c r="CI79" s="5" t="s">
        <v>1</v>
      </c>
      <c r="CJ79" t="s">
        <v>1863</v>
      </c>
      <c r="CK79" t="s">
        <v>1787</v>
      </c>
      <c r="CL79" t="s">
        <v>1868</v>
      </c>
      <c r="CM79" t="s">
        <v>1857</v>
      </c>
      <c r="CN79" s="5" t="b">
        <v>1</v>
      </c>
      <c r="CO79" t="s">
        <v>220</v>
      </c>
      <c r="CQ79" t="s">
        <v>1269</v>
      </c>
      <c r="CR79" t="s">
        <v>1451</v>
      </c>
      <c r="CS79" t="s">
        <v>8</v>
      </c>
      <c r="CT79" t="b">
        <v>1</v>
      </c>
      <c r="CU79">
        <v>8184800</v>
      </c>
      <c r="CV79" t="s">
        <v>1899</v>
      </c>
      <c r="CW79">
        <v>0</v>
      </c>
      <c r="CX79">
        <v>8184800</v>
      </c>
      <c r="CY79">
        <v>0</v>
      </c>
      <c r="CZ79" t="b">
        <v>1</v>
      </c>
      <c r="DA79">
        <v>45863</v>
      </c>
      <c r="DB79" t="s">
        <v>1790</v>
      </c>
      <c r="DC79">
        <v>-2.9197080291971655E-3</v>
      </c>
      <c r="DD79">
        <v>-326.56511098525073</v>
      </c>
      <c r="DE79" s="5">
        <f>ROUND(ПП5[[#This Row],[Стоимость квартиры с отделкой]]/1000000,2)</f>
        <v>7.64</v>
      </c>
    </row>
    <row r="80" spans="1:109" x14ac:dyDescent="0.25">
      <c r="A80" s="5">
        <v>79</v>
      </c>
      <c r="B80" s="5" t="s">
        <v>3</v>
      </c>
      <c r="C80" s="5">
        <v>12</v>
      </c>
      <c r="D80" s="5">
        <v>3</v>
      </c>
      <c r="E80" s="5">
        <v>1</v>
      </c>
      <c r="F80" s="5">
        <v>13.6</v>
      </c>
      <c r="G80" s="5"/>
      <c r="H80" s="5"/>
      <c r="I80" s="5">
        <v>13.6</v>
      </c>
      <c r="J80" s="5">
        <v>14.97</v>
      </c>
      <c r="K80" s="5">
        <v>4.1100000000000003</v>
      </c>
      <c r="L80" s="5"/>
      <c r="M80" s="5"/>
      <c r="N80" s="5">
        <v>3.7</v>
      </c>
      <c r="O80" s="5">
        <v>2.69</v>
      </c>
      <c r="P80" s="5"/>
      <c r="R80" s="5">
        <v>2.69</v>
      </c>
      <c r="S80" s="5">
        <v>39.07</v>
      </c>
      <c r="T80" s="5">
        <v>36.380000000000003</v>
      </c>
      <c r="U80" s="5">
        <v>37.729999999999997</v>
      </c>
      <c r="V80">
        <v>37.650000000000006</v>
      </c>
      <c r="W80" s="5">
        <v>87601.5</v>
      </c>
      <c r="X80">
        <v>4380.0749999999998</v>
      </c>
      <c r="Y80">
        <v>91981.574999999997</v>
      </c>
      <c r="Z80">
        <v>2759.4472499999997</v>
      </c>
      <c r="AA80">
        <v>94741.022249999995</v>
      </c>
      <c r="AB80">
        <v>6631.8715575000006</v>
      </c>
      <c r="AC80">
        <v>101372.8938075</v>
      </c>
      <c r="AE80">
        <v>101372.8938075</v>
      </c>
      <c r="AF80">
        <v>5068.6446903750002</v>
      </c>
      <c r="AG80">
        <v>106441.53849787499</v>
      </c>
      <c r="AI80">
        <v>106441.53849787499</v>
      </c>
      <c r="AJ80">
        <v>1064.4153849787499</v>
      </c>
      <c r="AK80">
        <v>107505.95388285376</v>
      </c>
      <c r="AL80" s="5">
        <v>5375.2976941426878</v>
      </c>
      <c r="AM80" s="5">
        <v>112881.25157699644</v>
      </c>
      <c r="AO80">
        <v>112881.25157699644</v>
      </c>
      <c r="AP80">
        <v>3386.437547309893</v>
      </c>
      <c r="AQ80">
        <v>116267.68912430631</v>
      </c>
      <c r="AS80">
        <v>116267.68912430631</v>
      </c>
      <c r="AU80">
        <v>116267.68912430631</v>
      </c>
      <c r="AW80">
        <v>116267.68912430631</v>
      </c>
      <c r="AX80" s="5"/>
      <c r="AY80">
        <v>116267.68912430631</v>
      </c>
      <c r="AZ80">
        <v>2325.3537824861264</v>
      </c>
      <c r="BA80">
        <v>118593.04290679246</v>
      </c>
      <c r="BB80">
        <v>1185.9304290679245</v>
      </c>
      <c r="BC80">
        <v>119778.97333586038</v>
      </c>
      <c r="BE80">
        <v>119778.97333586038</v>
      </c>
      <c r="BG80">
        <v>119778.97333586038</v>
      </c>
      <c r="BI80">
        <v>119778.97333586038</v>
      </c>
      <c r="BK80">
        <v>119778.97333586038</v>
      </c>
      <c r="BM80">
        <v>119778.97333586038</v>
      </c>
      <c r="BO80">
        <v>119778.97333586038</v>
      </c>
      <c r="BQ80">
        <v>119778.97333586038</v>
      </c>
      <c r="BS80">
        <v>119778.97333586038</v>
      </c>
      <c r="BT80" s="5">
        <v>119778.97</v>
      </c>
      <c r="BU80" s="5">
        <v>4519300</v>
      </c>
      <c r="BX80" s="5">
        <v>0</v>
      </c>
      <c r="BY80" s="5">
        <v>119780.01590246487</v>
      </c>
      <c r="BZ80" s="5">
        <v>4519300</v>
      </c>
      <c r="CA80" s="5" t="s">
        <v>10</v>
      </c>
      <c r="CB80" s="5">
        <v>20000</v>
      </c>
      <c r="CC80">
        <v>139780.01590246489</v>
      </c>
      <c r="CD80" s="5">
        <v>754600</v>
      </c>
      <c r="CE80" s="5">
        <v>5273900</v>
      </c>
      <c r="CF80" s="5"/>
      <c r="CG80" s="5"/>
      <c r="CH80" s="5" t="s">
        <v>1</v>
      </c>
      <c r="CI80" s="5" t="s">
        <v>1</v>
      </c>
      <c r="CJ80" t="s">
        <v>1863</v>
      </c>
      <c r="CK80" t="s">
        <v>1787</v>
      </c>
      <c r="CL80" t="s">
        <v>1868</v>
      </c>
      <c r="CM80" t="s">
        <v>1856</v>
      </c>
      <c r="CN80" s="5" t="b">
        <v>1</v>
      </c>
      <c r="CO80" t="s">
        <v>221</v>
      </c>
      <c r="CQ80" t="s">
        <v>1269</v>
      </c>
      <c r="CR80" t="s">
        <v>1450</v>
      </c>
      <c r="CS80" t="s">
        <v>10</v>
      </c>
      <c r="CT80" t="b">
        <v>1</v>
      </c>
      <c r="CU80">
        <v>4519300</v>
      </c>
      <c r="CV80" t="s">
        <v>1899</v>
      </c>
      <c r="CW80">
        <v>0</v>
      </c>
      <c r="CX80">
        <v>4519300</v>
      </c>
      <c r="CY80">
        <v>0</v>
      </c>
      <c r="CZ80" t="b">
        <v>1</v>
      </c>
      <c r="DA80">
        <v>45463</v>
      </c>
      <c r="DB80" t="s">
        <v>1789</v>
      </c>
      <c r="DC80">
        <v>-2.1203286509406949E-3</v>
      </c>
      <c r="DD80">
        <v>-253.97299952812835</v>
      </c>
      <c r="DE80" s="5">
        <f>ROUND(ПП5[[#This Row],[Стоимость квартиры с отделкой]]/1000000,2)</f>
        <v>5.27</v>
      </c>
    </row>
    <row r="81" spans="1:109" x14ac:dyDescent="0.25">
      <c r="A81" s="5">
        <v>80</v>
      </c>
      <c r="B81" s="5" t="s">
        <v>3</v>
      </c>
      <c r="C81" s="5">
        <v>12</v>
      </c>
      <c r="D81" s="5">
        <v>4</v>
      </c>
      <c r="E81" s="5">
        <v>2</v>
      </c>
      <c r="F81" s="5">
        <v>16.61</v>
      </c>
      <c r="G81" s="5">
        <v>11.38</v>
      </c>
      <c r="H81" s="5"/>
      <c r="I81" s="5">
        <v>27.99</v>
      </c>
      <c r="J81" s="5">
        <v>14.58</v>
      </c>
      <c r="K81" s="5">
        <v>4.34</v>
      </c>
      <c r="L81" s="5">
        <v>2.08</v>
      </c>
      <c r="M81" s="5"/>
      <c r="N81" s="5">
        <v>8.82</v>
      </c>
      <c r="O81" s="5">
        <v>2.56</v>
      </c>
      <c r="P81" s="5"/>
      <c r="R81" s="5">
        <v>2.56</v>
      </c>
      <c r="S81" s="5">
        <v>60.37</v>
      </c>
      <c r="T81" s="5">
        <v>57.81</v>
      </c>
      <c r="U81" s="5">
        <v>59.09</v>
      </c>
      <c r="V81">
        <v>58.85</v>
      </c>
      <c r="W81" s="5">
        <v>80307.864000000001</v>
      </c>
      <c r="X81">
        <v>4015.3932</v>
      </c>
      <c r="Y81">
        <v>84323.257199999993</v>
      </c>
      <c r="Z81">
        <v>2529.6977160000001</v>
      </c>
      <c r="AA81">
        <v>86852.954916000002</v>
      </c>
      <c r="AC81">
        <v>86852.954916000002</v>
      </c>
      <c r="AE81">
        <v>86852.954916000002</v>
      </c>
      <c r="AG81">
        <v>86852.954916000002</v>
      </c>
      <c r="AI81">
        <v>86852.954916000002</v>
      </c>
      <c r="AK81">
        <v>86852.954916000002</v>
      </c>
      <c r="AL81" s="5"/>
      <c r="AM81" s="5">
        <v>86852.954916000002</v>
      </c>
      <c r="AO81">
        <v>86852.954916000002</v>
      </c>
      <c r="AQ81">
        <v>86852.954916000002</v>
      </c>
      <c r="AS81">
        <v>86852.954916000002</v>
      </c>
      <c r="AU81">
        <v>86852.954916000002</v>
      </c>
      <c r="AW81">
        <v>86852.954916000002</v>
      </c>
      <c r="AX81" s="5"/>
      <c r="AY81">
        <v>86852.954916000002</v>
      </c>
      <c r="BA81">
        <v>86852.954916000002</v>
      </c>
      <c r="BC81">
        <v>86852.954916000002</v>
      </c>
      <c r="BE81">
        <v>86852.954916000002</v>
      </c>
      <c r="BG81">
        <v>86852.954916000002</v>
      </c>
      <c r="BI81">
        <v>86852.954916000002</v>
      </c>
      <c r="BK81">
        <v>86852.954916000002</v>
      </c>
      <c r="BM81">
        <v>86852.954916000002</v>
      </c>
      <c r="BO81">
        <v>86852.954916000002</v>
      </c>
      <c r="BQ81">
        <v>86852.954916000002</v>
      </c>
      <c r="BS81">
        <v>86852.954916000002</v>
      </c>
      <c r="BT81" s="5">
        <v>86852.95</v>
      </c>
      <c r="BU81" s="5">
        <v>5132200</v>
      </c>
      <c r="BV81">
        <v>100000</v>
      </c>
      <c r="BX81" s="5">
        <v>100000</v>
      </c>
      <c r="BY81" s="5">
        <v>85161.61787104416</v>
      </c>
      <c r="BZ81" s="5">
        <v>5032200</v>
      </c>
      <c r="CA81" s="5" t="s">
        <v>9</v>
      </c>
      <c r="CB81" s="5">
        <v>7500</v>
      </c>
      <c r="CC81">
        <v>92661.61787104416</v>
      </c>
      <c r="CD81" s="5">
        <v>443175</v>
      </c>
      <c r="CE81" s="5">
        <v>5475375</v>
      </c>
      <c r="CF81" s="5"/>
      <c r="CG81" s="5" t="s">
        <v>1271</v>
      </c>
      <c r="CH81" s="5" t="s">
        <v>1</v>
      </c>
      <c r="CI81" s="5" t="s">
        <v>1</v>
      </c>
      <c r="CJ81" t="s">
        <v>1863</v>
      </c>
      <c r="CK81" t="s">
        <v>1787</v>
      </c>
      <c r="CL81" t="s">
        <v>1868</v>
      </c>
      <c r="CM81" t="s">
        <v>1857</v>
      </c>
      <c r="CN81" s="5" t="b">
        <v>1</v>
      </c>
      <c r="CO81" t="s">
        <v>222</v>
      </c>
      <c r="CQ81" t="s">
        <v>1269</v>
      </c>
      <c r="CR81" t="s">
        <v>1450</v>
      </c>
      <c r="CS81" t="s">
        <v>9</v>
      </c>
      <c r="CT81" t="b">
        <v>1</v>
      </c>
      <c r="CU81">
        <v>5132200</v>
      </c>
      <c r="CV81" t="s">
        <v>1899</v>
      </c>
      <c r="CW81">
        <v>0</v>
      </c>
      <c r="CX81">
        <v>5132200</v>
      </c>
      <c r="CY81">
        <v>0</v>
      </c>
      <c r="CZ81" t="b">
        <v>1</v>
      </c>
      <c r="DA81">
        <v>45274</v>
      </c>
      <c r="DB81" t="s">
        <v>1792</v>
      </c>
      <c r="DC81">
        <v>-4.0616009477069115E-3</v>
      </c>
      <c r="DD81">
        <v>-345.89250785328682</v>
      </c>
      <c r="DE81" s="5">
        <f>ROUND(ПП5[[#This Row],[Стоимость квартиры с отделкой]]/1000000,2)</f>
        <v>5.48</v>
      </c>
    </row>
    <row r="82" spans="1:109" x14ac:dyDescent="0.25">
      <c r="A82" s="5">
        <v>81</v>
      </c>
      <c r="B82" s="5" t="s">
        <v>3</v>
      </c>
      <c r="C82" s="5">
        <v>12</v>
      </c>
      <c r="D82" s="5">
        <v>5</v>
      </c>
      <c r="E82" s="5">
        <v>2</v>
      </c>
      <c r="F82" s="5">
        <v>16.46</v>
      </c>
      <c r="G82" s="5">
        <v>12.47</v>
      </c>
      <c r="H82" s="5"/>
      <c r="I82" s="5">
        <v>28.93</v>
      </c>
      <c r="J82" s="5">
        <v>18</v>
      </c>
      <c r="K82" s="5">
        <v>4.3499999999999996</v>
      </c>
      <c r="L82" s="5">
        <v>1.55</v>
      </c>
      <c r="M82" s="5"/>
      <c r="N82" s="5">
        <v>8</v>
      </c>
      <c r="O82" s="5">
        <v>2.67</v>
      </c>
      <c r="P82" s="5"/>
      <c r="R82" s="5">
        <v>2.67</v>
      </c>
      <c r="S82" s="5">
        <v>63.5</v>
      </c>
      <c r="T82" s="5">
        <v>60.83</v>
      </c>
      <c r="U82" s="5">
        <v>62.17</v>
      </c>
      <c r="V82">
        <v>61.150000000000006</v>
      </c>
      <c r="W82" s="5">
        <v>80307.864000000001</v>
      </c>
      <c r="X82">
        <v>4015.3932</v>
      </c>
      <c r="Y82">
        <v>84323.257199999993</v>
      </c>
      <c r="Z82">
        <v>2529.6977160000001</v>
      </c>
      <c r="AA82">
        <v>86852.954916000002</v>
      </c>
      <c r="AC82">
        <v>86852.954916000002</v>
      </c>
      <c r="AE82">
        <v>86852.954916000002</v>
      </c>
      <c r="AG82">
        <v>86852.954916000002</v>
      </c>
      <c r="AI82">
        <v>86852.954916000002</v>
      </c>
      <c r="AJ82">
        <v>868.52954915999999</v>
      </c>
      <c r="AK82">
        <v>87721.48446516</v>
      </c>
      <c r="AL82" s="5">
        <v>4386.0742232580005</v>
      </c>
      <c r="AM82" s="5">
        <v>92107.558688417994</v>
      </c>
      <c r="AO82">
        <v>92107.558688417994</v>
      </c>
      <c r="AP82">
        <v>1842.15117376836</v>
      </c>
      <c r="AQ82">
        <v>93949.709862186355</v>
      </c>
      <c r="AS82">
        <v>93949.709862186355</v>
      </c>
      <c r="AT82">
        <v>1878.9941972437273</v>
      </c>
      <c r="AU82">
        <v>95828.704059430078</v>
      </c>
      <c r="AW82">
        <v>95828.704059430078</v>
      </c>
      <c r="AX82" s="5"/>
      <c r="AY82">
        <v>95828.704059430078</v>
      </c>
      <c r="AZ82">
        <v>1916.5740811886017</v>
      </c>
      <c r="BA82">
        <v>97745.278140618684</v>
      </c>
      <c r="BB82">
        <v>488.72639070309344</v>
      </c>
      <c r="BC82">
        <v>98234.004531321771</v>
      </c>
      <c r="BE82">
        <v>98234.004531321771</v>
      </c>
      <c r="BF82">
        <v>1473.5100679698264</v>
      </c>
      <c r="BG82">
        <v>99707.514599291593</v>
      </c>
      <c r="BI82">
        <v>99707.514599291593</v>
      </c>
      <c r="BJ82">
        <v>3988.3005839716639</v>
      </c>
      <c r="BK82">
        <v>103695.81518326326</v>
      </c>
      <c r="BL82">
        <v>6221.7489109957951</v>
      </c>
      <c r="BM82">
        <v>109917.56409425904</v>
      </c>
      <c r="BN82">
        <v>14289.283332253675</v>
      </c>
      <c r="BO82">
        <v>124206.84742651272</v>
      </c>
      <c r="BP82">
        <v>35</v>
      </c>
      <c r="BQ82">
        <v>124241.84742651272</v>
      </c>
      <c r="BS82">
        <v>124241.84742651272</v>
      </c>
      <c r="BT82" s="5">
        <v>124241.85</v>
      </c>
      <c r="BU82" s="5">
        <v>7597400</v>
      </c>
      <c r="BX82" s="5">
        <v>0</v>
      </c>
      <c r="BY82" s="5">
        <v>124242.02780049058</v>
      </c>
      <c r="BZ82" s="5">
        <v>7597400</v>
      </c>
      <c r="CA82" s="5" t="s">
        <v>8</v>
      </c>
      <c r="CB82" s="5"/>
      <c r="CC82">
        <v>124242.02780049058</v>
      </c>
      <c r="CD82" s="5">
        <v>0</v>
      </c>
      <c r="CE82" s="5">
        <v>7597400</v>
      </c>
      <c r="CF82" s="5"/>
      <c r="CG82" s="5"/>
      <c r="CH82" s="5" t="s">
        <v>2</v>
      </c>
      <c r="CI82" s="5" t="s">
        <v>2</v>
      </c>
      <c r="CJ82" t="s">
        <v>1821</v>
      </c>
      <c r="CK82" t="s">
        <v>1787</v>
      </c>
      <c r="CL82" t="s">
        <v>1868</v>
      </c>
      <c r="CM82" t="s">
        <v>1857</v>
      </c>
      <c r="CN82" s="5" t="b">
        <v>1</v>
      </c>
      <c r="CO82" t="s">
        <v>223</v>
      </c>
      <c r="CQ82" t="s">
        <v>1269</v>
      </c>
      <c r="CR82" t="s">
        <v>1451</v>
      </c>
      <c r="CS82" t="s">
        <v>1282</v>
      </c>
      <c r="CT82" t="b">
        <v>0</v>
      </c>
      <c r="CU82">
        <v>7597400</v>
      </c>
      <c r="CV82">
        <v>7597400</v>
      </c>
      <c r="CW82">
        <v>0</v>
      </c>
      <c r="CX82">
        <v>0</v>
      </c>
      <c r="CY82">
        <v>0</v>
      </c>
      <c r="CZ82" t="b">
        <v>1</v>
      </c>
      <c r="DA82" t="s">
        <v>1786</v>
      </c>
      <c r="DB82" t="s">
        <v>1787</v>
      </c>
      <c r="DC82">
        <v>-1.6406626990509876E-2</v>
      </c>
      <c r="DD82">
        <v>-2038.3926066672072</v>
      </c>
      <c r="DE82" s="5">
        <f>ROUND(ПП5[[#This Row],[Стоимость квартиры с отделкой]]/1000000,2)</f>
        <v>7.6</v>
      </c>
    </row>
    <row r="83" spans="1:109" x14ac:dyDescent="0.25">
      <c r="A83" s="5">
        <v>82</v>
      </c>
      <c r="B83" s="5" t="s">
        <v>3</v>
      </c>
      <c r="C83" s="5">
        <v>12</v>
      </c>
      <c r="D83" s="5">
        <v>6</v>
      </c>
      <c r="E83" s="5">
        <v>2</v>
      </c>
      <c r="F83" s="5">
        <v>14.64</v>
      </c>
      <c r="G83" s="5">
        <v>10.74</v>
      </c>
      <c r="H83" s="5"/>
      <c r="I83" s="5">
        <v>25.380000000000003</v>
      </c>
      <c r="J83" s="5">
        <v>14.35</v>
      </c>
      <c r="K83" s="5">
        <v>4.16</v>
      </c>
      <c r="L83" s="5">
        <v>1.93</v>
      </c>
      <c r="M83" s="5"/>
      <c r="N83" s="5">
        <v>11.03</v>
      </c>
      <c r="O83" s="5">
        <v>2.6219999999999999</v>
      </c>
      <c r="P83" s="5"/>
      <c r="R83" s="5">
        <v>2.6219999999999999</v>
      </c>
      <c r="S83" s="5">
        <v>59.47</v>
      </c>
      <c r="T83" s="5">
        <v>56.85</v>
      </c>
      <c r="U83" s="5">
        <v>58.16</v>
      </c>
      <c r="V83">
        <v>58</v>
      </c>
      <c r="W83" s="5">
        <v>81466.150500000003</v>
      </c>
      <c r="X83">
        <v>4073.3075250000002</v>
      </c>
      <c r="Y83">
        <v>85539.458025</v>
      </c>
      <c r="Z83">
        <v>2566.1837407499997</v>
      </c>
      <c r="AA83">
        <v>88105.641765749999</v>
      </c>
      <c r="AC83">
        <v>88105.641765749999</v>
      </c>
      <c r="AE83">
        <v>88105.641765749999</v>
      </c>
      <c r="AG83">
        <v>88105.641765749999</v>
      </c>
      <c r="AI83">
        <v>88105.641765749999</v>
      </c>
      <c r="AK83">
        <v>88105.641765749999</v>
      </c>
      <c r="AL83" s="5"/>
      <c r="AM83" s="5">
        <v>88105.641765749999</v>
      </c>
      <c r="AO83">
        <v>88105.641765749999</v>
      </c>
      <c r="AQ83">
        <v>88105.641765749999</v>
      </c>
      <c r="AS83">
        <v>88105.641765749999</v>
      </c>
      <c r="AU83">
        <v>88105.641765749999</v>
      </c>
      <c r="AW83">
        <v>88105.641765749999</v>
      </c>
      <c r="AX83" s="5"/>
      <c r="AY83">
        <v>88105.641765749999</v>
      </c>
      <c r="BA83">
        <v>88105.641765749999</v>
      </c>
      <c r="BC83">
        <v>88105.641765749999</v>
      </c>
      <c r="BE83">
        <v>88105.641765749999</v>
      </c>
      <c r="BG83">
        <v>88105.641765749999</v>
      </c>
      <c r="BI83">
        <v>88105.641765749999</v>
      </c>
      <c r="BK83">
        <v>88105.641765749999</v>
      </c>
      <c r="BM83">
        <v>88105.641765749999</v>
      </c>
      <c r="BO83">
        <v>88105.641765749999</v>
      </c>
      <c r="BQ83">
        <v>88105.641765749999</v>
      </c>
      <c r="BS83">
        <v>88105.641765749999</v>
      </c>
      <c r="BT83" s="5">
        <v>88105.64</v>
      </c>
      <c r="BU83" s="5">
        <v>5124224.0199999996</v>
      </c>
      <c r="BX83" s="5">
        <v>0</v>
      </c>
      <c r="BY83" s="5">
        <v>88105.639958734522</v>
      </c>
      <c r="BZ83" s="5">
        <v>5124224.0199999996</v>
      </c>
      <c r="CA83" s="5" t="s">
        <v>10</v>
      </c>
      <c r="CB83" s="5">
        <v>22000</v>
      </c>
      <c r="CC83">
        <v>110105.63995873452</v>
      </c>
      <c r="CD83" s="5">
        <v>1279520</v>
      </c>
      <c r="CE83" s="5">
        <v>6403744.0199999996</v>
      </c>
      <c r="CF83" s="5"/>
      <c r="CG83" s="5"/>
      <c r="CH83" s="5" t="s">
        <v>1</v>
      </c>
      <c r="CI83" s="5" t="s">
        <v>1</v>
      </c>
      <c r="CJ83" t="s">
        <v>1863</v>
      </c>
      <c r="CK83" t="s">
        <v>1787</v>
      </c>
      <c r="CL83" t="s">
        <v>1868</v>
      </c>
      <c r="CM83" t="s">
        <v>1857</v>
      </c>
      <c r="CN83" s="5" t="b">
        <v>1</v>
      </c>
      <c r="CO83" t="s">
        <v>224</v>
      </c>
      <c r="CQ83" t="s">
        <v>128</v>
      </c>
      <c r="CR83" t="s">
        <v>1450</v>
      </c>
      <c r="CS83" t="s">
        <v>10</v>
      </c>
      <c r="CT83" t="b">
        <v>1</v>
      </c>
      <c r="CU83">
        <v>5124224.0199999996</v>
      </c>
      <c r="CV83" t="s">
        <v>1899</v>
      </c>
      <c r="CW83">
        <v>0</v>
      </c>
      <c r="CX83">
        <v>5124224</v>
      </c>
      <c r="CY83">
        <v>0</v>
      </c>
      <c r="CZ83" t="b">
        <v>1</v>
      </c>
      <c r="DA83">
        <v>45241</v>
      </c>
      <c r="DB83" t="s">
        <v>1792</v>
      </c>
      <c r="DC83">
        <v>-2.7510316368637433E-3</v>
      </c>
      <c r="DD83">
        <v>-242.38140291260507</v>
      </c>
      <c r="DE83" s="5">
        <f>ROUND(ПП5[[#This Row],[Стоимость квартиры с отделкой]]/1000000,2)</f>
        <v>6.4</v>
      </c>
    </row>
    <row r="84" spans="1:109" x14ac:dyDescent="0.25">
      <c r="A84" s="5">
        <v>83</v>
      </c>
      <c r="B84" s="5" t="s">
        <v>3</v>
      </c>
      <c r="C84" s="5">
        <v>12</v>
      </c>
      <c r="D84" s="5">
        <v>7</v>
      </c>
      <c r="E84" s="5">
        <v>1</v>
      </c>
      <c r="F84" s="5">
        <v>18.489999999999998</v>
      </c>
      <c r="G84" s="5"/>
      <c r="H84" s="5"/>
      <c r="I84" s="5">
        <v>18.489999999999998</v>
      </c>
      <c r="J84" s="5">
        <v>13.04</v>
      </c>
      <c r="K84" s="5">
        <v>3.9</v>
      </c>
      <c r="L84" s="5"/>
      <c r="M84" s="5"/>
      <c r="N84" s="5">
        <v>5.99</v>
      </c>
      <c r="O84" s="5">
        <v>2.65</v>
      </c>
      <c r="P84" s="5"/>
      <c r="R84" s="5">
        <v>2.65</v>
      </c>
      <c r="S84" s="5">
        <v>44.07</v>
      </c>
      <c r="T84" s="5">
        <v>41.42</v>
      </c>
      <c r="U84" s="5">
        <v>42.75</v>
      </c>
      <c r="V84">
        <v>42.599999999999994</v>
      </c>
      <c r="W84" s="5">
        <v>83951.4375</v>
      </c>
      <c r="X84">
        <v>4197.5718750000005</v>
      </c>
      <c r="Y84">
        <v>88149.009374999994</v>
      </c>
      <c r="Z84">
        <v>2644.4702812499995</v>
      </c>
      <c r="AA84">
        <v>90793.479656249998</v>
      </c>
      <c r="AB84">
        <v>3631.7391862499999</v>
      </c>
      <c r="AC84">
        <v>94425.218842499977</v>
      </c>
      <c r="AE84">
        <v>94425.218842499977</v>
      </c>
      <c r="AF84">
        <v>4721.2609421249999</v>
      </c>
      <c r="AG84">
        <v>99146.479784624986</v>
      </c>
      <c r="AI84">
        <v>99146.479784624986</v>
      </c>
      <c r="AJ84">
        <v>991.46479784624989</v>
      </c>
      <c r="AK84">
        <v>100137.94458247125</v>
      </c>
      <c r="AL84" s="5">
        <v>5006.8972291235623</v>
      </c>
      <c r="AM84" s="5">
        <v>105144.8418115948</v>
      </c>
      <c r="AO84">
        <v>105144.8418115948</v>
      </c>
      <c r="AP84">
        <v>3154.3452543478434</v>
      </c>
      <c r="AQ84">
        <v>108299.18706594263</v>
      </c>
      <c r="AS84">
        <v>108299.18706594263</v>
      </c>
      <c r="AU84">
        <v>108299.18706594263</v>
      </c>
      <c r="AW84">
        <v>108299.18706594263</v>
      </c>
      <c r="AX84" s="5"/>
      <c r="AY84">
        <v>108299.18706594263</v>
      </c>
      <c r="BA84">
        <v>108299.18706594263</v>
      </c>
      <c r="BB84">
        <v>541.49593532971323</v>
      </c>
      <c r="BC84">
        <v>108840.68300127237</v>
      </c>
      <c r="BE84">
        <v>108840.68300127237</v>
      </c>
      <c r="BF84">
        <v>1632.6102450190851</v>
      </c>
      <c r="BG84">
        <v>110473.29324629145</v>
      </c>
      <c r="BI84">
        <v>110473.29324629145</v>
      </c>
      <c r="BK84">
        <v>110473.29324629145</v>
      </c>
      <c r="BM84">
        <v>110473.29324629145</v>
      </c>
      <c r="BO84">
        <v>110473.29324629145</v>
      </c>
      <c r="BQ84">
        <v>110473.29324629145</v>
      </c>
      <c r="BS84">
        <v>110473.29324629145</v>
      </c>
      <c r="BT84" s="5">
        <v>110473.29</v>
      </c>
      <c r="BU84" s="5">
        <v>4722800</v>
      </c>
      <c r="BV84">
        <v>50000</v>
      </c>
      <c r="BX84" s="5">
        <v>50000</v>
      </c>
      <c r="BY84" s="5">
        <v>109305.26315789472</v>
      </c>
      <c r="BZ84" s="5">
        <v>4672800</v>
      </c>
      <c r="CA84" s="5" t="s">
        <v>1282</v>
      </c>
      <c r="CB84" s="5">
        <v>7000</v>
      </c>
      <c r="CC84">
        <v>116305.26315789472</v>
      </c>
      <c r="CD84" s="5">
        <v>299250</v>
      </c>
      <c r="CE84" s="5">
        <v>4972050</v>
      </c>
      <c r="CF84" s="5"/>
      <c r="CG84" s="5" t="s">
        <v>1330</v>
      </c>
      <c r="CH84" s="5" t="s">
        <v>1</v>
      </c>
      <c r="CI84" s="5" t="s">
        <v>1</v>
      </c>
      <c r="CJ84" t="s">
        <v>1863</v>
      </c>
      <c r="CK84" t="s">
        <v>1787</v>
      </c>
      <c r="CL84" t="s">
        <v>1868</v>
      </c>
      <c r="CM84" t="s">
        <v>1864</v>
      </c>
      <c r="CN84" s="5" t="b">
        <v>1</v>
      </c>
      <c r="CO84" t="s">
        <v>225</v>
      </c>
      <c r="CQ84" t="s">
        <v>1269</v>
      </c>
      <c r="CR84" t="s">
        <v>1450</v>
      </c>
      <c r="CS84" t="s">
        <v>1282</v>
      </c>
      <c r="CT84" t="b">
        <v>1</v>
      </c>
      <c r="CU84">
        <v>4722800</v>
      </c>
      <c r="CV84" t="s">
        <v>1899</v>
      </c>
      <c r="CW84">
        <v>0</v>
      </c>
      <c r="CX84">
        <v>4722800</v>
      </c>
      <c r="CY84">
        <v>0</v>
      </c>
      <c r="CZ84" t="b">
        <v>1</v>
      </c>
      <c r="DA84">
        <v>45503</v>
      </c>
      <c r="DB84" t="s">
        <v>1789</v>
      </c>
      <c r="DC84">
        <v>-3.5087719298246833E-3</v>
      </c>
      <c r="DD84">
        <v>-383.5272391505211</v>
      </c>
      <c r="DE84" s="5">
        <f>ROUND(ПП5[[#This Row],[Стоимость квартиры с отделкой]]/1000000,2)</f>
        <v>4.97</v>
      </c>
    </row>
    <row r="85" spans="1:109" x14ac:dyDescent="0.25">
      <c r="A85" s="5">
        <v>84</v>
      </c>
      <c r="B85" s="5" t="s">
        <v>3</v>
      </c>
      <c r="C85" s="5">
        <v>13</v>
      </c>
      <c r="D85" s="5">
        <v>1</v>
      </c>
      <c r="E85" s="5">
        <v>1</v>
      </c>
      <c r="F85" s="5">
        <v>14.68</v>
      </c>
      <c r="G85" s="5"/>
      <c r="H85" s="5"/>
      <c r="I85" s="5">
        <v>14.68</v>
      </c>
      <c r="J85" s="5">
        <v>9.84</v>
      </c>
      <c r="K85" s="5">
        <v>3.63</v>
      </c>
      <c r="L85" s="5"/>
      <c r="M85" s="5"/>
      <c r="N85" s="5">
        <v>4.8899999999999997</v>
      </c>
      <c r="O85" s="5">
        <v>2.7</v>
      </c>
      <c r="P85" s="5"/>
      <c r="R85" s="5">
        <v>2.7</v>
      </c>
      <c r="S85" s="5">
        <v>35.74</v>
      </c>
      <c r="T85" s="5">
        <v>33.04</v>
      </c>
      <c r="U85" s="5">
        <v>34.39</v>
      </c>
      <c r="V85">
        <v>34.450000000000003</v>
      </c>
      <c r="W85" s="5">
        <v>82734.75</v>
      </c>
      <c r="X85">
        <v>4136.7375000000002</v>
      </c>
      <c r="Y85">
        <v>86871.487500000003</v>
      </c>
      <c r="Z85">
        <v>2606.1446249999999</v>
      </c>
      <c r="AA85">
        <v>89477.632125000004</v>
      </c>
      <c r="AB85">
        <v>12526.8684975</v>
      </c>
      <c r="AC85">
        <v>102004.5006225</v>
      </c>
      <c r="AE85">
        <v>102004.5006225</v>
      </c>
      <c r="AF85">
        <v>5100.2250311250009</v>
      </c>
      <c r="AG85">
        <v>107104.72565362501</v>
      </c>
      <c r="AI85">
        <v>107104.72565362501</v>
      </c>
      <c r="AJ85">
        <v>1071.0472565362502</v>
      </c>
      <c r="AK85">
        <v>108175.77291016123</v>
      </c>
      <c r="AL85" s="5">
        <v>5408.7886455080625</v>
      </c>
      <c r="AM85" s="5">
        <v>113584.56155566932</v>
      </c>
      <c r="AO85">
        <v>113584.56155566932</v>
      </c>
      <c r="AP85">
        <v>3407.5368466700793</v>
      </c>
      <c r="AQ85">
        <v>116992.09840233938</v>
      </c>
      <c r="AS85">
        <v>116992.09840233938</v>
      </c>
      <c r="AU85">
        <v>116992.09840233938</v>
      </c>
      <c r="AW85">
        <v>116992.09840233938</v>
      </c>
      <c r="AX85" s="5"/>
      <c r="AY85">
        <v>116992.09840233938</v>
      </c>
      <c r="BA85">
        <v>116992.09840233938</v>
      </c>
      <c r="BC85">
        <v>116992.09840233938</v>
      </c>
      <c r="BE85">
        <v>116992.09840233938</v>
      </c>
      <c r="BG85">
        <v>116992.09840233938</v>
      </c>
      <c r="BI85">
        <v>116992.09840233938</v>
      </c>
      <c r="BK85">
        <v>116992.09840233938</v>
      </c>
      <c r="BM85">
        <v>116992.09840233938</v>
      </c>
      <c r="BO85">
        <v>116992.09840233938</v>
      </c>
      <c r="BQ85">
        <v>116992.09840233938</v>
      </c>
      <c r="BS85">
        <v>116992.09840233938</v>
      </c>
      <c r="BT85" s="5">
        <v>116992.1</v>
      </c>
      <c r="BU85" s="5">
        <v>4023400</v>
      </c>
      <c r="BX85" s="5">
        <v>0</v>
      </c>
      <c r="BY85" s="5">
        <v>116993.31200930502</v>
      </c>
      <c r="BZ85" s="5">
        <v>4023400</v>
      </c>
      <c r="CA85" s="5" t="s">
        <v>8</v>
      </c>
      <c r="CB85" s="5"/>
      <c r="CC85">
        <v>116993.31200930502</v>
      </c>
      <c r="CD85" s="5">
        <v>0</v>
      </c>
      <c r="CE85" s="5">
        <v>4023400</v>
      </c>
      <c r="CF85" s="5" t="s">
        <v>102</v>
      </c>
      <c r="CG85" s="5"/>
      <c r="CH85" s="5" t="s">
        <v>1</v>
      </c>
      <c r="CI85" s="5" t="s">
        <v>1</v>
      </c>
      <c r="CJ85" t="s">
        <v>1863</v>
      </c>
      <c r="CK85" t="s">
        <v>1787</v>
      </c>
      <c r="CL85" t="s">
        <v>1868</v>
      </c>
      <c r="CM85" t="s">
        <v>1864</v>
      </c>
      <c r="CN85" s="5" t="b">
        <v>1</v>
      </c>
      <c r="CO85" t="s">
        <v>226</v>
      </c>
      <c r="CQ85" t="s">
        <v>1269</v>
      </c>
      <c r="CR85" t="s">
        <v>1450</v>
      </c>
      <c r="CS85" t="s">
        <v>8</v>
      </c>
      <c r="CT85" t="b">
        <v>1</v>
      </c>
      <c r="CU85">
        <v>4023400</v>
      </c>
      <c r="CV85" t="s">
        <v>1899</v>
      </c>
      <c r="CW85">
        <v>4023400</v>
      </c>
      <c r="CX85">
        <v>4023400</v>
      </c>
      <c r="CY85">
        <v>0</v>
      </c>
      <c r="CZ85" t="b">
        <v>1</v>
      </c>
      <c r="DA85">
        <v>45457</v>
      </c>
      <c r="DB85" t="s">
        <v>1789</v>
      </c>
      <c r="DC85">
        <v>1.7446932247746627E-3</v>
      </c>
      <c r="DD85">
        <v>204.11743880658267</v>
      </c>
      <c r="DE85" s="5">
        <f>ROUND(ПП5[[#This Row],[Стоимость квартиры с отделкой]]/1000000,2)</f>
        <v>4.0199999999999996</v>
      </c>
    </row>
    <row r="86" spans="1:109" x14ac:dyDescent="0.25">
      <c r="A86" s="5">
        <v>85</v>
      </c>
      <c r="B86" s="5" t="s">
        <v>3</v>
      </c>
      <c r="C86" s="5">
        <v>13</v>
      </c>
      <c r="D86" s="5">
        <v>2</v>
      </c>
      <c r="E86" s="5">
        <v>2</v>
      </c>
      <c r="F86" s="5">
        <v>15.82</v>
      </c>
      <c r="G86" s="5">
        <v>15.54</v>
      </c>
      <c r="H86" s="5"/>
      <c r="I86" s="5">
        <v>31.36</v>
      </c>
      <c r="J86" s="5">
        <v>19.440000000000001</v>
      </c>
      <c r="K86" s="5">
        <v>4.42</v>
      </c>
      <c r="L86" s="5"/>
      <c r="M86" s="5">
        <v>3.25</v>
      </c>
      <c r="N86" s="5">
        <v>8.5299999999999994</v>
      </c>
      <c r="O86" s="5">
        <v>3</v>
      </c>
      <c r="P86" s="5"/>
      <c r="R86" s="5">
        <v>3</v>
      </c>
      <c r="S86" s="5">
        <v>70</v>
      </c>
      <c r="T86" s="5">
        <v>67</v>
      </c>
      <c r="U86" s="5">
        <v>68.5</v>
      </c>
      <c r="V86">
        <v>68.100000000000009</v>
      </c>
      <c r="W86" s="5">
        <v>84168.819000000003</v>
      </c>
      <c r="X86">
        <v>4208.4409500000002</v>
      </c>
      <c r="Y86">
        <v>88377.259950000007</v>
      </c>
      <c r="Z86">
        <v>2651.3177985000002</v>
      </c>
      <c r="AA86">
        <v>91028.577748500014</v>
      </c>
      <c r="AC86">
        <v>91028.577748500014</v>
      </c>
      <c r="AE86">
        <v>91028.577748500014</v>
      </c>
      <c r="AG86">
        <v>91028.577748500014</v>
      </c>
      <c r="AH86">
        <v>-831</v>
      </c>
      <c r="AI86">
        <v>90197.577748500014</v>
      </c>
      <c r="AJ86">
        <v>901.97577748500021</v>
      </c>
      <c r="AK86">
        <v>91099.553525985015</v>
      </c>
      <c r="AL86" s="5">
        <v>4554.9776762992506</v>
      </c>
      <c r="AM86" s="5">
        <v>95654.531202284285</v>
      </c>
      <c r="AO86">
        <v>95654.531202284285</v>
      </c>
      <c r="AP86">
        <v>1913.0906240456857</v>
      </c>
      <c r="AQ86">
        <v>97567.621826329952</v>
      </c>
      <c r="AS86">
        <v>97567.621826329952</v>
      </c>
      <c r="AT86">
        <v>1951.3524365265991</v>
      </c>
      <c r="AU86">
        <v>99518.974262856558</v>
      </c>
      <c r="AW86">
        <v>99518.974262856558</v>
      </c>
      <c r="AX86" s="5"/>
      <c r="AY86">
        <v>99518.974262856558</v>
      </c>
      <c r="BA86">
        <v>99518.974262856558</v>
      </c>
      <c r="BC86">
        <v>99518.974262856558</v>
      </c>
      <c r="BE86">
        <v>99518.974262856558</v>
      </c>
      <c r="BF86">
        <v>497.59487131428278</v>
      </c>
      <c r="BG86">
        <v>100016.56913417084</v>
      </c>
      <c r="BI86">
        <v>100016.56913417084</v>
      </c>
      <c r="BK86">
        <v>100016.56913417084</v>
      </c>
      <c r="BL86">
        <v>6000.9941480502503</v>
      </c>
      <c r="BM86">
        <v>106017.56328222108</v>
      </c>
      <c r="BN86">
        <v>13782.283226688742</v>
      </c>
      <c r="BO86">
        <v>119799.84650890985</v>
      </c>
      <c r="BP86">
        <v>35</v>
      </c>
      <c r="BQ86">
        <v>119834.84650890985</v>
      </c>
      <c r="BS86">
        <v>119834.84650890985</v>
      </c>
      <c r="BT86" s="5">
        <v>119834.85</v>
      </c>
      <c r="BU86" s="5">
        <v>8160800</v>
      </c>
      <c r="BV86">
        <v>536700</v>
      </c>
      <c r="BX86" s="5">
        <v>536700</v>
      </c>
      <c r="BY86" s="5">
        <v>111954.47870778266</v>
      </c>
      <c r="BZ86" s="5">
        <v>7624100</v>
      </c>
      <c r="CA86" s="5" t="s">
        <v>8</v>
      </c>
      <c r="CB86" s="5"/>
      <c r="CC86">
        <v>111954.47870778266</v>
      </c>
      <c r="CD86" s="5">
        <v>0</v>
      </c>
      <c r="CE86" s="5">
        <v>7624100</v>
      </c>
      <c r="CF86" s="5"/>
      <c r="CG86" s="5" t="s">
        <v>1809</v>
      </c>
      <c r="CH86" s="5" t="s">
        <v>1</v>
      </c>
      <c r="CI86" s="5" t="s">
        <v>1</v>
      </c>
      <c r="CJ86" t="s">
        <v>1863</v>
      </c>
      <c r="CK86" t="s">
        <v>1787</v>
      </c>
      <c r="CL86" t="s">
        <v>1868</v>
      </c>
      <c r="CM86" t="s">
        <v>1857</v>
      </c>
      <c r="CN86" s="5" t="b">
        <v>1</v>
      </c>
      <c r="CO86" t="s">
        <v>227</v>
      </c>
      <c r="CQ86" t="s">
        <v>1269</v>
      </c>
      <c r="CR86" t="s">
        <v>1451</v>
      </c>
      <c r="CS86" t="s">
        <v>8</v>
      </c>
      <c r="CT86" t="b">
        <v>1</v>
      </c>
      <c r="CU86">
        <v>8160800</v>
      </c>
      <c r="CV86" t="s">
        <v>1899</v>
      </c>
      <c r="CW86">
        <v>8160800</v>
      </c>
      <c r="CX86">
        <v>8160800</v>
      </c>
      <c r="CY86">
        <v>0</v>
      </c>
      <c r="CZ86" t="b">
        <v>1</v>
      </c>
      <c r="DA86">
        <v>45870</v>
      </c>
      <c r="DB86" t="s">
        <v>1789</v>
      </c>
      <c r="DC86">
        <v>-5.839416058393998E-3</v>
      </c>
      <c r="DD86">
        <v>-653.74878077535504</v>
      </c>
      <c r="DE86" s="5">
        <f>ROUND(ПП5[[#This Row],[Стоимость квартиры с отделкой]]/1000000,2)</f>
        <v>7.62</v>
      </c>
    </row>
    <row r="87" spans="1:109" x14ac:dyDescent="0.25">
      <c r="A87" s="5">
        <v>86</v>
      </c>
      <c r="B87" s="5" t="s">
        <v>3</v>
      </c>
      <c r="C87" s="5">
        <v>13</v>
      </c>
      <c r="D87" s="5">
        <v>3</v>
      </c>
      <c r="E87" s="5">
        <v>1</v>
      </c>
      <c r="F87" s="5">
        <v>13.6</v>
      </c>
      <c r="G87" s="5"/>
      <c r="H87" s="5"/>
      <c r="I87" s="5">
        <v>13.6</v>
      </c>
      <c r="J87" s="5">
        <v>14.97</v>
      </c>
      <c r="K87" s="5">
        <v>4.1100000000000003</v>
      </c>
      <c r="L87" s="5"/>
      <c r="M87" s="5"/>
      <c r="N87" s="5">
        <v>3.7</v>
      </c>
      <c r="O87" s="5">
        <v>2.69</v>
      </c>
      <c r="P87" s="5"/>
      <c r="R87" s="5">
        <v>2.69</v>
      </c>
      <c r="S87" s="5">
        <v>39.07</v>
      </c>
      <c r="T87" s="5">
        <v>36.380000000000003</v>
      </c>
      <c r="U87" s="5">
        <v>37.729999999999997</v>
      </c>
      <c r="V87">
        <v>37.35</v>
      </c>
      <c r="W87" s="5">
        <v>87601.5</v>
      </c>
      <c r="X87">
        <v>4380.0749999999998</v>
      </c>
      <c r="Y87">
        <v>91981.574999999997</v>
      </c>
      <c r="Z87">
        <v>2759.4472499999997</v>
      </c>
      <c r="AA87">
        <v>94741.022249999995</v>
      </c>
      <c r="AB87">
        <v>6631.8715575000006</v>
      </c>
      <c r="AC87">
        <v>101372.8938075</v>
      </c>
      <c r="AE87">
        <v>101372.8938075</v>
      </c>
      <c r="AG87">
        <v>101372.8938075</v>
      </c>
      <c r="AI87">
        <v>101372.8938075</v>
      </c>
      <c r="AK87">
        <v>101372.8938075</v>
      </c>
      <c r="AL87" s="5"/>
      <c r="AM87" s="5">
        <v>101372.8938075</v>
      </c>
      <c r="AO87">
        <v>101372.8938075</v>
      </c>
      <c r="AQ87">
        <v>101372.8938075</v>
      </c>
      <c r="AS87">
        <v>101372.8938075</v>
      </c>
      <c r="AU87">
        <v>101372.8938075</v>
      </c>
      <c r="AW87">
        <v>101372.8938075</v>
      </c>
      <c r="AX87" s="5"/>
      <c r="AY87">
        <v>101372.8938075</v>
      </c>
      <c r="BA87">
        <v>101372.8938075</v>
      </c>
      <c r="BC87">
        <v>101372.8938075</v>
      </c>
      <c r="BE87">
        <v>101372.8938075</v>
      </c>
      <c r="BG87">
        <v>101372.8938075</v>
      </c>
      <c r="BI87">
        <v>101372.8938075</v>
      </c>
      <c r="BK87">
        <v>101372.8938075</v>
      </c>
      <c r="BM87">
        <v>101372.8938075</v>
      </c>
      <c r="BO87">
        <v>101372.8938075</v>
      </c>
      <c r="BQ87">
        <v>101372.8938075</v>
      </c>
      <c r="BS87">
        <v>101372.8938075</v>
      </c>
      <c r="BT87" s="5">
        <v>101372.89</v>
      </c>
      <c r="BU87" s="5">
        <v>3824799.14</v>
      </c>
      <c r="BX87" s="5">
        <v>0</v>
      </c>
      <c r="BY87" s="5">
        <v>101372.89000795124</v>
      </c>
      <c r="BZ87" s="5">
        <v>3824799.14</v>
      </c>
      <c r="CA87" s="5" t="s">
        <v>8</v>
      </c>
      <c r="CB87" s="5"/>
      <c r="CC87">
        <v>101372.89000795124</v>
      </c>
      <c r="CD87" s="5">
        <v>0</v>
      </c>
      <c r="CE87" s="5">
        <v>3824799.14</v>
      </c>
      <c r="CF87" s="5"/>
      <c r="CG87" s="5"/>
      <c r="CH87" s="5" t="s">
        <v>1</v>
      </c>
      <c r="CI87" s="5" t="s">
        <v>1</v>
      </c>
      <c r="CJ87" t="s">
        <v>1863</v>
      </c>
      <c r="CK87" t="s">
        <v>1787</v>
      </c>
      <c r="CL87" t="s">
        <v>1868</v>
      </c>
      <c r="CM87" t="s">
        <v>1856</v>
      </c>
      <c r="CN87" s="5" t="b">
        <v>1</v>
      </c>
      <c r="CO87" t="s">
        <v>228</v>
      </c>
      <c r="CQ87" t="s">
        <v>128</v>
      </c>
      <c r="CR87" t="s">
        <v>1450</v>
      </c>
      <c r="CS87" t="s">
        <v>8</v>
      </c>
      <c r="CT87" t="b">
        <v>1</v>
      </c>
      <c r="CU87">
        <v>3824799.14</v>
      </c>
      <c r="CV87" t="s">
        <v>1899</v>
      </c>
      <c r="CW87">
        <v>0</v>
      </c>
      <c r="CX87">
        <v>3824799</v>
      </c>
      <c r="CY87">
        <v>0</v>
      </c>
      <c r="CZ87" t="b">
        <v>1</v>
      </c>
      <c r="DA87">
        <v>45243</v>
      </c>
      <c r="DB87" t="s">
        <v>1792</v>
      </c>
      <c r="DC87">
        <v>-1.0071561091969159E-2</v>
      </c>
      <c r="DD87">
        <v>-1020.983254784551</v>
      </c>
      <c r="DE87" s="5">
        <f>ROUND(ПП5[[#This Row],[Стоимость квартиры с отделкой]]/1000000,2)</f>
        <v>3.82</v>
      </c>
    </row>
    <row r="88" spans="1:109" x14ac:dyDescent="0.25">
      <c r="A88" s="5">
        <v>87</v>
      </c>
      <c r="B88" s="5" t="s">
        <v>3</v>
      </c>
      <c r="C88" s="5">
        <v>13</v>
      </c>
      <c r="D88" s="5">
        <v>4</v>
      </c>
      <c r="E88" s="5">
        <v>2</v>
      </c>
      <c r="F88" s="5">
        <v>16.61</v>
      </c>
      <c r="G88" s="5">
        <v>11.38</v>
      </c>
      <c r="H88" s="5"/>
      <c r="I88" s="5">
        <v>27.99</v>
      </c>
      <c r="J88" s="5">
        <v>14.58</v>
      </c>
      <c r="K88" s="5">
        <v>4.34</v>
      </c>
      <c r="L88" s="5">
        <v>2.08</v>
      </c>
      <c r="M88" s="5"/>
      <c r="N88" s="5">
        <v>8.82</v>
      </c>
      <c r="O88" s="5">
        <v>2.56</v>
      </c>
      <c r="P88" s="5"/>
      <c r="R88" s="5">
        <v>2.56</v>
      </c>
      <c r="S88" s="5">
        <v>60.37</v>
      </c>
      <c r="T88" s="5">
        <v>57.81</v>
      </c>
      <c r="U88" s="5">
        <v>59.09</v>
      </c>
      <c r="V88">
        <v>58.55</v>
      </c>
      <c r="W88" s="5">
        <v>80307.864000000001</v>
      </c>
      <c r="X88">
        <v>4015.3932</v>
      </c>
      <c r="Y88">
        <v>84323.257199999993</v>
      </c>
      <c r="Z88">
        <v>2529.6977160000001</v>
      </c>
      <c r="AA88">
        <v>86852.954916000002</v>
      </c>
      <c r="AC88">
        <v>86852.954916000002</v>
      </c>
      <c r="AE88">
        <v>86852.954916000002</v>
      </c>
      <c r="AG88">
        <v>86852.954916000002</v>
      </c>
      <c r="AI88">
        <v>86852.954916000002</v>
      </c>
      <c r="AJ88">
        <v>868.52954915999999</v>
      </c>
      <c r="AK88">
        <v>87721.48446516</v>
      </c>
      <c r="AL88" s="5">
        <v>4386.0742232580005</v>
      </c>
      <c r="AM88" s="5">
        <v>92107.558688417994</v>
      </c>
      <c r="AO88">
        <v>92107.558688417994</v>
      </c>
      <c r="AP88">
        <v>1842.15117376836</v>
      </c>
      <c r="AQ88">
        <v>93949.709862186355</v>
      </c>
      <c r="AS88">
        <v>93949.709862186355</v>
      </c>
      <c r="AT88">
        <v>1878.9941972437273</v>
      </c>
      <c r="AU88">
        <v>95828.704059430078</v>
      </c>
      <c r="AW88">
        <v>95828.704059430078</v>
      </c>
      <c r="AX88" s="5">
        <v>958.28704059430083</v>
      </c>
      <c r="AY88">
        <v>96786.991100024374</v>
      </c>
      <c r="BA88">
        <v>96786.991100024374</v>
      </c>
      <c r="BC88">
        <v>96786.991100024374</v>
      </c>
      <c r="BE88">
        <v>96786.991100024374</v>
      </c>
      <c r="BG88">
        <v>96786.991100024374</v>
      </c>
      <c r="BI88">
        <v>96786.991100024374</v>
      </c>
      <c r="BK88">
        <v>96786.991100024374</v>
      </c>
      <c r="BM88">
        <v>96786.991100024374</v>
      </c>
      <c r="BO88">
        <v>96786.991100024374</v>
      </c>
      <c r="BQ88">
        <v>96786.991100024374</v>
      </c>
      <c r="BS88">
        <v>96786.991100024374</v>
      </c>
      <c r="BT88" s="5">
        <v>96786.99</v>
      </c>
      <c r="BU88" s="5">
        <v>5719200</v>
      </c>
      <c r="BX88" s="5">
        <v>0</v>
      </c>
      <c r="BY88" s="5">
        <v>96787.950583855127</v>
      </c>
      <c r="BZ88" s="5">
        <v>5719200</v>
      </c>
      <c r="CA88" s="5" t="s">
        <v>1282</v>
      </c>
      <c r="CB88" s="5">
        <v>7000</v>
      </c>
      <c r="CC88">
        <v>103787.95058385513</v>
      </c>
      <c r="CD88" s="5">
        <v>413630</v>
      </c>
      <c r="CE88" s="5">
        <v>6132830</v>
      </c>
      <c r="CF88" s="5"/>
      <c r="CG88" s="5"/>
      <c r="CH88" s="5" t="s">
        <v>1</v>
      </c>
      <c r="CI88" s="5" t="s">
        <v>1</v>
      </c>
      <c r="CJ88" t="s">
        <v>1863</v>
      </c>
      <c r="CK88" t="s">
        <v>1787</v>
      </c>
      <c r="CL88" t="s">
        <v>1868</v>
      </c>
      <c r="CM88" t="s">
        <v>1857</v>
      </c>
      <c r="CN88" s="5" t="b">
        <v>1</v>
      </c>
      <c r="CO88" t="s">
        <v>229</v>
      </c>
      <c r="CQ88" t="s">
        <v>1269</v>
      </c>
      <c r="CR88" t="s">
        <v>1450</v>
      </c>
      <c r="CS88" t="s">
        <v>1282</v>
      </c>
      <c r="CT88" t="b">
        <v>1</v>
      </c>
      <c r="CU88">
        <v>5719200</v>
      </c>
      <c r="CV88" t="s">
        <v>1899</v>
      </c>
      <c r="CW88">
        <v>0</v>
      </c>
      <c r="CX88">
        <v>5719200</v>
      </c>
      <c r="CY88">
        <v>0</v>
      </c>
      <c r="CZ88" t="b">
        <v>1</v>
      </c>
      <c r="DA88">
        <v>45464</v>
      </c>
      <c r="DB88" t="s">
        <v>1792</v>
      </c>
      <c r="DC88">
        <v>-9.1386021323406341E-3</v>
      </c>
      <c r="DD88">
        <v>-884.50657159049842</v>
      </c>
      <c r="DE88" s="5">
        <f>ROUND(ПП5[[#This Row],[Стоимость квартиры с отделкой]]/1000000,2)</f>
        <v>6.13</v>
      </c>
    </row>
    <row r="89" spans="1:109" x14ac:dyDescent="0.25">
      <c r="A89" s="5">
        <v>88</v>
      </c>
      <c r="B89" s="5" t="s">
        <v>3</v>
      </c>
      <c r="C89" s="5">
        <v>13</v>
      </c>
      <c r="D89" s="5">
        <v>5</v>
      </c>
      <c r="E89" s="5">
        <v>2</v>
      </c>
      <c r="F89" s="5">
        <v>16.46</v>
      </c>
      <c r="G89" s="5">
        <v>12.47</v>
      </c>
      <c r="H89" s="5"/>
      <c r="I89" s="5">
        <v>28.93</v>
      </c>
      <c r="J89" s="5">
        <v>18</v>
      </c>
      <c r="K89" s="5">
        <v>4.3499999999999996</v>
      </c>
      <c r="L89" s="5">
        <v>1.55</v>
      </c>
      <c r="M89" s="5"/>
      <c r="N89" s="5">
        <v>8</v>
      </c>
      <c r="O89" s="5">
        <v>2.67</v>
      </c>
      <c r="P89" s="5"/>
      <c r="R89" s="5">
        <v>2.67</v>
      </c>
      <c r="S89" s="5">
        <v>63.5</v>
      </c>
      <c r="T89" s="5">
        <v>60.83</v>
      </c>
      <c r="U89" s="5">
        <v>62.17</v>
      </c>
      <c r="V89">
        <v>61.75</v>
      </c>
      <c r="W89" s="5">
        <v>80307.864000000001</v>
      </c>
      <c r="X89">
        <v>4015.3932</v>
      </c>
      <c r="Y89">
        <v>84323.257199999993</v>
      </c>
      <c r="Z89">
        <v>2529.6977160000001</v>
      </c>
      <c r="AA89">
        <v>86852.954916000002</v>
      </c>
      <c r="AC89">
        <v>86852.954916000002</v>
      </c>
      <c r="AE89">
        <v>86852.954916000002</v>
      </c>
      <c r="AG89">
        <v>86852.954916000002</v>
      </c>
      <c r="AI89">
        <v>86852.954916000002</v>
      </c>
      <c r="AJ89">
        <v>868.52954915999999</v>
      </c>
      <c r="AK89">
        <v>87721.48446516</v>
      </c>
      <c r="AL89" s="5">
        <v>4386.0742232580005</v>
      </c>
      <c r="AM89" s="5">
        <v>92107.558688417994</v>
      </c>
      <c r="AO89">
        <v>92107.558688417994</v>
      </c>
      <c r="AP89">
        <v>1842.15117376836</v>
      </c>
      <c r="AQ89">
        <v>93949.709862186355</v>
      </c>
      <c r="AS89">
        <v>93949.709862186355</v>
      </c>
      <c r="AT89">
        <v>1878.9941972437273</v>
      </c>
      <c r="AU89">
        <v>95828.704059430078</v>
      </c>
      <c r="AW89">
        <v>95828.704059430078</v>
      </c>
      <c r="AX89" s="5"/>
      <c r="AY89">
        <v>95828.704059430078</v>
      </c>
      <c r="BA89">
        <v>95828.704059430078</v>
      </c>
      <c r="BC89">
        <v>95828.704059430078</v>
      </c>
      <c r="BE89">
        <v>95828.704059430078</v>
      </c>
      <c r="BG89">
        <v>95828.704059430078</v>
      </c>
      <c r="BI89">
        <v>95828.704059430078</v>
      </c>
      <c r="BK89">
        <v>95828.704059430078</v>
      </c>
      <c r="BM89">
        <v>95828.704059430078</v>
      </c>
      <c r="BO89">
        <v>95828.704059430078</v>
      </c>
      <c r="BQ89">
        <v>95828.704059430078</v>
      </c>
      <c r="BS89">
        <v>95828.704059430078</v>
      </c>
      <c r="BT89" s="5">
        <v>95828.7</v>
      </c>
      <c r="BU89" s="5">
        <v>5957700</v>
      </c>
      <c r="BV89">
        <v>88888</v>
      </c>
      <c r="BX89" s="5">
        <v>88888</v>
      </c>
      <c r="BY89" s="5">
        <v>94399.420942576806</v>
      </c>
      <c r="BZ89" s="5">
        <v>5868812</v>
      </c>
      <c r="CA89" s="5" t="s">
        <v>8</v>
      </c>
      <c r="CB89" s="5"/>
      <c r="CC89">
        <v>94399.420942576806</v>
      </c>
      <c r="CD89" s="5">
        <v>0</v>
      </c>
      <c r="CE89" s="5">
        <v>5868812</v>
      </c>
      <c r="CF89" s="5"/>
      <c r="CG89" s="5" t="s">
        <v>1297</v>
      </c>
      <c r="CH89" s="5" t="s">
        <v>1</v>
      </c>
      <c r="CI89" s="5" t="s">
        <v>1</v>
      </c>
      <c r="CJ89" t="s">
        <v>1863</v>
      </c>
      <c r="CK89" t="s">
        <v>1787</v>
      </c>
      <c r="CL89" t="s">
        <v>1868</v>
      </c>
      <c r="CM89" t="s">
        <v>1857</v>
      </c>
      <c r="CN89" s="5" t="b">
        <v>1</v>
      </c>
      <c r="CO89" t="s">
        <v>230</v>
      </c>
      <c r="CQ89" t="s">
        <v>1269</v>
      </c>
      <c r="CR89" t="s">
        <v>1450</v>
      </c>
      <c r="CS89" t="s">
        <v>8</v>
      </c>
      <c r="CT89" t="b">
        <v>1</v>
      </c>
      <c r="CU89">
        <v>5957700</v>
      </c>
      <c r="CV89" t="s">
        <v>1899</v>
      </c>
      <c r="CW89">
        <v>5957700</v>
      </c>
      <c r="CX89">
        <v>5957700</v>
      </c>
      <c r="CY89">
        <v>0</v>
      </c>
      <c r="CZ89" t="b">
        <v>1</v>
      </c>
      <c r="DA89">
        <v>45405</v>
      </c>
      <c r="DB89" t="s">
        <v>1789</v>
      </c>
      <c r="DC89">
        <v>-6.7556699372688378E-3</v>
      </c>
      <c r="DD89">
        <v>-637.73133015735243</v>
      </c>
      <c r="DE89" s="5">
        <f>ROUND(ПП5[[#This Row],[Стоимость квартиры с отделкой]]/1000000,2)</f>
        <v>5.87</v>
      </c>
    </row>
    <row r="90" spans="1:109" x14ac:dyDescent="0.25">
      <c r="A90" s="5">
        <v>89</v>
      </c>
      <c r="B90" s="5" t="s">
        <v>3</v>
      </c>
      <c r="C90" s="5">
        <v>13</v>
      </c>
      <c r="D90" s="5">
        <v>6</v>
      </c>
      <c r="E90" s="5">
        <v>2</v>
      </c>
      <c r="F90" s="5">
        <v>14.64</v>
      </c>
      <c r="G90" s="5">
        <v>10.74</v>
      </c>
      <c r="H90" s="5"/>
      <c r="I90" s="5">
        <v>25.380000000000003</v>
      </c>
      <c r="J90" s="5">
        <v>14.35</v>
      </c>
      <c r="K90" s="5">
        <v>4.16</v>
      </c>
      <c r="L90" s="5">
        <v>1.93</v>
      </c>
      <c r="M90" s="5"/>
      <c r="N90" s="5">
        <v>11.03</v>
      </c>
      <c r="O90" s="5">
        <v>2.6219999999999999</v>
      </c>
      <c r="P90" s="5"/>
      <c r="R90" s="5">
        <v>2.6219999999999999</v>
      </c>
      <c r="S90" s="5">
        <v>59.47</v>
      </c>
      <c r="T90" s="5">
        <v>56.85</v>
      </c>
      <c r="U90" s="5">
        <v>58.16</v>
      </c>
      <c r="V90">
        <v>58.099999999999994</v>
      </c>
      <c r="W90" s="5">
        <v>81466.150500000003</v>
      </c>
      <c r="X90">
        <v>4073.3075250000002</v>
      </c>
      <c r="Y90">
        <v>85539.458025</v>
      </c>
      <c r="Z90">
        <v>2566.1837407499997</v>
      </c>
      <c r="AA90">
        <v>88105.641765749999</v>
      </c>
      <c r="AC90">
        <v>88105.641765749999</v>
      </c>
      <c r="AE90">
        <v>88105.641765749999</v>
      </c>
      <c r="AG90">
        <v>88105.641765749999</v>
      </c>
      <c r="AI90">
        <v>88105.641765749999</v>
      </c>
      <c r="AJ90">
        <v>881.05641765749999</v>
      </c>
      <c r="AK90">
        <v>88986.698183407498</v>
      </c>
      <c r="AL90" s="5">
        <v>4449.3349091703749</v>
      </c>
      <c r="AM90" s="5">
        <v>93436.033092577869</v>
      </c>
      <c r="AO90">
        <v>93436.033092577869</v>
      </c>
      <c r="AP90">
        <v>1868.7206618515577</v>
      </c>
      <c r="AQ90">
        <v>95304.753754429446</v>
      </c>
      <c r="AS90">
        <v>95304.753754429446</v>
      </c>
      <c r="AT90">
        <v>1906.0950750885888</v>
      </c>
      <c r="AU90">
        <v>97210.848829518014</v>
      </c>
      <c r="AW90">
        <v>97210.848829518014</v>
      </c>
      <c r="AX90" s="5">
        <v>972.10848829518011</v>
      </c>
      <c r="AY90">
        <v>98182.957317813198</v>
      </c>
      <c r="BA90">
        <v>98182.957317813198</v>
      </c>
      <c r="BC90">
        <v>98182.957317813198</v>
      </c>
      <c r="BE90">
        <v>98182.957317813198</v>
      </c>
      <c r="BF90">
        <v>1472.7443597671979</v>
      </c>
      <c r="BG90">
        <v>99655.701677580393</v>
      </c>
      <c r="BH90">
        <v>500</v>
      </c>
      <c r="BI90">
        <v>100155.70167758039</v>
      </c>
      <c r="BJ90">
        <v>4006.2280671032158</v>
      </c>
      <c r="BK90">
        <v>104161.9297446836</v>
      </c>
      <c r="BL90">
        <v>6249.7157846810169</v>
      </c>
      <c r="BM90">
        <v>110411.64552936464</v>
      </c>
      <c r="BN90">
        <v>14353.513918817402</v>
      </c>
      <c r="BO90">
        <v>124765.15944818204</v>
      </c>
      <c r="BP90">
        <v>35</v>
      </c>
      <c r="BQ90">
        <v>124800.15944818204</v>
      </c>
      <c r="BS90">
        <v>124800.15944818204</v>
      </c>
      <c r="BT90" s="5">
        <v>124800.16</v>
      </c>
      <c r="BU90" s="5">
        <v>7258400</v>
      </c>
      <c r="BV90">
        <v>517752</v>
      </c>
      <c r="BX90" s="5">
        <v>517752</v>
      </c>
      <c r="BY90" s="5">
        <v>115898.34938101788</v>
      </c>
      <c r="BZ90" s="5">
        <v>6740648</v>
      </c>
      <c r="CA90" s="5" t="s">
        <v>1282</v>
      </c>
      <c r="CB90" s="5">
        <v>10000</v>
      </c>
      <c r="CC90">
        <v>125898.34938101788</v>
      </c>
      <c r="CD90" s="5">
        <v>581600</v>
      </c>
      <c r="CE90" s="5">
        <v>7322248</v>
      </c>
      <c r="CF90" s="5"/>
      <c r="CG90" s="5" t="s">
        <v>1848</v>
      </c>
      <c r="CH90" s="5" t="s">
        <v>1</v>
      </c>
      <c r="CI90" s="5" t="s">
        <v>1</v>
      </c>
      <c r="CJ90" t="s">
        <v>1863</v>
      </c>
      <c r="CK90" t="s">
        <v>1787</v>
      </c>
      <c r="CL90" t="s">
        <v>1868</v>
      </c>
      <c r="CM90" t="s">
        <v>1857</v>
      </c>
      <c r="CN90" s="5" t="b">
        <v>1</v>
      </c>
      <c r="CO90" t="s">
        <v>231</v>
      </c>
      <c r="CQ90" t="s">
        <v>1269</v>
      </c>
      <c r="CR90" t="s">
        <v>1450</v>
      </c>
      <c r="CS90" t="s">
        <v>1282</v>
      </c>
      <c r="CT90" t="b">
        <v>1</v>
      </c>
      <c r="CU90">
        <v>7258400</v>
      </c>
      <c r="CV90" t="s">
        <v>1899</v>
      </c>
      <c r="CW90">
        <v>0</v>
      </c>
      <c r="CX90">
        <v>7258400</v>
      </c>
      <c r="CY90">
        <v>0</v>
      </c>
      <c r="CZ90" t="b">
        <v>1</v>
      </c>
      <c r="DA90">
        <v>45835</v>
      </c>
      <c r="DB90" t="s">
        <v>1785</v>
      </c>
      <c r="DC90">
        <v>-1.0316368638240148E-3</v>
      </c>
      <c r="DD90">
        <v>-119.56500967781324</v>
      </c>
      <c r="DE90" s="5">
        <f>ROUND(ПП5[[#This Row],[Стоимость квартиры с отделкой]]/1000000,2)</f>
        <v>7.32</v>
      </c>
    </row>
    <row r="91" spans="1:109" x14ac:dyDescent="0.25">
      <c r="A91" s="5">
        <v>90</v>
      </c>
      <c r="B91" s="5" t="s">
        <v>3</v>
      </c>
      <c r="C91" s="5">
        <v>13</v>
      </c>
      <c r="D91" s="5">
        <v>7</v>
      </c>
      <c r="E91" s="5">
        <v>1</v>
      </c>
      <c r="F91" s="5">
        <v>18.489999999999998</v>
      </c>
      <c r="G91" s="5"/>
      <c r="H91" s="5"/>
      <c r="I91" s="5">
        <v>18.489999999999998</v>
      </c>
      <c r="J91" s="5">
        <v>13.04</v>
      </c>
      <c r="K91" s="5">
        <v>3.9</v>
      </c>
      <c r="L91" s="5"/>
      <c r="M91" s="5"/>
      <c r="N91" s="5">
        <v>5.99</v>
      </c>
      <c r="O91" s="5">
        <v>2.65</v>
      </c>
      <c r="P91" s="5"/>
      <c r="R91" s="5">
        <v>2.65</v>
      </c>
      <c r="S91" s="5">
        <v>44.07</v>
      </c>
      <c r="T91" s="5">
        <v>41.42</v>
      </c>
      <c r="U91" s="5">
        <v>42.75</v>
      </c>
      <c r="V91">
        <v>42.599999999999994</v>
      </c>
      <c r="W91" s="5">
        <v>83951.4375</v>
      </c>
      <c r="X91">
        <v>4197.5718750000005</v>
      </c>
      <c r="Y91">
        <v>88149.009374999994</v>
      </c>
      <c r="Z91">
        <v>2644.4702812499995</v>
      </c>
      <c r="AA91">
        <v>90793.479656249998</v>
      </c>
      <c r="AB91">
        <v>3631.7391862499999</v>
      </c>
      <c r="AC91">
        <v>94425.218842499977</v>
      </c>
      <c r="AE91">
        <v>94425.218842499977</v>
      </c>
      <c r="AF91">
        <v>4721.2609421249999</v>
      </c>
      <c r="AG91">
        <v>99146.479784624986</v>
      </c>
      <c r="AI91">
        <v>99146.479784624986</v>
      </c>
      <c r="AJ91">
        <v>991.46479784624989</v>
      </c>
      <c r="AK91">
        <v>100137.94458247125</v>
      </c>
      <c r="AL91" s="5">
        <v>5006.8972291235623</v>
      </c>
      <c r="AM91" s="5">
        <v>105144.8418115948</v>
      </c>
      <c r="AO91">
        <v>105144.8418115948</v>
      </c>
      <c r="AP91">
        <v>3154.3452543478434</v>
      </c>
      <c r="AQ91">
        <v>108299.18706594263</v>
      </c>
      <c r="AS91">
        <v>108299.18706594263</v>
      </c>
      <c r="AU91">
        <v>108299.18706594263</v>
      </c>
      <c r="AW91">
        <v>108299.18706594263</v>
      </c>
      <c r="AX91" s="5"/>
      <c r="AY91">
        <v>108299.18706594263</v>
      </c>
      <c r="BA91">
        <v>108299.18706594263</v>
      </c>
      <c r="BB91">
        <v>541.49593532971323</v>
      </c>
      <c r="BC91">
        <v>108840.68300127237</v>
      </c>
      <c r="BE91">
        <v>108840.68300127237</v>
      </c>
      <c r="BF91">
        <v>1632.6102450190851</v>
      </c>
      <c r="BG91">
        <v>110473.29324629145</v>
      </c>
      <c r="BI91">
        <v>110473.29324629145</v>
      </c>
      <c r="BK91">
        <v>110473.29324629145</v>
      </c>
      <c r="BM91">
        <v>110473.29324629145</v>
      </c>
      <c r="BO91">
        <v>110473.29324629145</v>
      </c>
      <c r="BQ91">
        <v>110473.29324629145</v>
      </c>
      <c r="BS91">
        <v>110473.29324629145</v>
      </c>
      <c r="BT91" s="5">
        <v>110473.29</v>
      </c>
      <c r="BU91" s="5">
        <v>4722800</v>
      </c>
      <c r="BX91" s="5">
        <v>0</v>
      </c>
      <c r="BY91" s="5">
        <v>110474.85380116959</v>
      </c>
      <c r="BZ91" s="5">
        <v>4722800</v>
      </c>
      <c r="CA91" s="5" t="s">
        <v>1282</v>
      </c>
      <c r="CB91" s="5">
        <v>7000</v>
      </c>
      <c r="CC91">
        <v>117474.85380116959</v>
      </c>
      <c r="CD91" s="5">
        <v>299250</v>
      </c>
      <c r="CE91" s="5">
        <v>5022050</v>
      </c>
      <c r="CF91" s="5"/>
      <c r="CG91" s="5"/>
      <c r="CH91" s="5" t="s">
        <v>1</v>
      </c>
      <c r="CI91" s="5" t="s">
        <v>1</v>
      </c>
      <c r="CJ91" t="s">
        <v>1863</v>
      </c>
      <c r="CK91" t="s">
        <v>1787</v>
      </c>
      <c r="CL91" t="s">
        <v>1868</v>
      </c>
      <c r="CM91" t="s">
        <v>1864</v>
      </c>
      <c r="CN91" s="5" t="b">
        <v>1</v>
      </c>
      <c r="CO91" t="s">
        <v>232</v>
      </c>
      <c r="CQ91" t="s">
        <v>1269</v>
      </c>
      <c r="CR91" t="s">
        <v>1450</v>
      </c>
      <c r="CS91" t="s">
        <v>1282</v>
      </c>
      <c r="CT91" t="b">
        <v>1</v>
      </c>
      <c r="CU91">
        <v>4722800</v>
      </c>
      <c r="CV91" t="s">
        <v>1899</v>
      </c>
      <c r="CW91">
        <v>0</v>
      </c>
      <c r="CX91">
        <v>4722800</v>
      </c>
      <c r="CY91">
        <v>0</v>
      </c>
      <c r="CZ91" t="b">
        <v>1</v>
      </c>
      <c r="DA91">
        <v>45588</v>
      </c>
      <c r="DB91" t="s">
        <v>1792</v>
      </c>
      <c r="DC91">
        <v>-3.5087719298246833E-3</v>
      </c>
      <c r="DD91">
        <v>-387.63106596902958</v>
      </c>
      <c r="DE91" s="5">
        <f>ROUND(ПП5[[#This Row],[Стоимость квартиры с отделкой]]/1000000,2)</f>
        <v>5.0199999999999996</v>
      </c>
    </row>
    <row r="92" spans="1:109" x14ac:dyDescent="0.25">
      <c r="A92" s="5">
        <v>91</v>
      </c>
      <c r="B92" s="5" t="s">
        <v>3</v>
      </c>
      <c r="C92" s="5">
        <v>14</v>
      </c>
      <c r="D92" s="5">
        <v>1</v>
      </c>
      <c r="E92" s="5">
        <v>1</v>
      </c>
      <c r="F92" s="5">
        <v>14.68</v>
      </c>
      <c r="G92" s="5"/>
      <c r="H92" s="5"/>
      <c r="I92" s="5">
        <v>14.68</v>
      </c>
      <c r="J92" s="5">
        <v>9.84</v>
      </c>
      <c r="K92" s="5">
        <v>3.63</v>
      </c>
      <c r="L92" s="5"/>
      <c r="M92" s="5"/>
      <c r="N92" s="5">
        <v>4.8899999999999997</v>
      </c>
      <c r="O92" s="5">
        <v>2.7</v>
      </c>
      <c r="P92" s="5"/>
      <c r="R92" s="5">
        <v>2.7</v>
      </c>
      <c r="S92" s="5">
        <v>35.74</v>
      </c>
      <c r="T92" s="5">
        <v>33.04</v>
      </c>
      <c r="U92" s="5">
        <v>34.39</v>
      </c>
      <c r="V92">
        <v>34.550000000000004</v>
      </c>
      <c r="W92" s="5">
        <v>82734.75</v>
      </c>
      <c r="X92">
        <v>4136.7375000000002</v>
      </c>
      <c r="Y92">
        <v>86871.487500000003</v>
      </c>
      <c r="Z92">
        <v>2606.1446249999999</v>
      </c>
      <c r="AA92">
        <v>89477.632125000004</v>
      </c>
      <c r="AB92">
        <v>12526.8684975</v>
      </c>
      <c r="AC92">
        <v>102004.5006225</v>
      </c>
      <c r="AE92">
        <v>102004.5006225</v>
      </c>
      <c r="AF92">
        <v>5100.2250311250009</v>
      </c>
      <c r="AG92">
        <v>107104.72565362501</v>
      </c>
      <c r="AI92">
        <v>107104.72565362501</v>
      </c>
      <c r="AJ92">
        <v>1071.0472565362502</v>
      </c>
      <c r="AK92">
        <v>108175.77291016123</v>
      </c>
      <c r="AL92" s="5">
        <v>5408.7886455080625</v>
      </c>
      <c r="AM92" s="5">
        <v>113584.56155566932</v>
      </c>
      <c r="AO92">
        <v>113584.56155566932</v>
      </c>
      <c r="AP92">
        <v>3407.5368466700793</v>
      </c>
      <c r="AQ92">
        <v>116992.09840233938</v>
      </c>
      <c r="AS92">
        <v>116992.09840233938</v>
      </c>
      <c r="AU92">
        <v>116992.09840233938</v>
      </c>
      <c r="AW92">
        <v>116992.09840233938</v>
      </c>
      <c r="AX92" s="5"/>
      <c r="AY92">
        <v>116992.09840233938</v>
      </c>
      <c r="AZ92">
        <v>2339.8419680467882</v>
      </c>
      <c r="BA92">
        <v>119331.94037038618</v>
      </c>
      <c r="BC92">
        <v>119331.94037038618</v>
      </c>
      <c r="BE92">
        <v>119331.94037038618</v>
      </c>
      <c r="BF92">
        <v>2983.2985092596546</v>
      </c>
      <c r="BG92">
        <v>122315.23887964584</v>
      </c>
      <c r="BI92">
        <v>122315.23887964584</v>
      </c>
      <c r="BJ92">
        <v>2446.3047775929167</v>
      </c>
      <c r="BK92">
        <v>124761.54365723874</v>
      </c>
      <c r="BL92">
        <v>6238.0771828619372</v>
      </c>
      <c r="BM92">
        <v>130999.62084010067</v>
      </c>
      <c r="BN92">
        <v>17029.950709213088</v>
      </c>
      <c r="BO92">
        <v>148029.57154931375</v>
      </c>
      <c r="BP92">
        <v>35</v>
      </c>
      <c r="BQ92">
        <v>148064.57154931375</v>
      </c>
      <c r="BS92">
        <v>148064.57154931375</v>
      </c>
      <c r="BT92" s="5">
        <v>148064.57</v>
      </c>
      <c r="BU92" s="5">
        <v>5115700</v>
      </c>
      <c r="BX92" s="5">
        <v>0</v>
      </c>
      <c r="BY92" s="5">
        <v>148066.57018813313</v>
      </c>
      <c r="BZ92" s="5">
        <v>5115700</v>
      </c>
      <c r="CA92" s="5" t="s">
        <v>8</v>
      </c>
      <c r="CB92" s="5"/>
      <c r="CC92">
        <v>148066.57018813313</v>
      </c>
      <c r="CD92" s="5">
        <v>0</v>
      </c>
      <c r="CE92" s="5">
        <v>5115700</v>
      </c>
      <c r="CF92" s="5" t="s">
        <v>102</v>
      </c>
      <c r="CG92" s="5"/>
      <c r="CH92" s="5" t="s">
        <v>2</v>
      </c>
      <c r="CI92" s="5" t="s">
        <v>2</v>
      </c>
      <c r="CJ92" t="s">
        <v>1821</v>
      </c>
      <c r="CK92" t="s">
        <v>1787</v>
      </c>
      <c r="CL92" t="s">
        <v>1868</v>
      </c>
      <c r="CM92" t="s">
        <v>1864</v>
      </c>
      <c r="CN92" s="5" t="b">
        <v>1</v>
      </c>
      <c r="CO92" t="s">
        <v>233</v>
      </c>
      <c r="CQ92" t="s">
        <v>1269</v>
      </c>
      <c r="CR92" t="s">
        <v>1451</v>
      </c>
      <c r="CS92" t="s">
        <v>1282</v>
      </c>
      <c r="CT92" t="b">
        <v>0</v>
      </c>
      <c r="CU92">
        <v>5115700</v>
      </c>
      <c r="CV92">
        <v>5115700</v>
      </c>
      <c r="CW92">
        <v>0</v>
      </c>
      <c r="CX92">
        <v>0</v>
      </c>
      <c r="CY92">
        <v>0</v>
      </c>
      <c r="CZ92" t="b">
        <v>1</v>
      </c>
      <c r="DA92" t="s">
        <v>1786</v>
      </c>
      <c r="DB92" t="s">
        <v>1787</v>
      </c>
      <c r="DC92">
        <v>4.6525152660659153E-3</v>
      </c>
      <c r="DD92">
        <v>688.8819781943098</v>
      </c>
      <c r="DE92" s="5">
        <f>ROUND(ПП5[[#This Row],[Стоимость квартиры с отделкой]]/1000000,2)</f>
        <v>5.12</v>
      </c>
    </row>
    <row r="93" spans="1:109" x14ac:dyDescent="0.25">
      <c r="A93" s="5">
        <v>92</v>
      </c>
      <c r="B93" s="5" t="s">
        <v>3</v>
      </c>
      <c r="C93" s="5">
        <v>14</v>
      </c>
      <c r="D93" s="5">
        <v>2</v>
      </c>
      <c r="E93" s="5">
        <v>2</v>
      </c>
      <c r="F93" s="5">
        <v>15.82</v>
      </c>
      <c r="G93" s="5">
        <v>15.54</v>
      </c>
      <c r="H93" s="5"/>
      <c r="I93" s="5">
        <v>31.36</v>
      </c>
      <c r="J93" s="5">
        <v>19.440000000000001</v>
      </c>
      <c r="K93" s="5">
        <v>4.42</v>
      </c>
      <c r="L93" s="5"/>
      <c r="M93" s="5">
        <v>3.25</v>
      </c>
      <c r="N93" s="5">
        <v>8.5299999999999994</v>
      </c>
      <c r="O93" s="5">
        <v>3</v>
      </c>
      <c r="P93" s="5"/>
      <c r="R93" s="5">
        <v>3</v>
      </c>
      <c r="S93" s="5">
        <v>70</v>
      </c>
      <c r="T93" s="5">
        <v>67</v>
      </c>
      <c r="U93" s="5">
        <v>68.5</v>
      </c>
      <c r="V93">
        <v>68.5</v>
      </c>
      <c r="W93" s="5">
        <v>84168.819000000003</v>
      </c>
      <c r="X93">
        <v>4208.4409500000002</v>
      </c>
      <c r="Y93">
        <v>88377.259950000007</v>
      </c>
      <c r="Z93">
        <v>2651.3177985000002</v>
      </c>
      <c r="AA93">
        <v>91028.577748500014</v>
      </c>
      <c r="AC93">
        <v>91028.577748500014</v>
      </c>
      <c r="AE93">
        <v>91028.577748500014</v>
      </c>
      <c r="AG93">
        <v>91028.577748500014</v>
      </c>
      <c r="AH93">
        <v>-831</v>
      </c>
      <c r="AI93">
        <v>90197.577748500014</v>
      </c>
      <c r="AJ93">
        <v>901.97577748500021</v>
      </c>
      <c r="AK93">
        <v>91099.553525985015</v>
      </c>
      <c r="AL93" s="5">
        <v>4554.9776762992506</v>
      </c>
      <c r="AM93" s="5">
        <v>95654.531202284285</v>
      </c>
      <c r="AO93">
        <v>95654.531202284285</v>
      </c>
      <c r="AP93">
        <v>1913.0906240456857</v>
      </c>
      <c r="AQ93">
        <v>97567.621826329952</v>
      </c>
      <c r="AS93">
        <v>97567.621826329952</v>
      </c>
      <c r="AT93">
        <v>1951.3524365265991</v>
      </c>
      <c r="AU93">
        <v>99518.974262856558</v>
      </c>
      <c r="AW93">
        <v>99518.974262856558</v>
      </c>
      <c r="AX93" s="5"/>
      <c r="AY93">
        <v>99518.974262856558</v>
      </c>
      <c r="BA93">
        <v>99518.974262856558</v>
      </c>
      <c r="BC93">
        <v>99518.974262856558</v>
      </c>
      <c r="BE93">
        <v>99518.974262856558</v>
      </c>
      <c r="BG93">
        <v>99518.974262856558</v>
      </c>
      <c r="BI93">
        <v>99518.974262856558</v>
      </c>
      <c r="BK93">
        <v>99518.974262856558</v>
      </c>
      <c r="BM93">
        <v>99518.974262856558</v>
      </c>
      <c r="BO93">
        <v>99518.974262856558</v>
      </c>
      <c r="BQ93">
        <v>99518.974262856558</v>
      </c>
      <c r="BS93">
        <v>99518.974262856558</v>
      </c>
      <c r="BT93" s="5">
        <v>99518.97</v>
      </c>
      <c r="BU93" s="5">
        <v>6817100</v>
      </c>
      <c r="BX93" s="5">
        <v>0</v>
      </c>
      <c r="BY93" s="5">
        <v>99519.708029197078</v>
      </c>
      <c r="BZ93" s="5">
        <v>6817100</v>
      </c>
      <c r="CA93" s="5" t="s">
        <v>1282</v>
      </c>
      <c r="CB93" s="5">
        <v>7000</v>
      </c>
      <c r="CC93">
        <v>106519.70802919708</v>
      </c>
      <c r="CD93" s="5">
        <v>479500</v>
      </c>
      <c r="CE93" s="5">
        <v>7296600</v>
      </c>
      <c r="CF93" s="5"/>
      <c r="CG93" s="5"/>
      <c r="CH93" s="5" t="s">
        <v>1</v>
      </c>
      <c r="CI93" s="5" t="s">
        <v>1</v>
      </c>
      <c r="CJ93" t="s">
        <v>1863</v>
      </c>
      <c r="CK93" t="s">
        <v>1787</v>
      </c>
      <c r="CL93" t="s">
        <v>1868</v>
      </c>
      <c r="CM93" t="s">
        <v>1857</v>
      </c>
      <c r="CN93" s="5" t="b">
        <v>1</v>
      </c>
      <c r="CO93" t="s">
        <v>234</v>
      </c>
      <c r="CQ93" t="s">
        <v>1269</v>
      </c>
      <c r="CR93" t="s">
        <v>1450</v>
      </c>
      <c r="CS93" t="s">
        <v>1282</v>
      </c>
      <c r="CT93" t="b">
        <v>1</v>
      </c>
      <c r="CU93">
        <v>6817100</v>
      </c>
      <c r="CV93" t="s">
        <v>1899</v>
      </c>
      <c r="CW93">
        <v>0</v>
      </c>
      <c r="CX93">
        <v>6817100</v>
      </c>
      <c r="CY93">
        <v>0</v>
      </c>
      <c r="CZ93" t="b">
        <v>1</v>
      </c>
      <c r="DA93">
        <v>45453</v>
      </c>
      <c r="DB93" t="s">
        <v>1792</v>
      </c>
      <c r="DC93">
        <v>0</v>
      </c>
      <c r="DD93">
        <v>0</v>
      </c>
      <c r="DE93" s="5">
        <f>ROUND(ПП5[[#This Row],[Стоимость квартиры с отделкой]]/1000000,2)</f>
        <v>7.3</v>
      </c>
    </row>
    <row r="94" spans="1:109" x14ac:dyDescent="0.25">
      <c r="A94" s="5">
        <v>93</v>
      </c>
      <c r="B94" s="5" t="s">
        <v>3</v>
      </c>
      <c r="C94" s="5">
        <v>14</v>
      </c>
      <c r="D94" s="5">
        <v>3</v>
      </c>
      <c r="E94" s="5">
        <v>1</v>
      </c>
      <c r="F94" s="5">
        <v>13.6</v>
      </c>
      <c r="G94" s="5"/>
      <c r="H94" s="5"/>
      <c r="I94" s="5">
        <v>13.6</v>
      </c>
      <c r="J94" s="5">
        <v>14.97</v>
      </c>
      <c r="K94" s="5">
        <v>4.1100000000000003</v>
      </c>
      <c r="L94" s="5"/>
      <c r="M94" s="5"/>
      <c r="N94" s="5">
        <v>3.7</v>
      </c>
      <c r="O94" s="5">
        <v>2.69</v>
      </c>
      <c r="P94" s="5"/>
      <c r="R94" s="5">
        <v>2.69</v>
      </c>
      <c r="S94" s="5">
        <v>39.07</v>
      </c>
      <c r="T94" s="5">
        <v>36.380000000000003</v>
      </c>
      <c r="U94" s="5">
        <v>37.729999999999997</v>
      </c>
      <c r="V94">
        <v>37.450000000000003</v>
      </c>
      <c r="W94" s="5">
        <v>87601.5</v>
      </c>
      <c r="Y94">
        <v>87601.5</v>
      </c>
      <c r="AA94">
        <v>87601.5</v>
      </c>
      <c r="AC94">
        <v>87601.5</v>
      </c>
      <c r="AE94">
        <v>87601.5</v>
      </c>
      <c r="AG94">
        <v>87601.5</v>
      </c>
      <c r="AI94">
        <v>87601.5</v>
      </c>
      <c r="AK94">
        <v>87601.5</v>
      </c>
      <c r="AL94" s="5"/>
      <c r="AM94" s="5">
        <v>87601.5</v>
      </c>
      <c r="AO94">
        <v>87601.5</v>
      </c>
      <c r="AQ94">
        <v>87601.5</v>
      </c>
      <c r="AS94">
        <v>87601.5</v>
      </c>
      <c r="AU94">
        <v>87601.5</v>
      </c>
      <c r="AW94">
        <v>87601.5</v>
      </c>
      <c r="AX94" s="5"/>
      <c r="AY94">
        <v>87601.5</v>
      </c>
      <c r="BA94">
        <v>87601.5</v>
      </c>
      <c r="BC94">
        <v>87601.5</v>
      </c>
      <c r="BE94">
        <v>87601.5</v>
      </c>
      <c r="BG94">
        <v>87601.5</v>
      </c>
      <c r="BI94">
        <v>87601.5</v>
      </c>
      <c r="BK94">
        <v>87601.5</v>
      </c>
      <c r="BM94">
        <v>87601.5</v>
      </c>
      <c r="BO94">
        <v>87601.5</v>
      </c>
      <c r="BQ94">
        <v>87601.5</v>
      </c>
      <c r="BS94">
        <v>87601.5</v>
      </c>
      <c r="BT94" s="5">
        <v>87601.5</v>
      </c>
      <c r="BU94" s="5">
        <v>3305204.6</v>
      </c>
      <c r="BX94" s="5">
        <v>0</v>
      </c>
      <c r="BY94" s="5">
        <v>87601.500132520538</v>
      </c>
      <c r="BZ94" s="5">
        <v>3305204.6</v>
      </c>
      <c r="CA94" s="5" t="s">
        <v>8</v>
      </c>
      <c r="CB94" s="5"/>
      <c r="CC94">
        <v>87601.500132520538</v>
      </c>
      <c r="CD94" s="5">
        <v>0</v>
      </c>
      <c r="CE94" s="5">
        <v>3305204.6</v>
      </c>
      <c r="CF94" s="5"/>
      <c r="CG94" s="5"/>
      <c r="CH94" s="5" t="s">
        <v>1</v>
      </c>
      <c r="CI94" s="5" t="s">
        <v>1</v>
      </c>
      <c r="CJ94" t="s">
        <v>1863</v>
      </c>
      <c r="CK94" t="s">
        <v>1787</v>
      </c>
      <c r="CL94" t="s">
        <v>1868</v>
      </c>
      <c r="CM94" t="s">
        <v>1856</v>
      </c>
      <c r="CN94" s="5" t="b">
        <v>1</v>
      </c>
      <c r="CO94" t="s">
        <v>235</v>
      </c>
      <c r="CQ94" t="s">
        <v>128</v>
      </c>
      <c r="CR94" t="s">
        <v>1450</v>
      </c>
      <c r="CS94" t="s">
        <v>8</v>
      </c>
      <c r="CT94" t="b">
        <v>1</v>
      </c>
      <c r="CU94">
        <v>3305204.6</v>
      </c>
      <c r="CV94" t="s">
        <v>1899</v>
      </c>
      <c r="CW94">
        <v>3305205</v>
      </c>
      <c r="CX94">
        <v>3305205</v>
      </c>
      <c r="CY94">
        <v>0</v>
      </c>
      <c r="CZ94" t="b">
        <v>1</v>
      </c>
      <c r="DA94">
        <v>45184</v>
      </c>
      <c r="DB94" t="s">
        <v>1785</v>
      </c>
      <c r="DC94">
        <v>-7.4211502782929309E-3</v>
      </c>
      <c r="DD94">
        <v>-650.10389708733317</v>
      </c>
      <c r="DE94" s="5">
        <f>ROUND(ПП5[[#This Row],[Стоимость квартиры с отделкой]]/1000000,2)</f>
        <v>3.31</v>
      </c>
    </row>
    <row r="95" spans="1:109" x14ac:dyDescent="0.25">
      <c r="A95" s="5">
        <v>94</v>
      </c>
      <c r="B95" s="5" t="s">
        <v>3</v>
      </c>
      <c r="C95" s="5">
        <v>14</v>
      </c>
      <c r="D95" s="5">
        <v>4</v>
      </c>
      <c r="E95" s="5">
        <v>2</v>
      </c>
      <c r="F95" s="5">
        <v>16.61</v>
      </c>
      <c r="G95" s="5">
        <v>11.38</v>
      </c>
      <c r="H95" s="5"/>
      <c r="I95" s="5">
        <v>27.99</v>
      </c>
      <c r="J95" s="5">
        <v>14.58</v>
      </c>
      <c r="K95" s="5">
        <v>4.34</v>
      </c>
      <c r="L95" s="5">
        <v>2.08</v>
      </c>
      <c r="M95" s="5"/>
      <c r="N95" s="5">
        <v>8.82</v>
      </c>
      <c r="O95" s="5">
        <v>2.56</v>
      </c>
      <c r="P95" s="5"/>
      <c r="R95" s="5">
        <v>2.56</v>
      </c>
      <c r="S95" s="5">
        <v>60.37</v>
      </c>
      <c r="T95" s="5">
        <v>57.81</v>
      </c>
      <c r="U95" s="5">
        <v>59.09</v>
      </c>
      <c r="V95">
        <v>59.2</v>
      </c>
      <c r="W95" s="5">
        <v>80307.864000000001</v>
      </c>
      <c r="X95">
        <v>4015.3932</v>
      </c>
      <c r="Y95">
        <v>84323.257199999993</v>
      </c>
      <c r="Z95">
        <v>2529.6977160000001</v>
      </c>
      <c r="AA95">
        <v>86852.954916000002</v>
      </c>
      <c r="AC95">
        <v>86852.954916000002</v>
      </c>
      <c r="AE95">
        <v>86852.954916000002</v>
      </c>
      <c r="AG95">
        <v>86852.954916000002</v>
      </c>
      <c r="AI95">
        <v>86852.954916000002</v>
      </c>
      <c r="AJ95">
        <v>868.52954915999999</v>
      </c>
      <c r="AK95">
        <v>87721.48446516</v>
      </c>
      <c r="AL95" s="5">
        <v>4386.0742232580005</v>
      </c>
      <c r="AM95" s="5">
        <v>92107.558688417994</v>
      </c>
      <c r="AO95">
        <v>92107.558688417994</v>
      </c>
      <c r="AP95">
        <v>1842.15117376836</v>
      </c>
      <c r="AQ95">
        <v>93949.709862186355</v>
      </c>
      <c r="AS95">
        <v>93949.709862186355</v>
      </c>
      <c r="AT95">
        <v>1878.9941972437273</v>
      </c>
      <c r="AU95">
        <v>95828.704059430078</v>
      </c>
      <c r="AW95">
        <v>95828.704059430078</v>
      </c>
      <c r="AX95" s="5">
        <v>958.28704059430083</v>
      </c>
      <c r="AY95">
        <v>96786.991100024374</v>
      </c>
      <c r="BA95">
        <v>96786.991100024374</v>
      </c>
      <c r="BC95">
        <v>96786.991100024374</v>
      </c>
      <c r="BE95">
        <v>96786.991100024374</v>
      </c>
      <c r="BF95">
        <v>1451.8048665003655</v>
      </c>
      <c r="BG95">
        <v>98238.795966524733</v>
      </c>
      <c r="BI95">
        <v>98238.795966524733</v>
      </c>
      <c r="BJ95">
        <v>3929.5518386609888</v>
      </c>
      <c r="BK95">
        <v>102168.34780518572</v>
      </c>
      <c r="BL95">
        <v>6130.1008683111431</v>
      </c>
      <c r="BM95">
        <v>108298.44867349688</v>
      </c>
      <c r="BN95">
        <v>14078.798327554594</v>
      </c>
      <c r="BO95">
        <v>122377.24700105148</v>
      </c>
      <c r="BP95">
        <v>35</v>
      </c>
      <c r="BQ95">
        <v>122412.24700105148</v>
      </c>
      <c r="BS95">
        <v>122412.24700105148</v>
      </c>
      <c r="BT95" s="5">
        <v>122412.25</v>
      </c>
      <c r="BU95" s="5">
        <v>7233400</v>
      </c>
      <c r="BV95">
        <v>438050</v>
      </c>
      <c r="BX95" s="5">
        <v>438050</v>
      </c>
      <c r="BY95" s="5">
        <v>115000</v>
      </c>
      <c r="BZ95" s="5">
        <v>6795350</v>
      </c>
      <c r="CA95" s="5" t="s">
        <v>10</v>
      </c>
      <c r="CB95" s="5">
        <v>25000</v>
      </c>
      <c r="CC95">
        <v>140000</v>
      </c>
      <c r="CD95" s="5">
        <v>1477250.0000000007</v>
      </c>
      <c r="CE95" s="5">
        <v>8272600.0000000019</v>
      </c>
      <c r="CF95" s="5"/>
      <c r="CG95" s="5" t="s">
        <v>1809</v>
      </c>
      <c r="CH95" s="5" t="s">
        <v>1</v>
      </c>
      <c r="CI95" s="5" t="s">
        <v>1</v>
      </c>
      <c r="CJ95" t="s">
        <v>1863</v>
      </c>
      <c r="CK95" t="s">
        <v>1787</v>
      </c>
      <c r="CL95" t="s">
        <v>1868</v>
      </c>
      <c r="CM95" t="s">
        <v>1857</v>
      </c>
      <c r="CN95" s="5" t="b">
        <v>1</v>
      </c>
      <c r="CO95" t="s">
        <v>236</v>
      </c>
      <c r="CQ95" t="s">
        <v>1269</v>
      </c>
      <c r="CR95" t="s">
        <v>1450</v>
      </c>
      <c r="CS95" t="s">
        <v>10</v>
      </c>
      <c r="CT95" t="b">
        <v>1</v>
      </c>
      <c r="CU95">
        <v>7233400</v>
      </c>
      <c r="CV95" t="s">
        <v>1899</v>
      </c>
      <c r="CW95">
        <v>0</v>
      </c>
      <c r="CX95">
        <v>7233400</v>
      </c>
      <c r="CY95">
        <v>0</v>
      </c>
      <c r="CZ95" t="b">
        <v>1</v>
      </c>
      <c r="DA95">
        <v>45836</v>
      </c>
      <c r="DB95" t="s">
        <v>1797</v>
      </c>
      <c r="DC95">
        <v>1.8615671010322463E-3</v>
      </c>
      <c r="DD95">
        <v>214.08021661870836</v>
      </c>
      <c r="DE95" s="5">
        <f>ROUND(ПП5[[#This Row],[Стоимость квартиры с отделкой]]/1000000,2)</f>
        <v>8.27</v>
      </c>
    </row>
    <row r="96" spans="1:109" x14ac:dyDescent="0.25">
      <c r="A96" s="5">
        <v>95</v>
      </c>
      <c r="B96" s="5" t="s">
        <v>3</v>
      </c>
      <c r="C96" s="5">
        <v>14</v>
      </c>
      <c r="D96" s="5">
        <v>5</v>
      </c>
      <c r="E96" s="5">
        <v>2</v>
      </c>
      <c r="F96" s="5">
        <v>16.46</v>
      </c>
      <c r="G96" s="5">
        <v>12.47</v>
      </c>
      <c r="H96" s="5"/>
      <c r="I96" s="5">
        <v>28.93</v>
      </c>
      <c r="J96" s="5">
        <v>18</v>
      </c>
      <c r="K96" s="5">
        <v>4.3499999999999996</v>
      </c>
      <c r="L96" s="5">
        <v>1.55</v>
      </c>
      <c r="M96" s="5"/>
      <c r="N96" s="5">
        <v>8</v>
      </c>
      <c r="O96" s="5">
        <v>2.67</v>
      </c>
      <c r="P96" s="5"/>
      <c r="R96" s="5">
        <v>2.67</v>
      </c>
      <c r="S96" s="5">
        <v>63.5</v>
      </c>
      <c r="T96" s="5">
        <v>60.83</v>
      </c>
      <c r="U96" s="5">
        <v>62.17</v>
      </c>
      <c r="V96">
        <v>61.999999999999993</v>
      </c>
      <c r="W96" s="5">
        <v>80307.864000000001</v>
      </c>
      <c r="X96">
        <v>4015.3932</v>
      </c>
      <c r="Y96">
        <v>84323.257199999993</v>
      </c>
      <c r="Z96">
        <v>2529.6977160000001</v>
      </c>
      <c r="AA96">
        <v>86852.954916000002</v>
      </c>
      <c r="AC96">
        <v>86852.954916000002</v>
      </c>
      <c r="AE96">
        <v>86852.954916000002</v>
      </c>
      <c r="AG96">
        <v>86852.954916000002</v>
      </c>
      <c r="AI96">
        <v>86852.954916000002</v>
      </c>
      <c r="AK96">
        <v>86852.954916000002</v>
      </c>
      <c r="AL96" s="5"/>
      <c r="AM96" s="5">
        <v>86852.954916000002</v>
      </c>
      <c r="AO96">
        <v>86852.954916000002</v>
      </c>
      <c r="AQ96">
        <v>86852.954916000002</v>
      </c>
      <c r="AS96">
        <v>86852.954916000002</v>
      </c>
      <c r="AU96">
        <v>86852.954916000002</v>
      </c>
      <c r="AW96">
        <v>86852.954916000002</v>
      </c>
      <c r="AX96" s="5"/>
      <c r="AY96">
        <v>86852.954916000002</v>
      </c>
      <c r="BA96">
        <v>86852.954916000002</v>
      </c>
      <c r="BC96">
        <v>86852.954916000002</v>
      </c>
      <c r="BE96">
        <v>86852.954916000002</v>
      </c>
      <c r="BG96">
        <v>86852.954916000002</v>
      </c>
      <c r="BI96">
        <v>86852.954916000002</v>
      </c>
      <c r="BK96">
        <v>86852.954916000002</v>
      </c>
      <c r="BM96">
        <v>86852.954916000002</v>
      </c>
      <c r="BO96">
        <v>86852.954916000002</v>
      </c>
      <c r="BQ96">
        <v>86852.954916000002</v>
      </c>
      <c r="BS96">
        <v>86852.954916000002</v>
      </c>
      <c r="BT96" s="5">
        <v>86852.95</v>
      </c>
      <c r="BU96" s="5">
        <v>5399647.9000000004</v>
      </c>
      <c r="BW96">
        <v>0.02</v>
      </c>
      <c r="BX96" s="5">
        <v>107992.958</v>
      </c>
      <c r="BY96" s="5">
        <v>85115.890944185303</v>
      </c>
      <c r="BZ96" s="5">
        <v>5291654.9400000004</v>
      </c>
      <c r="CA96" s="5" t="s">
        <v>9</v>
      </c>
      <c r="CB96" s="5">
        <v>7500</v>
      </c>
      <c r="CC96">
        <v>92615.890944185303</v>
      </c>
      <c r="CD96" s="5">
        <v>466275</v>
      </c>
      <c r="CE96" s="5">
        <v>5757929.9400000004</v>
      </c>
      <c r="CF96" s="5"/>
      <c r="CG96" s="5" t="s">
        <v>62</v>
      </c>
      <c r="CH96" s="5" t="s">
        <v>1</v>
      </c>
      <c r="CI96" s="5" t="s">
        <v>1</v>
      </c>
      <c r="CJ96" t="s">
        <v>1863</v>
      </c>
      <c r="CK96" t="s">
        <v>1787</v>
      </c>
      <c r="CL96" t="s">
        <v>1868</v>
      </c>
      <c r="CM96" t="s">
        <v>1857</v>
      </c>
      <c r="CN96" s="5" t="b">
        <v>1</v>
      </c>
      <c r="CO96" t="s">
        <v>237</v>
      </c>
      <c r="CQ96" t="s">
        <v>128</v>
      </c>
      <c r="CR96" t="s">
        <v>1450</v>
      </c>
      <c r="CS96" t="s">
        <v>9</v>
      </c>
      <c r="CT96" t="b">
        <v>1</v>
      </c>
      <c r="CU96">
        <v>5399647.9000000004</v>
      </c>
      <c r="CV96" t="s">
        <v>1899</v>
      </c>
      <c r="CW96">
        <v>0</v>
      </c>
      <c r="CX96">
        <v>5399648</v>
      </c>
      <c r="CY96">
        <v>0</v>
      </c>
      <c r="CZ96" t="b">
        <v>1</v>
      </c>
      <c r="DA96">
        <v>45225</v>
      </c>
      <c r="DB96" t="s">
        <v>1785</v>
      </c>
      <c r="DC96">
        <v>-2.734437831751757E-3</v>
      </c>
      <c r="DD96">
        <v>-232.74411228103708</v>
      </c>
      <c r="DE96" s="5">
        <f>ROUND(ПП5[[#This Row],[Стоимость квартиры с отделкой]]/1000000,2)</f>
        <v>5.76</v>
      </c>
    </row>
    <row r="97" spans="1:109" x14ac:dyDescent="0.25">
      <c r="A97" s="5">
        <v>96</v>
      </c>
      <c r="B97" s="5" t="s">
        <v>3</v>
      </c>
      <c r="C97" s="5">
        <v>14</v>
      </c>
      <c r="D97" s="5">
        <v>6</v>
      </c>
      <c r="E97" s="5">
        <v>2</v>
      </c>
      <c r="F97" s="5">
        <v>14.64</v>
      </c>
      <c r="G97" s="5">
        <v>10.74</v>
      </c>
      <c r="H97" s="5"/>
      <c r="I97" s="5">
        <v>25.380000000000003</v>
      </c>
      <c r="J97" s="5">
        <v>14.35</v>
      </c>
      <c r="K97" s="5">
        <v>4.16</v>
      </c>
      <c r="L97" s="5">
        <v>1.93</v>
      </c>
      <c r="M97" s="5"/>
      <c r="N97" s="5">
        <v>11.03</v>
      </c>
      <c r="O97" s="5">
        <v>2.6219999999999999</v>
      </c>
      <c r="P97" s="5"/>
      <c r="R97" s="5">
        <v>2.6219999999999999</v>
      </c>
      <c r="S97" s="5">
        <v>59.47</v>
      </c>
      <c r="T97" s="5">
        <v>56.85</v>
      </c>
      <c r="U97" s="5">
        <v>58.16</v>
      </c>
      <c r="V97">
        <v>58.099999999999994</v>
      </c>
      <c r="W97" s="5">
        <v>81466.150500000003</v>
      </c>
      <c r="X97">
        <v>4073.3075250000002</v>
      </c>
      <c r="Y97">
        <v>85539.458025</v>
      </c>
      <c r="Z97">
        <v>2566.1837407499997</v>
      </c>
      <c r="AA97">
        <v>88105.641765749999</v>
      </c>
      <c r="AC97">
        <v>88105.641765749999</v>
      </c>
      <c r="AE97">
        <v>88105.641765749999</v>
      </c>
      <c r="AG97">
        <v>88105.641765749999</v>
      </c>
      <c r="AI97">
        <v>88105.641765749999</v>
      </c>
      <c r="AJ97">
        <v>881.05641765749999</v>
      </c>
      <c r="AK97">
        <v>88986.698183407498</v>
      </c>
      <c r="AL97" s="5">
        <v>4449.3349091703749</v>
      </c>
      <c r="AM97" s="5">
        <v>93436.033092577869</v>
      </c>
      <c r="AO97">
        <v>93436.033092577869</v>
      </c>
      <c r="AP97">
        <v>1868.7206618515577</v>
      </c>
      <c r="AQ97">
        <v>95304.753754429446</v>
      </c>
      <c r="AS97">
        <v>95304.753754429446</v>
      </c>
      <c r="AT97">
        <v>1906.0950750885888</v>
      </c>
      <c r="AU97">
        <v>97210.848829518014</v>
      </c>
      <c r="AW97">
        <v>97210.848829518014</v>
      </c>
      <c r="AX97" s="5">
        <v>972.10848829518011</v>
      </c>
      <c r="AY97">
        <v>98182.957317813198</v>
      </c>
      <c r="BA97">
        <v>98182.957317813198</v>
      </c>
      <c r="BC97">
        <v>98182.957317813198</v>
      </c>
      <c r="BE97">
        <v>98182.957317813198</v>
      </c>
      <c r="BF97">
        <v>1472.7443597671979</v>
      </c>
      <c r="BG97">
        <v>99655.701677580393</v>
      </c>
      <c r="BH97">
        <v>500</v>
      </c>
      <c r="BI97">
        <v>100155.70167758039</v>
      </c>
      <c r="BJ97">
        <v>4006.2280671032158</v>
      </c>
      <c r="BK97">
        <v>104161.9297446836</v>
      </c>
      <c r="BM97">
        <v>104161.9297446836</v>
      </c>
      <c r="BO97">
        <v>104161.9297446836</v>
      </c>
      <c r="BQ97">
        <v>104161.9297446836</v>
      </c>
      <c r="BS97">
        <v>104161.9297446836</v>
      </c>
      <c r="BT97" s="5">
        <v>104161.93</v>
      </c>
      <c r="BU97" s="5">
        <v>6058100</v>
      </c>
      <c r="BW97">
        <v>0.03</v>
      </c>
      <c r="BX97" s="5">
        <v>181743</v>
      </c>
      <c r="BY97" s="5">
        <v>101037.77510316369</v>
      </c>
      <c r="BZ97" s="5">
        <v>5876357</v>
      </c>
      <c r="CA97" s="5" t="s">
        <v>1282</v>
      </c>
      <c r="CB97" s="5">
        <v>8000</v>
      </c>
      <c r="CC97">
        <v>109037.77510316369</v>
      </c>
      <c r="CD97" s="5">
        <v>465280</v>
      </c>
      <c r="CE97" s="5">
        <v>6341637</v>
      </c>
      <c r="CF97" s="5"/>
      <c r="CG97" s="5" t="s">
        <v>132</v>
      </c>
      <c r="CH97" s="5" t="s">
        <v>1</v>
      </c>
      <c r="CI97" s="5" t="s">
        <v>1</v>
      </c>
      <c r="CJ97" t="s">
        <v>1863</v>
      </c>
      <c r="CK97" t="s">
        <v>1787</v>
      </c>
      <c r="CL97" t="s">
        <v>1868</v>
      </c>
      <c r="CM97" t="s">
        <v>1857</v>
      </c>
      <c r="CN97" s="5" t="b">
        <v>1</v>
      </c>
      <c r="CO97" t="s">
        <v>238</v>
      </c>
      <c r="CQ97" t="s">
        <v>1269</v>
      </c>
      <c r="CR97" t="s">
        <v>1450</v>
      </c>
      <c r="CS97" t="s">
        <v>1282</v>
      </c>
      <c r="CT97" t="b">
        <v>1</v>
      </c>
      <c r="CU97">
        <v>6058100</v>
      </c>
      <c r="CV97" t="s">
        <v>1899</v>
      </c>
      <c r="CW97">
        <v>0</v>
      </c>
      <c r="CX97">
        <v>6058100</v>
      </c>
      <c r="CY97">
        <v>0</v>
      </c>
      <c r="CZ97" t="b">
        <v>1</v>
      </c>
      <c r="DA97">
        <v>45588</v>
      </c>
      <c r="DB97" t="s">
        <v>1789</v>
      </c>
      <c r="DC97">
        <v>-1.0316368638240148E-3</v>
      </c>
      <c r="DD97">
        <v>-104.2342934351839</v>
      </c>
      <c r="DE97" s="5">
        <f>ROUND(ПП5[[#This Row],[Стоимость квартиры с отделкой]]/1000000,2)</f>
        <v>6.34</v>
      </c>
    </row>
    <row r="98" spans="1:109" x14ac:dyDescent="0.25">
      <c r="A98" s="5">
        <v>97</v>
      </c>
      <c r="B98" s="5" t="s">
        <v>3</v>
      </c>
      <c r="C98" s="5">
        <v>14</v>
      </c>
      <c r="D98" s="5">
        <v>7</v>
      </c>
      <c r="E98" s="5">
        <v>1</v>
      </c>
      <c r="F98" s="5">
        <v>18.489999999999998</v>
      </c>
      <c r="G98" s="5"/>
      <c r="H98" s="5"/>
      <c r="I98" s="5">
        <v>18.489999999999998</v>
      </c>
      <c r="J98" s="5">
        <v>13.04</v>
      </c>
      <c r="K98" s="5">
        <v>3.9</v>
      </c>
      <c r="L98" s="5"/>
      <c r="M98" s="5"/>
      <c r="N98" s="5">
        <v>5.99</v>
      </c>
      <c r="O98" s="5">
        <v>2.65</v>
      </c>
      <c r="P98" s="5"/>
      <c r="R98" s="5">
        <v>2.65</v>
      </c>
      <c r="S98" s="5">
        <v>44.07</v>
      </c>
      <c r="T98" s="5">
        <v>41.42</v>
      </c>
      <c r="U98" s="5">
        <v>42.75</v>
      </c>
      <c r="V98">
        <v>42.85</v>
      </c>
      <c r="W98" s="5">
        <v>83951.4375</v>
      </c>
      <c r="X98">
        <v>4197.5718750000005</v>
      </c>
      <c r="Y98">
        <v>88149.009374999994</v>
      </c>
      <c r="Z98">
        <v>2644.4702812499995</v>
      </c>
      <c r="AA98">
        <v>90793.479656249998</v>
      </c>
      <c r="AB98">
        <v>3631.7391862499999</v>
      </c>
      <c r="AC98">
        <v>94425.218842499977</v>
      </c>
      <c r="AE98">
        <v>94425.218842499977</v>
      </c>
      <c r="AF98">
        <v>4721.2609421249999</v>
      </c>
      <c r="AG98">
        <v>99146.479784624986</v>
      </c>
      <c r="AI98">
        <v>99146.479784624986</v>
      </c>
      <c r="AJ98">
        <v>991.46479784624989</v>
      </c>
      <c r="AK98">
        <v>100137.94458247125</v>
      </c>
      <c r="AL98" s="5">
        <v>5006.8972291235623</v>
      </c>
      <c r="AM98" s="5">
        <v>105144.8418115948</v>
      </c>
      <c r="AO98">
        <v>105144.8418115948</v>
      </c>
      <c r="AP98">
        <v>3154.3452543478434</v>
      </c>
      <c r="AQ98">
        <v>108299.18706594263</v>
      </c>
      <c r="AS98">
        <v>108299.18706594263</v>
      </c>
      <c r="AU98">
        <v>108299.18706594263</v>
      </c>
      <c r="AW98">
        <v>108299.18706594263</v>
      </c>
      <c r="AX98" s="5"/>
      <c r="AY98">
        <v>108299.18706594263</v>
      </c>
      <c r="BA98">
        <v>108299.18706594263</v>
      </c>
      <c r="BB98">
        <v>541.49593532971323</v>
      </c>
      <c r="BC98">
        <v>108840.68300127237</v>
      </c>
      <c r="BE98">
        <v>108840.68300127237</v>
      </c>
      <c r="BF98">
        <v>1632.6102450190851</v>
      </c>
      <c r="BG98">
        <v>110473.29324629145</v>
      </c>
      <c r="BI98">
        <v>110473.29324629145</v>
      </c>
      <c r="BK98">
        <v>110473.29324629145</v>
      </c>
      <c r="BL98">
        <v>8837.8634597033142</v>
      </c>
      <c r="BM98">
        <v>119311.15670599474</v>
      </c>
      <c r="BN98">
        <v>15510.450371779318</v>
      </c>
      <c r="BO98">
        <v>134821.60707777407</v>
      </c>
      <c r="BP98">
        <v>35</v>
      </c>
      <c r="BQ98">
        <v>134856.60707777407</v>
      </c>
      <c r="BS98">
        <v>134856.60707777407</v>
      </c>
      <c r="BT98" s="5">
        <v>134856.60999999999</v>
      </c>
      <c r="BU98" s="5">
        <v>5765200</v>
      </c>
      <c r="BV98">
        <v>342000</v>
      </c>
      <c r="BX98" s="5">
        <v>342000</v>
      </c>
      <c r="BY98" s="5">
        <v>126858.47953216374</v>
      </c>
      <c r="BZ98" s="5">
        <v>5423200</v>
      </c>
      <c r="CA98" s="5" t="s">
        <v>1282</v>
      </c>
      <c r="CB98" s="5">
        <v>10000</v>
      </c>
      <c r="CC98">
        <v>136858.47953216374</v>
      </c>
      <c r="CD98" s="5">
        <v>427500</v>
      </c>
      <c r="CE98" s="5">
        <v>5850700</v>
      </c>
      <c r="CF98" s="5"/>
      <c r="CG98" s="5" t="s">
        <v>1802</v>
      </c>
      <c r="CH98" s="5" t="s">
        <v>1</v>
      </c>
      <c r="CI98" s="5" t="s">
        <v>1</v>
      </c>
      <c r="CJ98" t="s">
        <v>1863</v>
      </c>
      <c r="CK98" t="s">
        <v>1787</v>
      </c>
      <c r="CL98" t="s">
        <v>1868</v>
      </c>
      <c r="CM98" t="s">
        <v>1864</v>
      </c>
      <c r="CN98" s="5" t="b">
        <v>1</v>
      </c>
      <c r="CO98" t="s">
        <v>239</v>
      </c>
      <c r="CQ98" t="s">
        <v>1269</v>
      </c>
      <c r="CR98" t="s">
        <v>1450</v>
      </c>
      <c r="CS98" t="s">
        <v>1282</v>
      </c>
      <c r="CT98" t="b">
        <v>1</v>
      </c>
      <c r="CU98">
        <v>5765200</v>
      </c>
      <c r="CV98" t="s">
        <v>1899</v>
      </c>
      <c r="CW98">
        <v>0</v>
      </c>
      <c r="CX98">
        <v>5765200</v>
      </c>
      <c r="CY98">
        <v>0</v>
      </c>
      <c r="CZ98" t="b">
        <v>1</v>
      </c>
      <c r="DA98">
        <v>45835</v>
      </c>
      <c r="DB98" t="s">
        <v>1915</v>
      </c>
      <c r="DC98">
        <v>2.3391812865496409E-3</v>
      </c>
      <c r="DD98">
        <v>296.74498136177806</v>
      </c>
      <c r="DE98" s="5">
        <f>ROUND(ПП5[[#This Row],[Стоимость квартиры с отделкой]]/1000000,2)</f>
        <v>5.85</v>
      </c>
    </row>
    <row r="99" spans="1:109" x14ac:dyDescent="0.25">
      <c r="A99" s="5">
        <v>98</v>
      </c>
      <c r="B99" s="5" t="s">
        <v>3</v>
      </c>
      <c r="C99" s="5">
        <v>15</v>
      </c>
      <c r="D99" s="5">
        <v>1</v>
      </c>
      <c r="E99" s="5">
        <v>1</v>
      </c>
      <c r="F99" s="5">
        <v>14.68</v>
      </c>
      <c r="G99" s="5"/>
      <c r="H99" s="5"/>
      <c r="I99" s="5">
        <v>14.68</v>
      </c>
      <c r="J99" s="5">
        <v>9.84</v>
      </c>
      <c r="K99" s="5">
        <v>3.63</v>
      </c>
      <c r="L99" s="5"/>
      <c r="M99" s="5"/>
      <c r="N99" s="5">
        <v>4.8899999999999997</v>
      </c>
      <c r="O99" s="5">
        <v>2.7</v>
      </c>
      <c r="P99" s="5"/>
      <c r="R99" s="5">
        <v>2.7</v>
      </c>
      <c r="S99" s="5">
        <v>35.74</v>
      </c>
      <c r="T99" s="5">
        <v>33.04</v>
      </c>
      <c r="U99" s="5">
        <v>34.39</v>
      </c>
      <c r="V99">
        <v>34.35</v>
      </c>
      <c r="W99" s="5">
        <v>82734.75</v>
      </c>
      <c r="X99">
        <v>4136.7375000000002</v>
      </c>
      <c r="Y99">
        <v>86871.487500000003</v>
      </c>
      <c r="Z99">
        <v>2606.1446249999999</v>
      </c>
      <c r="AA99">
        <v>89477.632125000004</v>
      </c>
      <c r="AB99">
        <v>12526.8684975</v>
      </c>
      <c r="AC99">
        <v>102004.5006225</v>
      </c>
      <c r="AE99">
        <v>102004.5006225</v>
      </c>
      <c r="AF99">
        <v>5100.2250311250009</v>
      </c>
      <c r="AG99">
        <v>107104.72565362501</v>
      </c>
      <c r="AI99">
        <v>107104.72565362501</v>
      </c>
      <c r="AJ99">
        <v>1071.0472565362502</v>
      </c>
      <c r="AK99">
        <v>108175.77291016123</v>
      </c>
      <c r="AL99" s="5">
        <v>5408.7886455080625</v>
      </c>
      <c r="AM99" s="5">
        <v>113584.56155566932</v>
      </c>
      <c r="AO99">
        <v>113584.56155566932</v>
      </c>
      <c r="AP99">
        <v>3407.5368466700793</v>
      </c>
      <c r="AQ99">
        <v>116992.09840233938</v>
      </c>
      <c r="AS99">
        <v>116992.09840233938</v>
      </c>
      <c r="AU99">
        <v>116992.09840233938</v>
      </c>
      <c r="AW99">
        <v>116992.09840233938</v>
      </c>
      <c r="AX99" s="5"/>
      <c r="AY99">
        <v>116992.09840233938</v>
      </c>
      <c r="AZ99">
        <v>2339.8419680467882</v>
      </c>
      <c r="BA99">
        <v>119331.94037038618</v>
      </c>
      <c r="BC99">
        <v>119331.94037038618</v>
      </c>
      <c r="BE99">
        <v>119331.94037038618</v>
      </c>
      <c r="BG99">
        <v>119331.94037038618</v>
      </c>
      <c r="BI99">
        <v>119331.94037038618</v>
      </c>
      <c r="BK99">
        <v>119331.94037038618</v>
      </c>
      <c r="BM99">
        <v>119331.94037038618</v>
      </c>
      <c r="BO99">
        <v>119331.94037038618</v>
      </c>
      <c r="BQ99">
        <v>119331.94037038618</v>
      </c>
      <c r="BS99">
        <v>119331.94037038618</v>
      </c>
      <c r="BT99" s="5">
        <v>119331.94</v>
      </c>
      <c r="BU99" s="5">
        <v>4103900</v>
      </c>
      <c r="BX99" s="5">
        <v>0</v>
      </c>
      <c r="BY99" s="5">
        <v>119334.10875254434</v>
      </c>
      <c r="BZ99" s="5">
        <v>4103900</v>
      </c>
      <c r="CA99" s="5" t="s">
        <v>8</v>
      </c>
      <c r="CB99" s="5"/>
      <c r="CC99">
        <v>119334.10875254434</v>
      </c>
      <c r="CD99" s="5">
        <v>0</v>
      </c>
      <c r="CE99" s="5">
        <v>4103900</v>
      </c>
      <c r="CF99" s="5" t="s">
        <v>102</v>
      </c>
      <c r="CG99" s="5"/>
      <c r="CH99" s="5" t="s">
        <v>1</v>
      </c>
      <c r="CI99" s="5" t="s">
        <v>1</v>
      </c>
      <c r="CJ99" t="s">
        <v>1863</v>
      </c>
      <c r="CK99" t="s">
        <v>1787</v>
      </c>
      <c r="CL99" t="s">
        <v>1868</v>
      </c>
      <c r="CM99" t="s">
        <v>1864</v>
      </c>
      <c r="CN99" s="5" t="b">
        <v>1</v>
      </c>
      <c r="CO99" t="s">
        <v>240</v>
      </c>
      <c r="CQ99" t="s">
        <v>1269</v>
      </c>
      <c r="CR99" t="s">
        <v>1450</v>
      </c>
      <c r="CS99" t="s">
        <v>8</v>
      </c>
      <c r="CT99" t="b">
        <v>1</v>
      </c>
      <c r="CU99">
        <v>4103900</v>
      </c>
      <c r="CV99" t="s">
        <v>1899</v>
      </c>
      <c r="CW99">
        <v>0</v>
      </c>
      <c r="CX99">
        <v>4103900</v>
      </c>
      <c r="CY99">
        <v>0</v>
      </c>
      <c r="CZ99" t="b">
        <v>1</v>
      </c>
      <c r="DA99">
        <v>45464</v>
      </c>
      <c r="DB99" t="s">
        <v>1789</v>
      </c>
      <c r="DC99">
        <v>-1.1631288165163678E-3</v>
      </c>
      <c r="DD99">
        <v>-138.80094068338244</v>
      </c>
      <c r="DE99" s="5">
        <f>ROUND(ПП5[[#This Row],[Стоимость квартиры с отделкой]]/1000000,2)</f>
        <v>4.0999999999999996</v>
      </c>
    </row>
    <row r="100" spans="1:109" x14ac:dyDescent="0.25">
      <c r="A100" s="5">
        <v>99</v>
      </c>
      <c r="B100" s="5" t="s">
        <v>3</v>
      </c>
      <c r="C100" s="5">
        <v>15</v>
      </c>
      <c r="D100" s="5">
        <v>2</v>
      </c>
      <c r="E100" s="5">
        <v>2</v>
      </c>
      <c r="F100" s="5">
        <v>15.82</v>
      </c>
      <c r="G100" s="5">
        <v>15.54</v>
      </c>
      <c r="H100" s="5"/>
      <c r="I100" s="5">
        <v>31.36</v>
      </c>
      <c r="J100" s="5">
        <v>19.440000000000001</v>
      </c>
      <c r="K100" s="5">
        <v>4.42</v>
      </c>
      <c r="L100" s="5"/>
      <c r="M100" s="5">
        <v>3.25</v>
      </c>
      <c r="N100" s="5">
        <v>8.5299999999999994</v>
      </c>
      <c r="O100" s="5">
        <v>3</v>
      </c>
      <c r="P100" s="5"/>
      <c r="R100" s="5">
        <v>3</v>
      </c>
      <c r="S100" s="5">
        <v>70</v>
      </c>
      <c r="T100" s="5">
        <v>67</v>
      </c>
      <c r="U100" s="5">
        <v>68.5</v>
      </c>
      <c r="V100">
        <v>68.5</v>
      </c>
      <c r="W100" s="5">
        <v>84168.819000000003</v>
      </c>
      <c r="X100">
        <v>4208.4409500000002</v>
      </c>
      <c r="Y100">
        <v>88377.259950000007</v>
      </c>
      <c r="Z100">
        <v>2651.3177985000002</v>
      </c>
      <c r="AA100">
        <v>91028.577748500014</v>
      </c>
      <c r="AC100">
        <v>91028.577748500014</v>
      </c>
      <c r="AE100">
        <v>91028.577748500014</v>
      </c>
      <c r="AG100">
        <v>91028.577748500014</v>
      </c>
      <c r="AH100">
        <v>-831</v>
      </c>
      <c r="AI100">
        <v>90197.577748500014</v>
      </c>
      <c r="AJ100">
        <v>901.97577748500021</v>
      </c>
      <c r="AK100">
        <v>91099.553525985015</v>
      </c>
      <c r="AL100" s="5">
        <v>4554.9776762992506</v>
      </c>
      <c r="AM100" s="5">
        <v>95654.531202284285</v>
      </c>
      <c r="AO100">
        <v>95654.531202284285</v>
      </c>
      <c r="AP100">
        <v>1913.0906240456857</v>
      </c>
      <c r="AQ100">
        <v>97567.621826329952</v>
      </c>
      <c r="AS100">
        <v>97567.621826329952</v>
      </c>
      <c r="AT100">
        <v>1951.3524365265991</v>
      </c>
      <c r="AU100">
        <v>99518.974262856558</v>
      </c>
      <c r="AW100">
        <v>99518.974262856558</v>
      </c>
      <c r="AX100" s="5"/>
      <c r="AY100">
        <v>99518.974262856558</v>
      </c>
      <c r="BA100">
        <v>99518.974262856558</v>
      </c>
      <c r="BC100">
        <v>99518.974262856558</v>
      </c>
      <c r="BE100">
        <v>99518.974262856558</v>
      </c>
      <c r="BG100">
        <v>99518.974262856558</v>
      </c>
      <c r="BI100">
        <v>99518.974262856558</v>
      </c>
      <c r="BK100">
        <v>99518.974262856558</v>
      </c>
      <c r="BM100">
        <v>99518.974262856558</v>
      </c>
      <c r="BO100">
        <v>99518.974262856558</v>
      </c>
      <c r="BQ100">
        <v>99518.974262856558</v>
      </c>
      <c r="BS100">
        <v>99518.974262856558</v>
      </c>
      <c r="BT100" s="5">
        <v>99518.97</v>
      </c>
      <c r="BU100" s="5">
        <v>6817100</v>
      </c>
      <c r="BV100">
        <v>700000</v>
      </c>
      <c r="BX100" s="5">
        <v>700000</v>
      </c>
      <c r="BY100" s="5">
        <v>89300.729927007298</v>
      </c>
      <c r="BZ100" s="5">
        <v>6117100</v>
      </c>
      <c r="CA100" s="5" t="s">
        <v>1282</v>
      </c>
      <c r="CB100" s="5">
        <v>7000</v>
      </c>
      <c r="CC100">
        <v>96300.729927007298</v>
      </c>
      <c r="CD100" s="5">
        <v>479500</v>
      </c>
      <c r="CE100" s="5">
        <v>6596600</v>
      </c>
      <c r="CF100" s="5"/>
      <c r="CG100" s="5" t="s">
        <v>1315</v>
      </c>
      <c r="CH100" s="5" t="s">
        <v>1</v>
      </c>
      <c r="CI100" s="5" t="s">
        <v>1</v>
      </c>
      <c r="CJ100" t="s">
        <v>1863</v>
      </c>
      <c r="CK100" t="s">
        <v>1787</v>
      </c>
      <c r="CL100" t="s">
        <v>1868</v>
      </c>
      <c r="CM100" t="s">
        <v>1857</v>
      </c>
      <c r="CN100" s="5" t="b">
        <v>1</v>
      </c>
      <c r="CO100" t="s">
        <v>241</v>
      </c>
      <c r="CQ100" t="s">
        <v>1269</v>
      </c>
      <c r="CR100" t="s">
        <v>1450</v>
      </c>
      <c r="CS100" t="s">
        <v>1282</v>
      </c>
      <c r="CT100" t="b">
        <v>1</v>
      </c>
      <c r="CU100">
        <v>6817100</v>
      </c>
      <c r="CV100" t="s">
        <v>1899</v>
      </c>
      <c r="CW100">
        <v>0</v>
      </c>
      <c r="CX100">
        <v>6817100</v>
      </c>
      <c r="CY100">
        <v>0</v>
      </c>
      <c r="CZ100" t="b">
        <v>1</v>
      </c>
      <c r="DA100">
        <v>45465</v>
      </c>
      <c r="DB100" t="s">
        <v>1794</v>
      </c>
      <c r="DC100">
        <v>0</v>
      </c>
      <c r="DD100">
        <v>0</v>
      </c>
      <c r="DE100" s="5">
        <f>ROUND(ПП5[[#This Row],[Стоимость квартиры с отделкой]]/1000000,2)</f>
        <v>6.6</v>
      </c>
    </row>
    <row r="101" spans="1:109" x14ac:dyDescent="0.25">
      <c r="A101" s="5">
        <v>100</v>
      </c>
      <c r="B101" s="5" t="s">
        <v>3</v>
      </c>
      <c r="C101" s="5">
        <v>15</v>
      </c>
      <c r="D101" s="5">
        <v>3</v>
      </c>
      <c r="E101" s="5">
        <v>1</v>
      </c>
      <c r="F101" s="5">
        <v>13.6</v>
      </c>
      <c r="G101" s="5"/>
      <c r="H101" s="5"/>
      <c r="I101" s="5">
        <v>13.6</v>
      </c>
      <c r="J101" s="5">
        <v>14.97</v>
      </c>
      <c r="K101" s="5">
        <v>4.1100000000000003</v>
      </c>
      <c r="L101" s="5"/>
      <c r="M101" s="5"/>
      <c r="N101" s="5">
        <v>3.7</v>
      </c>
      <c r="O101" s="5">
        <v>2.69</v>
      </c>
      <c r="P101" s="5"/>
      <c r="R101" s="5">
        <v>2.69</v>
      </c>
      <c r="S101" s="5">
        <v>39.07</v>
      </c>
      <c r="T101" s="5">
        <v>36.380000000000003</v>
      </c>
      <c r="U101" s="5">
        <v>37.729999999999997</v>
      </c>
      <c r="V101">
        <v>37.750000000000007</v>
      </c>
      <c r="W101" s="5">
        <v>87601.5</v>
      </c>
      <c r="X101">
        <v>4380.0749999999998</v>
      </c>
      <c r="Y101">
        <v>91981.574999999997</v>
      </c>
      <c r="Z101">
        <v>2759.4472499999997</v>
      </c>
      <c r="AA101">
        <v>94741.022249999995</v>
      </c>
      <c r="AB101">
        <v>6631.8715575000006</v>
      </c>
      <c r="AC101">
        <v>101372.8938075</v>
      </c>
      <c r="AE101">
        <v>101372.8938075</v>
      </c>
      <c r="AF101">
        <v>5068.6446903750002</v>
      </c>
      <c r="AG101">
        <v>106441.53849787499</v>
      </c>
      <c r="AI101">
        <v>106441.53849787499</v>
      </c>
      <c r="AJ101">
        <v>1064.4153849787499</v>
      </c>
      <c r="AK101">
        <v>107505.95388285376</v>
      </c>
      <c r="AL101" s="5">
        <v>5375.2976941426878</v>
      </c>
      <c r="AM101" s="5">
        <v>112881.25157699644</v>
      </c>
      <c r="AO101">
        <v>112881.25157699644</v>
      </c>
      <c r="AP101">
        <v>3386.437547309893</v>
      </c>
      <c r="AQ101">
        <v>116267.68912430631</v>
      </c>
      <c r="AS101">
        <v>116267.68912430631</v>
      </c>
      <c r="AU101">
        <v>116267.68912430631</v>
      </c>
      <c r="AW101">
        <v>116267.68912430631</v>
      </c>
      <c r="AX101" s="5"/>
      <c r="AY101">
        <v>116267.68912430631</v>
      </c>
      <c r="BA101">
        <v>116267.68912430631</v>
      </c>
      <c r="BC101">
        <v>116267.68912430631</v>
      </c>
      <c r="BE101">
        <v>116267.68912430631</v>
      </c>
      <c r="BG101">
        <v>116267.68912430631</v>
      </c>
      <c r="BI101">
        <v>116267.68912430631</v>
      </c>
      <c r="BK101">
        <v>116267.68912430631</v>
      </c>
      <c r="BM101">
        <v>116267.68912430631</v>
      </c>
      <c r="BO101">
        <v>116267.68912430631</v>
      </c>
      <c r="BQ101">
        <v>116267.68912430631</v>
      </c>
      <c r="BS101">
        <v>116267.68912430631</v>
      </c>
      <c r="BT101" s="5">
        <v>116267.69</v>
      </c>
      <c r="BU101" s="5">
        <v>4386800</v>
      </c>
      <c r="BX101" s="5">
        <v>0</v>
      </c>
      <c r="BY101" s="5">
        <v>116268.22157434405</v>
      </c>
      <c r="BZ101" s="5">
        <v>4386800</v>
      </c>
      <c r="CA101" s="5" t="s">
        <v>10</v>
      </c>
      <c r="CB101" s="5">
        <v>20000</v>
      </c>
      <c r="CC101">
        <v>136268.22157434403</v>
      </c>
      <c r="CD101" s="5">
        <v>754600</v>
      </c>
      <c r="CE101" s="5">
        <v>5141400</v>
      </c>
      <c r="CF101" s="5"/>
      <c r="CG101" s="5"/>
      <c r="CH101" s="5" t="s">
        <v>1</v>
      </c>
      <c r="CI101" s="5" t="s">
        <v>1</v>
      </c>
      <c r="CJ101" t="s">
        <v>1863</v>
      </c>
      <c r="CK101" t="s">
        <v>1787</v>
      </c>
      <c r="CL101" t="s">
        <v>1868</v>
      </c>
      <c r="CM101" t="s">
        <v>1856</v>
      </c>
      <c r="CN101" s="5" t="b">
        <v>1</v>
      </c>
      <c r="CO101" t="s">
        <v>242</v>
      </c>
      <c r="CQ101" t="s">
        <v>1269</v>
      </c>
      <c r="CR101" t="s">
        <v>1450</v>
      </c>
      <c r="CS101" t="s">
        <v>10</v>
      </c>
      <c r="CT101" t="b">
        <v>1</v>
      </c>
      <c r="CU101">
        <v>4386800</v>
      </c>
      <c r="CV101" t="s">
        <v>1899</v>
      </c>
      <c r="CW101">
        <v>0</v>
      </c>
      <c r="CX101">
        <v>4386800</v>
      </c>
      <c r="CY101">
        <v>0</v>
      </c>
      <c r="CZ101" t="b">
        <v>1</v>
      </c>
      <c r="DA101">
        <v>45433</v>
      </c>
      <c r="DB101" t="s">
        <v>1792</v>
      </c>
      <c r="DC101">
        <v>5.3008216273542352E-4</v>
      </c>
      <c r="DD101">
        <v>61.631710349529712</v>
      </c>
      <c r="DE101" s="5">
        <f>ROUND(ПП5[[#This Row],[Стоимость квартиры с отделкой]]/1000000,2)</f>
        <v>5.14</v>
      </c>
    </row>
    <row r="102" spans="1:109" x14ac:dyDescent="0.25">
      <c r="A102" s="5">
        <v>101</v>
      </c>
      <c r="B102" s="5" t="s">
        <v>3</v>
      </c>
      <c r="C102" s="5">
        <v>15</v>
      </c>
      <c r="D102" s="5">
        <v>4</v>
      </c>
      <c r="E102" s="5">
        <v>2</v>
      </c>
      <c r="F102" s="5">
        <v>16.61</v>
      </c>
      <c r="G102" s="5">
        <v>11.38</v>
      </c>
      <c r="H102" s="5"/>
      <c r="I102" s="5">
        <v>27.99</v>
      </c>
      <c r="J102" s="5">
        <v>14.58</v>
      </c>
      <c r="K102" s="5">
        <v>4.34</v>
      </c>
      <c r="L102" s="5">
        <v>2.08</v>
      </c>
      <c r="M102" s="5"/>
      <c r="N102" s="5">
        <v>8.82</v>
      </c>
      <c r="O102" s="5">
        <v>2.56</v>
      </c>
      <c r="P102" s="5"/>
      <c r="R102" s="5">
        <v>2.56</v>
      </c>
      <c r="S102" s="5">
        <v>60.37</v>
      </c>
      <c r="T102" s="5">
        <v>57.81</v>
      </c>
      <c r="U102" s="5">
        <v>59.09</v>
      </c>
      <c r="V102">
        <v>59.2</v>
      </c>
      <c r="W102" s="5">
        <v>80307.864000000001</v>
      </c>
      <c r="X102">
        <v>4015.3932</v>
      </c>
      <c r="Y102">
        <v>84323.257199999993</v>
      </c>
      <c r="Z102">
        <v>2529.6977160000001</v>
      </c>
      <c r="AA102">
        <v>86852.954916000002</v>
      </c>
      <c r="AC102">
        <v>86852.954916000002</v>
      </c>
      <c r="AE102">
        <v>86852.954916000002</v>
      </c>
      <c r="AG102">
        <v>86852.954916000002</v>
      </c>
      <c r="AI102">
        <v>86852.954916000002</v>
      </c>
      <c r="AJ102">
        <v>868.52954915999999</v>
      </c>
      <c r="AK102">
        <v>87721.48446516</v>
      </c>
      <c r="AL102" s="5">
        <v>4386.0742232580005</v>
      </c>
      <c r="AM102" s="5">
        <v>92107.558688417994</v>
      </c>
      <c r="AO102">
        <v>92107.558688417994</v>
      </c>
      <c r="AP102">
        <v>1842.15117376836</v>
      </c>
      <c r="AQ102">
        <v>93949.709862186355</v>
      </c>
      <c r="AS102">
        <v>93949.709862186355</v>
      </c>
      <c r="AT102">
        <v>1878.9941972437273</v>
      </c>
      <c r="AU102">
        <v>95828.704059430078</v>
      </c>
      <c r="AW102">
        <v>95828.704059430078</v>
      </c>
      <c r="AX102" s="5">
        <v>958.28704059430083</v>
      </c>
      <c r="AY102">
        <v>96786.991100024374</v>
      </c>
      <c r="BA102">
        <v>96786.991100024374</v>
      </c>
      <c r="BC102">
        <v>96786.991100024374</v>
      </c>
      <c r="BE102">
        <v>96786.991100024374</v>
      </c>
      <c r="BF102">
        <v>1451.8048665003655</v>
      </c>
      <c r="BG102">
        <v>98238.795966524733</v>
      </c>
      <c r="BI102">
        <v>98238.795966524733</v>
      </c>
      <c r="BJ102">
        <v>3929.5518386609888</v>
      </c>
      <c r="BK102">
        <v>102168.34780518572</v>
      </c>
      <c r="BL102">
        <v>6130.1008683111431</v>
      </c>
      <c r="BM102">
        <v>108298.44867349688</v>
      </c>
      <c r="BN102">
        <v>14078.798327554594</v>
      </c>
      <c r="BO102">
        <v>122377.24700105148</v>
      </c>
      <c r="BP102">
        <v>35</v>
      </c>
      <c r="BQ102">
        <v>122412.24700105148</v>
      </c>
      <c r="BS102">
        <v>122412.24700105148</v>
      </c>
      <c r="BT102" s="5">
        <v>122412.25</v>
      </c>
      <c r="BU102" s="5">
        <v>7233400</v>
      </c>
      <c r="BV102">
        <v>300000</v>
      </c>
      <c r="BW102">
        <v>0.03</v>
      </c>
      <c r="BX102" s="5">
        <v>517002</v>
      </c>
      <c r="BY102" s="5">
        <v>113663.86867490268</v>
      </c>
      <c r="BZ102" s="5">
        <v>6716398</v>
      </c>
      <c r="CA102" s="5" t="s">
        <v>8</v>
      </c>
      <c r="CB102" s="5"/>
      <c r="CC102">
        <v>113663.86867490268</v>
      </c>
      <c r="CD102" s="5">
        <v>0</v>
      </c>
      <c r="CE102" s="5">
        <v>6716398</v>
      </c>
      <c r="CF102" s="5"/>
      <c r="CG102" s="5" t="s">
        <v>1776</v>
      </c>
      <c r="CH102" s="5" t="s">
        <v>1</v>
      </c>
      <c r="CI102" s="5" t="s">
        <v>1</v>
      </c>
      <c r="CJ102" t="s">
        <v>1863</v>
      </c>
      <c r="CK102" t="s">
        <v>1787</v>
      </c>
      <c r="CL102" t="s">
        <v>1868</v>
      </c>
      <c r="CM102" t="s">
        <v>1857</v>
      </c>
      <c r="CN102" s="5" t="b">
        <v>1</v>
      </c>
      <c r="CO102" t="s">
        <v>243</v>
      </c>
      <c r="CQ102" t="s">
        <v>1269</v>
      </c>
      <c r="CR102" t="s">
        <v>1450</v>
      </c>
      <c r="CS102" t="s">
        <v>8</v>
      </c>
      <c r="CT102" t="b">
        <v>1</v>
      </c>
      <c r="CU102">
        <v>7233400</v>
      </c>
      <c r="CV102" t="s">
        <v>1899</v>
      </c>
      <c r="CW102">
        <v>0</v>
      </c>
      <c r="CX102">
        <v>7233400</v>
      </c>
      <c r="CY102">
        <v>0</v>
      </c>
      <c r="CZ102" t="b">
        <v>1</v>
      </c>
      <c r="DA102">
        <v>45834</v>
      </c>
      <c r="DB102" t="s">
        <v>1790</v>
      </c>
      <c r="DC102">
        <v>1.8615671010322463E-3</v>
      </c>
      <c r="DD102">
        <v>211.59291850124856</v>
      </c>
      <c r="DE102" s="5">
        <f>ROUND(ПП5[[#This Row],[Стоимость квартиры с отделкой]]/1000000,2)</f>
        <v>6.72</v>
      </c>
    </row>
    <row r="103" spans="1:109" x14ac:dyDescent="0.25">
      <c r="A103" s="5">
        <v>102</v>
      </c>
      <c r="B103" s="5" t="s">
        <v>3</v>
      </c>
      <c r="C103" s="5">
        <v>15</v>
      </c>
      <c r="D103" s="5">
        <v>5</v>
      </c>
      <c r="E103" s="5">
        <v>2</v>
      </c>
      <c r="F103" s="5">
        <v>16.46</v>
      </c>
      <c r="G103" s="5">
        <v>12.47</v>
      </c>
      <c r="H103" s="5"/>
      <c r="I103" s="5">
        <v>28.93</v>
      </c>
      <c r="J103" s="5">
        <v>18</v>
      </c>
      <c r="K103" s="5">
        <v>4.3499999999999996</v>
      </c>
      <c r="L103" s="5">
        <v>1.55</v>
      </c>
      <c r="M103" s="5"/>
      <c r="N103" s="5">
        <v>8</v>
      </c>
      <c r="O103" s="5">
        <v>2.67</v>
      </c>
      <c r="P103" s="5"/>
      <c r="R103" s="5">
        <v>2.67</v>
      </c>
      <c r="S103" s="5">
        <v>63.5</v>
      </c>
      <c r="T103" s="5">
        <v>60.83</v>
      </c>
      <c r="U103" s="5">
        <v>62.17</v>
      </c>
      <c r="V103">
        <v>61.35</v>
      </c>
      <c r="W103" s="5">
        <v>80307.864000000001</v>
      </c>
      <c r="X103">
        <v>4015.3932</v>
      </c>
      <c r="Y103">
        <v>84323.257199999993</v>
      </c>
      <c r="Z103">
        <v>2529.6977160000001</v>
      </c>
      <c r="AA103">
        <v>86852.954916000002</v>
      </c>
      <c r="AC103">
        <v>86852.954916000002</v>
      </c>
      <c r="AE103">
        <v>86852.954916000002</v>
      </c>
      <c r="AG103">
        <v>86852.954916000002</v>
      </c>
      <c r="AI103">
        <v>86852.954916000002</v>
      </c>
      <c r="AJ103">
        <v>868.52954915999999</v>
      </c>
      <c r="AK103">
        <v>87721.48446516</v>
      </c>
      <c r="AL103" s="5">
        <v>4386.0742232580005</v>
      </c>
      <c r="AM103" s="5">
        <v>92107.558688417994</v>
      </c>
      <c r="AO103">
        <v>92107.558688417994</v>
      </c>
      <c r="AP103">
        <v>1842.15117376836</v>
      </c>
      <c r="AQ103">
        <v>93949.709862186355</v>
      </c>
      <c r="AS103">
        <v>93949.709862186355</v>
      </c>
      <c r="AT103">
        <v>1878.9941972437273</v>
      </c>
      <c r="AU103">
        <v>95828.704059430078</v>
      </c>
      <c r="AW103">
        <v>95828.704059430078</v>
      </c>
      <c r="AX103" s="5"/>
      <c r="AY103">
        <v>95828.704059430078</v>
      </c>
      <c r="AZ103">
        <v>1916.5740811886017</v>
      </c>
      <c r="BA103">
        <v>97745.278140618684</v>
      </c>
      <c r="BB103">
        <v>488.72639070309344</v>
      </c>
      <c r="BC103">
        <v>98234.004531321771</v>
      </c>
      <c r="BE103">
        <v>98234.004531321771</v>
      </c>
      <c r="BF103">
        <v>1473.5100679698264</v>
      </c>
      <c r="BG103">
        <v>99707.514599291593</v>
      </c>
      <c r="BI103">
        <v>99707.514599291593</v>
      </c>
      <c r="BJ103">
        <v>3988.3005839716639</v>
      </c>
      <c r="BK103">
        <v>103695.81518326326</v>
      </c>
      <c r="BM103">
        <v>103695.81518326326</v>
      </c>
      <c r="BO103">
        <v>103695.81518326326</v>
      </c>
      <c r="BQ103">
        <v>103695.81518326326</v>
      </c>
      <c r="BS103">
        <v>103695.81518326326</v>
      </c>
      <c r="BT103" s="5">
        <v>103695.82</v>
      </c>
      <c r="BU103" s="5">
        <v>6446800</v>
      </c>
      <c r="BW103">
        <v>0.03</v>
      </c>
      <c r="BX103" s="5">
        <v>193404</v>
      </c>
      <c r="BY103" s="5">
        <v>100585.4270548496</v>
      </c>
      <c r="BZ103" s="5">
        <v>6253396</v>
      </c>
      <c r="CA103" s="5" t="s">
        <v>8</v>
      </c>
      <c r="CB103" s="5"/>
      <c r="CC103">
        <v>100585.4270548496</v>
      </c>
      <c r="CD103" s="5">
        <v>0</v>
      </c>
      <c r="CE103" s="5">
        <v>6253396</v>
      </c>
      <c r="CF103" s="5"/>
      <c r="CG103" s="5" t="s">
        <v>110</v>
      </c>
      <c r="CH103" s="5" t="s">
        <v>1</v>
      </c>
      <c r="CI103" s="5" t="s">
        <v>1</v>
      </c>
      <c r="CJ103" t="s">
        <v>1863</v>
      </c>
      <c r="CK103" t="s">
        <v>1787</v>
      </c>
      <c r="CL103" t="s">
        <v>1868</v>
      </c>
      <c r="CM103" t="s">
        <v>1857</v>
      </c>
      <c r="CN103" s="5" t="b">
        <v>1</v>
      </c>
      <c r="CO103" t="s">
        <v>244</v>
      </c>
      <c r="CQ103" t="s">
        <v>1269</v>
      </c>
      <c r="CR103" t="s">
        <v>1450</v>
      </c>
      <c r="CS103" t="s">
        <v>8</v>
      </c>
      <c r="CT103" t="b">
        <v>1</v>
      </c>
      <c r="CU103">
        <v>6446800</v>
      </c>
      <c r="CV103" t="s">
        <v>1899</v>
      </c>
      <c r="CW103">
        <v>0</v>
      </c>
      <c r="CX103">
        <v>6446800</v>
      </c>
      <c r="CY103">
        <v>0</v>
      </c>
      <c r="CZ103" t="b">
        <v>1</v>
      </c>
      <c r="DA103">
        <v>45576</v>
      </c>
      <c r="DB103" t="s">
        <v>1785</v>
      </c>
      <c r="DC103">
        <v>-1.3189641306096234E-2</v>
      </c>
      <c r="DD103">
        <v>-1326.6857034739739</v>
      </c>
      <c r="DE103" s="5">
        <f>ROUND(ПП5[[#This Row],[Стоимость квартиры с отделкой]]/1000000,2)</f>
        <v>6.25</v>
      </c>
    </row>
    <row r="104" spans="1:109" x14ac:dyDescent="0.25">
      <c r="A104" s="5">
        <v>103</v>
      </c>
      <c r="B104" s="5" t="s">
        <v>3</v>
      </c>
      <c r="C104" s="5">
        <v>15</v>
      </c>
      <c r="D104" s="5">
        <v>6</v>
      </c>
      <c r="E104" s="5">
        <v>2</v>
      </c>
      <c r="F104" s="5">
        <v>14.64</v>
      </c>
      <c r="G104" s="5">
        <v>10.74</v>
      </c>
      <c r="H104" s="5"/>
      <c r="I104" s="5">
        <v>25.380000000000003</v>
      </c>
      <c r="J104" s="5">
        <v>14.35</v>
      </c>
      <c r="K104" s="5">
        <v>4.16</v>
      </c>
      <c r="L104" s="5">
        <v>1.93</v>
      </c>
      <c r="M104" s="5"/>
      <c r="N104" s="5">
        <v>11.03</v>
      </c>
      <c r="O104" s="5">
        <v>2.6219999999999999</v>
      </c>
      <c r="P104" s="5"/>
      <c r="R104" s="5">
        <v>2.6219999999999999</v>
      </c>
      <c r="S104" s="5">
        <v>59.47</v>
      </c>
      <c r="T104" s="5">
        <v>56.85</v>
      </c>
      <c r="U104" s="5">
        <v>58.16</v>
      </c>
      <c r="V104">
        <v>57.999999999999993</v>
      </c>
      <c r="W104" s="5">
        <v>81466.150500000003</v>
      </c>
      <c r="X104">
        <v>4073.3075250000002</v>
      </c>
      <c r="Y104">
        <v>85539.458025</v>
      </c>
      <c r="Z104">
        <v>2566.1837407499997</v>
      </c>
      <c r="AA104">
        <v>88105.641765749999</v>
      </c>
      <c r="AC104">
        <v>88105.641765749999</v>
      </c>
      <c r="AE104">
        <v>88105.641765749999</v>
      </c>
      <c r="AG104">
        <v>88105.641765749999</v>
      </c>
      <c r="AI104">
        <v>88105.641765749999</v>
      </c>
      <c r="AK104">
        <v>88105.641765749999</v>
      </c>
      <c r="AL104" s="5"/>
      <c r="AM104" s="5">
        <v>88105.641765749999</v>
      </c>
      <c r="AO104">
        <v>88105.641765749999</v>
      </c>
      <c r="AQ104">
        <v>88105.641765749999</v>
      </c>
      <c r="AS104">
        <v>88105.641765749999</v>
      </c>
      <c r="AU104">
        <v>88105.641765749999</v>
      </c>
      <c r="AW104">
        <v>88105.641765749999</v>
      </c>
      <c r="AX104" s="5"/>
      <c r="AY104">
        <v>88105.641765749999</v>
      </c>
      <c r="BA104">
        <v>88105.641765749999</v>
      </c>
      <c r="BC104">
        <v>88105.641765749999</v>
      </c>
      <c r="BE104">
        <v>88105.641765749999</v>
      </c>
      <c r="BG104">
        <v>88105.641765749999</v>
      </c>
      <c r="BI104">
        <v>88105.641765749999</v>
      </c>
      <c r="BK104">
        <v>88105.641765749999</v>
      </c>
      <c r="BM104">
        <v>88105.641765749999</v>
      </c>
      <c r="BO104">
        <v>88105.641765749999</v>
      </c>
      <c r="BQ104">
        <v>88105.641765749999</v>
      </c>
      <c r="BS104">
        <v>88105.641765749999</v>
      </c>
      <c r="BT104" s="5">
        <v>88105.64</v>
      </c>
      <c r="BU104" s="5">
        <v>5124300</v>
      </c>
      <c r="BW104">
        <v>0.02</v>
      </c>
      <c r="BX104" s="5">
        <v>102486</v>
      </c>
      <c r="BY104" s="5">
        <v>86344.807427785418</v>
      </c>
      <c r="BZ104" s="5">
        <v>5021814</v>
      </c>
      <c r="CA104" s="5" t="s">
        <v>10</v>
      </c>
      <c r="CB104" s="5">
        <v>22000</v>
      </c>
      <c r="CC104">
        <v>108344.80742778542</v>
      </c>
      <c r="CD104" s="5">
        <v>1279519.9999999993</v>
      </c>
      <c r="CE104" s="5">
        <v>6301333.9999999991</v>
      </c>
      <c r="CF104" s="5"/>
      <c r="CG104" s="5" t="s">
        <v>62</v>
      </c>
      <c r="CH104" s="5" t="s">
        <v>1</v>
      </c>
      <c r="CI104" s="5" t="s">
        <v>1</v>
      </c>
      <c r="CJ104" t="s">
        <v>1863</v>
      </c>
      <c r="CK104" t="s">
        <v>1787</v>
      </c>
      <c r="CL104" t="s">
        <v>1868</v>
      </c>
      <c r="CM104" t="s">
        <v>1857</v>
      </c>
      <c r="CN104" s="5" t="b">
        <v>1</v>
      </c>
      <c r="CO104" t="s">
        <v>245</v>
      </c>
      <c r="CQ104" t="s">
        <v>1269</v>
      </c>
      <c r="CR104" t="s">
        <v>1450</v>
      </c>
      <c r="CS104" t="s">
        <v>10</v>
      </c>
      <c r="CT104" t="b">
        <v>1</v>
      </c>
      <c r="CU104">
        <v>5124300</v>
      </c>
      <c r="CV104" t="s">
        <v>1899</v>
      </c>
      <c r="CW104">
        <v>0</v>
      </c>
      <c r="CX104">
        <v>5124300</v>
      </c>
      <c r="CY104">
        <v>0</v>
      </c>
      <c r="CZ104" t="b">
        <v>1</v>
      </c>
      <c r="DA104">
        <v>45273</v>
      </c>
      <c r="DB104" t="s">
        <v>1789</v>
      </c>
      <c r="DC104">
        <v>-2.7510316368638543E-3</v>
      </c>
      <c r="DD104">
        <v>-237.53729691275481</v>
      </c>
      <c r="DE104" s="5">
        <f>ROUND(ПП5[[#This Row],[Стоимость квартиры с отделкой]]/1000000,2)</f>
        <v>6.3</v>
      </c>
    </row>
    <row r="105" spans="1:109" x14ac:dyDescent="0.25">
      <c r="A105" s="5">
        <v>104</v>
      </c>
      <c r="B105" s="5" t="s">
        <v>3</v>
      </c>
      <c r="C105" s="5">
        <v>15</v>
      </c>
      <c r="D105" s="5">
        <v>7</v>
      </c>
      <c r="E105" s="5">
        <v>1</v>
      </c>
      <c r="F105" s="5">
        <v>18.489999999999998</v>
      </c>
      <c r="G105" s="5"/>
      <c r="H105" s="5"/>
      <c r="I105" s="5">
        <v>18.489999999999998</v>
      </c>
      <c r="J105" s="5">
        <v>13.04</v>
      </c>
      <c r="K105" s="5">
        <v>3.9</v>
      </c>
      <c r="L105" s="5"/>
      <c r="M105" s="5"/>
      <c r="N105" s="5">
        <v>5.99</v>
      </c>
      <c r="O105" s="5">
        <v>2.65</v>
      </c>
      <c r="P105" s="5"/>
      <c r="R105" s="5">
        <v>2.65</v>
      </c>
      <c r="S105" s="5">
        <v>44.07</v>
      </c>
      <c r="T105" s="5">
        <v>41.42</v>
      </c>
      <c r="U105" s="5">
        <v>42.75</v>
      </c>
      <c r="V105">
        <v>42.75</v>
      </c>
      <c r="W105" s="5">
        <v>83951.4375</v>
      </c>
      <c r="X105">
        <v>4197.5718750000005</v>
      </c>
      <c r="Y105">
        <v>88149.009374999994</v>
      </c>
      <c r="Z105">
        <v>2644.4702812499995</v>
      </c>
      <c r="AA105">
        <v>90793.479656249998</v>
      </c>
      <c r="AB105">
        <v>3631.7391862499999</v>
      </c>
      <c r="AC105">
        <v>94425.218842499977</v>
      </c>
      <c r="AE105">
        <v>94425.218842499977</v>
      </c>
      <c r="AG105">
        <v>94425.218842499977</v>
      </c>
      <c r="AI105">
        <v>94425.218842499977</v>
      </c>
      <c r="AK105">
        <v>94425.218842499977</v>
      </c>
      <c r="AL105" s="5"/>
      <c r="AM105" s="5">
        <v>94425.218842499977</v>
      </c>
      <c r="AO105">
        <v>94425.218842499977</v>
      </c>
      <c r="AQ105">
        <v>94425.218842499977</v>
      </c>
      <c r="AS105">
        <v>94425.218842499977</v>
      </c>
      <c r="AU105">
        <v>94425.218842499977</v>
      </c>
      <c r="AW105">
        <v>94425.218842499977</v>
      </c>
      <c r="AX105" s="5"/>
      <c r="AY105">
        <v>94425.218842499977</v>
      </c>
      <c r="BA105">
        <v>94425.218842499977</v>
      </c>
      <c r="BC105">
        <v>94425.218842499977</v>
      </c>
      <c r="BE105">
        <v>94425.218842499977</v>
      </c>
      <c r="BG105">
        <v>94425.218842499977</v>
      </c>
      <c r="BI105">
        <v>94425.218842499977</v>
      </c>
      <c r="BK105">
        <v>94425.218842499977</v>
      </c>
      <c r="BM105">
        <v>94425.218842499977</v>
      </c>
      <c r="BO105">
        <v>94425.218842499977</v>
      </c>
      <c r="BQ105">
        <v>94425.218842499977</v>
      </c>
      <c r="BS105">
        <v>94425.218842499977</v>
      </c>
      <c r="BT105" s="5">
        <v>94425.22</v>
      </c>
      <c r="BU105" s="5">
        <v>4036678.16</v>
      </c>
      <c r="BX105" s="5">
        <v>0</v>
      </c>
      <c r="BY105" s="5">
        <v>94425.220116959084</v>
      </c>
      <c r="BZ105" s="5">
        <v>4036678.16</v>
      </c>
      <c r="CA105" s="5" t="s">
        <v>10</v>
      </c>
      <c r="CB105" s="5">
        <v>22000</v>
      </c>
      <c r="CC105">
        <v>116425.22011695908</v>
      </c>
      <c r="CD105" s="5">
        <v>940500</v>
      </c>
      <c r="CE105" s="5">
        <v>4977178.16</v>
      </c>
      <c r="CF105" s="5"/>
      <c r="CG105" s="5"/>
      <c r="CH105" s="5" t="s">
        <v>1</v>
      </c>
      <c r="CI105" s="5" t="s">
        <v>1</v>
      </c>
      <c r="CJ105" t="s">
        <v>1863</v>
      </c>
      <c r="CK105" t="s">
        <v>1787</v>
      </c>
      <c r="CL105" t="s">
        <v>1868</v>
      </c>
      <c r="CM105" t="s">
        <v>1864</v>
      </c>
      <c r="CN105" s="5" t="b">
        <v>1</v>
      </c>
      <c r="CO105" t="s">
        <v>246</v>
      </c>
      <c r="CQ105" t="s">
        <v>128</v>
      </c>
      <c r="CR105" t="s">
        <v>1450</v>
      </c>
      <c r="CS105" t="s">
        <v>10</v>
      </c>
      <c r="CT105" t="b">
        <v>1</v>
      </c>
      <c r="CU105">
        <v>4036678.16</v>
      </c>
      <c r="CV105" t="s">
        <v>1899</v>
      </c>
      <c r="CW105">
        <v>0</v>
      </c>
      <c r="CX105">
        <v>4036678</v>
      </c>
      <c r="CY105">
        <v>0</v>
      </c>
      <c r="CZ105" t="b">
        <v>1</v>
      </c>
      <c r="DA105">
        <v>45224</v>
      </c>
      <c r="DB105" t="s">
        <v>1789</v>
      </c>
      <c r="DC105">
        <v>0</v>
      </c>
      <c r="DD105">
        <v>0</v>
      </c>
      <c r="DE105" s="5">
        <f>ROUND(ПП5[[#This Row],[Стоимость квартиры с отделкой]]/1000000,2)</f>
        <v>4.9800000000000004</v>
      </c>
    </row>
    <row r="106" spans="1:109" x14ac:dyDescent="0.25">
      <c r="A106" s="5">
        <v>105</v>
      </c>
      <c r="B106" s="5" t="s">
        <v>3</v>
      </c>
      <c r="C106" s="5">
        <v>16</v>
      </c>
      <c r="D106" s="5">
        <v>1</v>
      </c>
      <c r="E106" s="5">
        <v>1</v>
      </c>
      <c r="F106" s="5">
        <v>14.68</v>
      </c>
      <c r="G106" s="5"/>
      <c r="H106" s="5"/>
      <c r="I106" s="5">
        <v>14.68</v>
      </c>
      <c r="J106" s="5">
        <v>9.84</v>
      </c>
      <c r="K106" s="5">
        <v>3.63</v>
      </c>
      <c r="L106" s="5"/>
      <c r="M106" s="5"/>
      <c r="N106" s="5">
        <v>4.8899999999999997</v>
      </c>
      <c r="O106" s="5">
        <v>2.7</v>
      </c>
      <c r="P106" s="5"/>
      <c r="R106" s="5">
        <v>2.7</v>
      </c>
      <c r="S106" s="5">
        <v>35.74</v>
      </c>
      <c r="T106" s="5">
        <v>33.04</v>
      </c>
      <c r="U106" s="5">
        <v>34.39</v>
      </c>
      <c r="V106">
        <v>34.35</v>
      </c>
      <c r="W106" s="5">
        <v>82734.75</v>
      </c>
      <c r="X106">
        <v>4136.7375000000002</v>
      </c>
      <c r="Y106">
        <v>86871.487500000003</v>
      </c>
      <c r="Z106">
        <v>2606.1446249999999</v>
      </c>
      <c r="AA106">
        <v>89477.632125000004</v>
      </c>
      <c r="AB106">
        <v>12526.8684975</v>
      </c>
      <c r="AC106">
        <v>102004.5006225</v>
      </c>
      <c r="AE106">
        <v>102004.5006225</v>
      </c>
      <c r="AF106">
        <v>5100.2250311250009</v>
      </c>
      <c r="AG106">
        <v>107104.72565362501</v>
      </c>
      <c r="AI106">
        <v>107104.72565362501</v>
      </c>
      <c r="AJ106">
        <v>1071.0472565362502</v>
      </c>
      <c r="AK106">
        <v>108175.77291016123</v>
      </c>
      <c r="AL106" s="5">
        <v>5408.7886455080625</v>
      </c>
      <c r="AM106" s="5">
        <v>113584.56155566932</v>
      </c>
      <c r="AO106">
        <v>113584.56155566932</v>
      </c>
      <c r="AP106">
        <v>3407.5368466700793</v>
      </c>
      <c r="AQ106">
        <v>116992.09840233938</v>
      </c>
      <c r="AS106">
        <v>116992.09840233938</v>
      </c>
      <c r="AU106">
        <v>116992.09840233938</v>
      </c>
      <c r="AW106">
        <v>116992.09840233938</v>
      </c>
      <c r="AX106" s="5"/>
      <c r="AY106">
        <v>116992.09840233938</v>
      </c>
      <c r="AZ106">
        <v>2339.8419680467882</v>
      </c>
      <c r="BA106">
        <v>119331.94037038618</v>
      </c>
      <c r="BC106">
        <v>119331.94037038618</v>
      </c>
      <c r="BE106">
        <v>119331.94037038618</v>
      </c>
      <c r="BF106">
        <v>2983.2985092596546</v>
      </c>
      <c r="BG106">
        <v>122315.23887964584</v>
      </c>
      <c r="BI106">
        <v>122315.23887964584</v>
      </c>
      <c r="BJ106">
        <v>2446.3047775929167</v>
      </c>
      <c r="BK106">
        <v>124761.54365723874</v>
      </c>
      <c r="BL106">
        <v>6238.0771828619372</v>
      </c>
      <c r="BM106">
        <v>130999.62084010067</v>
      </c>
      <c r="BN106">
        <v>17029.950709213088</v>
      </c>
      <c r="BO106">
        <v>148029.57154931375</v>
      </c>
      <c r="BP106">
        <v>35</v>
      </c>
      <c r="BQ106">
        <v>148064.57154931375</v>
      </c>
      <c r="BS106">
        <v>148064.57154931375</v>
      </c>
      <c r="BT106" s="5">
        <v>148064.57</v>
      </c>
      <c r="BU106" s="5">
        <v>5092000</v>
      </c>
      <c r="BV106">
        <v>793250</v>
      </c>
      <c r="BX106" s="5">
        <v>793250</v>
      </c>
      <c r="BY106" s="5">
        <v>125000</v>
      </c>
      <c r="BZ106" s="5">
        <v>4298750</v>
      </c>
      <c r="CA106" s="5" t="s">
        <v>10</v>
      </c>
      <c r="CB106" s="5">
        <v>25000</v>
      </c>
      <c r="CC106">
        <v>150000</v>
      </c>
      <c r="CD106" s="5">
        <v>859750</v>
      </c>
      <c r="CE106" s="5">
        <v>5158500</v>
      </c>
      <c r="CF106" s="5" t="s">
        <v>102</v>
      </c>
      <c r="CG106" s="5" t="s">
        <v>1809</v>
      </c>
      <c r="CH106" s="5" t="s">
        <v>1</v>
      </c>
      <c r="CI106" s="5" t="s">
        <v>1</v>
      </c>
      <c r="CJ106" t="s">
        <v>1863</v>
      </c>
      <c r="CK106" t="s">
        <v>1787</v>
      </c>
      <c r="CL106" t="s">
        <v>1868</v>
      </c>
      <c r="CM106" t="s">
        <v>1864</v>
      </c>
      <c r="CN106" s="5" t="b">
        <v>1</v>
      </c>
      <c r="CO106" t="s">
        <v>247</v>
      </c>
      <c r="CQ106" t="s">
        <v>1269</v>
      </c>
      <c r="CR106" t="s">
        <v>1450</v>
      </c>
      <c r="CS106" t="s">
        <v>10</v>
      </c>
      <c r="CT106" t="b">
        <v>1</v>
      </c>
      <c r="CU106">
        <v>5092000</v>
      </c>
      <c r="CV106" t="s">
        <v>1899</v>
      </c>
      <c r="CW106">
        <v>5092000</v>
      </c>
      <c r="CX106">
        <v>5092000</v>
      </c>
      <c r="CY106">
        <v>0</v>
      </c>
      <c r="CZ106" t="b">
        <v>1</v>
      </c>
      <c r="DA106">
        <v>45823</v>
      </c>
      <c r="DB106" t="s">
        <v>1789</v>
      </c>
      <c r="DC106">
        <v>-1.1631288165163678E-3</v>
      </c>
      <c r="DD106">
        <v>-145.39110206454598</v>
      </c>
      <c r="DE106" s="5">
        <f>ROUND(ПП5[[#This Row],[Стоимость квартиры с отделкой]]/1000000,2)</f>
        <v>5.16</v>
      </c>
    </row>
    <row r="107" spans="1:109" x14ac:dyDescent="0.25">
      <c r="A107" s="5">
        <v>106</v>
      </c>
      <c r="B107" s="5" t="s">
        <v>3</v>
      </c>
      <c r="C107" s="5">
        <v>16</v>
      </c>
      <c r="D107" s="5">
        <v>2</v>
      </c>
      <c r="E107" s="5">
        <v>2</v>
      </c>
      <c r="F107" s="5">
        <v>15.82</v>
      </c>
      <c r="G107" s="5">
        <v>15.54</v>
      </c>
      <c r="H107" s="5"/>
      <c r="I107" s="5">
        <v>31.36</v>
      </c>
      <c r="J107" s="5">
        <v>19.440000000000001</v>
      </c>
      <c r="K107" s="5">
        <v>4.42</v>
      </c>
      <c r="L107" s="5"/>
      <c r="M107" s="5">
        <v>3.25</v>
      </c>
      <c r="N107" s="5">
        <v>8.5299999999999994</v>
      </c>
      <c r="O107" s="5">
        <v>3</v>
      </c>
      <c r="P107" s="5"/>
      <c r="R107" s="5">
        <v>3</v>
      </c>
      <c r="S107" s="5">
        <v>70</v>
      </c>
      <c r="T107" s="5">
        <v>67</v>
      </c>
      <c r="U107" s="5">
        <v>68.5</v>
      </c>
      <c r="V107">
        <v>67.849999999999994</v>
      </c>
      <c r="W107" s="5">
        <v>84168.819000000003</v>
      </c>
      <c r="X107">
        <v>4208.4409500000002</v>
      </c>
      <c r="Y107">
        <v>88377.259950000007</v>
      </c>
      <c r="Z107">
        <v>2651.3177985000002</v>
      </c>
      <c r="AA107">
        <v>91028.577748500014</v>
      </c>
      <c r="AC107">
        <v>91028.577748500014</v>
      </c>
      <c r="AE107">
        <v>91028.577748500014</v>
      </c>
      <c r="AG107">
        <v>91028.577748500014</v>
      </c>
      <c r="AH107">
        <v>-831</v>
      </c>
      <c r="AI107">
        <v>90197.577748500014</v>
      </c>
      <c r="AJ107">
        <v>901.97577748500021</v>
      </c>
      <c r="AK107">
        <v>91099.553525985015</v>
      </c>
      <c r="AL107" s="5">
        <v>4554.9776762992506</v>
      </c>
      <c r="AM107" s="5">
        <v>95654.531202284285</v>
      </c>
      <c r="AO107">
        <v>95654.531202284285</v>
      </c>
      <c r="AP107">
        <v>1913.0906240456857</v>
      </c>
      <c r="AQ107">
        <v>97567.621826329952</v>
      </c>
      <c r="AS107">
        <v>97567.621826329952</v>
      </c>
      <c r="AT107">
        <v>1951.3524365265991</v>
      </c>
      <c r="AU107">
        <v>99518.974262856558</v>
      </c>
      <c r="AW107">
        <v>99518.974262856558</v>
      </c>
      <c r="AX107" s="5"/>
      <c r="AY107">
        <v>99518.974262856558</v>
      </c>
      <c r="BA107">
        <v>99518.974262856558</v>
      </c>
      <c r="BC107">
        <v>99518.974262856558</v>
      </c>
      <c r="BE107">
        <v>99518.974262856558</v>
      </c>
      <c r="BF107">
        <v>497.59487131428278</v>
      </c>
      <c r="BG107">
        <v>100016.56913417084</v>
      </c>
      <c r="BI107">
        <v>100016.56913417084</v>
      </c>
      <c r="BK107">
        <v>100016.56913417084</v>
      </c>
      <c r="BM107">
        <v>100016.56913417084</v>
      </c>
      <c r="BO107">
        <v>100016.56913417084</v>
      </c>
      <c r="BQ107">
        <v>100016.56913417084</v>
      </c>
      <c r="BS107">
        <v>100016.56913417084</v>
      </c>
      <c r="BT107" s="5">
        <v>100016.57</v>
      </c>
      <c r="BU107" s="5">
        <v>6851200</v>
      </c>
      <c r="BV107">
        <v>200000</v>
      </c>
      <c r="BX107" s="5">
        <v>200000</v>
      </c>
      <c r="BY107" s="5">
        <v>97097.810218978106</v>
      </c>
      <c r="BZ107" s="5">
        <v>6651200</v>
      </c>
      <c r="CA107" s="5" t="s">
        <v>10</v>
      </c>
      <c r="CB107" s="5">
        <v>20000</v>
      </c>
      <c r="CC107">
        <v>117097.81021897812</v>
      </c>
      <c r="CD107" s="5">
        <v>1370000</v>
      </c>
      <c r="CE107" s="5">
        <v>8021200</v>
      </c>
      <c r="CF107" s="5"/>
      <c r="CG107" s="5" t="s">
        <v>1273</v>
      </c>
      <c r="CH107" s="5" t="s">
        <v>1</v>
      </c>
      <c r="CI107" s="5" t="s">
        <v>1</v>
      </c>
      <c r="CJ107" t="s">
        <v>1863</v>
      </c>
      <c r="CK107" t="s">
        <v>1787</v>
      </c>
      <c r="CL107" t="s">
        <v>1868</v>
      </c>
      <c r="CM107" t="s">
        <v>1857</v>
      </c>
      <c r="CN107" s="5" t="b">
        <v>1</v>
      </c>
      <c r="CO107" t="s">
        <v>248</v>
      </c>
      <c r="CQ107" t="s">
        <v>1269</v>
      </c>
      <c r="CR107" t="s">
        <v>1450</v>
      </c>
      <c r="CS107" t="s">
        <v>10</v>
      </c>
      <c r="CT107" t="b">
        <v>1</v>
      </c>
      <c r="CU107">
        <v>6851200</v>
      </c>
      <c r="CV107" t="s">
        <v>1899</v>
      </c>
      <c r="CW107">
        <v>0</v>
      </c>
      <c r="CX107">
        <v>6851200</v>
      </c>
      <c r="CY107">
        <v>0</v>
      </c>
      <c r="CZ107" t="b">
        <v>1</v>
      </c>
      <c r="DA107">
        <v>45498</v>
      </c>
      <c r="DB107" t="s">
        <v>1789</v>
      </c>
      <c r="DC107">
        <v>-9.4890510948906215E-3</v>
      </c>
      <c r="DD107">
        <v>-921.36608236987604</v>
      </c>
      <c r="DE107" s="5">
        <f>ROUND(ПП5[[#This Row],[Стоимость квартиры с отделкой]]/1000000,2)</f>
        <v>8.02</v>
      </c>
    </row>
    <row r="108" spans="1:109" x14ac:dyDescent="0.25">
      <c r="A108" s="5">
        <v>107</v>
      </c>
      <c r="B108" s="5" t="s">
        <v>3</v>
      </c>
      <c r="C108" s="5">
        <v>16</v>
      </c>
      <c r="D108" s="5">
        <v>3</v>
      </c>
      <c r="E108" s="5">
        <v>1</v>
      </c>
      <c r="F108" s="5">
        <v>13.6</v>
      </c>
      <c r="G108" s="5"/>
      <c r="H108" s="5"/>
      <c r="I108" s="5">
        <v>13.6</v>
      </c>
      <c r="J108" s="5">
        <v>14.97</v>
      </c>
      <c r="K108" s="5">
        <v>4.1100000000000003</v>
      </c>
      <c r="L108" s="5"/>
      <c r="M108" s="5"/>
      <c r="N108" s="5">
        <v>3.7</v>
      </c>
      <c r="O108" s="5">
        <v>2.69</v>
      </c>
      <c r="P108" s="5"/>
      <c r="R108" s="5">
        <v>2.69</v>
      </c>
      <c r="S108" s="5">
        <v>39.07</v>
      </c>
      <c r="T108" s="5">
        <v>36.380000000000003</v>
      </c>
      <c r="U108" s="5">
        <v>37.729999999999997</v>
      </c>
      <c r="V108">
        <v>37.700000000000003</v>
      </c>
      <c r="W108" s="5">
        <v>87601.5</v>
      </c>
      <c r="Y108">
        <v>87601.5</v>
      </c>
      <c r="AA108">
        <v>87601.5</v>
      </c>
      <c r="AC108">
        <v>87601.5</v>
      </c>
      <c r="AE108">
        <v>87601.5</v>
      </c>
      <c r="AG108">
        <v>87601.5</v>
      </c>
      <c r="AI108">
        <v>87601.5</v>
      </c>
      <c r="AK108">
        <v>87601.5</v>
      </c>
      <c r="AL108" s="5"/>
      <c r="AM108" s="5">
        <v>87601.5</v>
      </c>
      <c r="AO108">
        <v>87601.5</v>
      </c>
      <c r="AQ108">
        <v>87601.5</v>
      </c>
      <c r="AS108">
        <v>87601.5</v>
      </c>
      <c r="AU108">
        <v>87601.5</v>
      </c>
      <c r="AW108">
        <v>87601.5</v>
      </c>
      <c r="AX108" s="5"/>
      <c r="AY108">
        <v>87601.5</v>
      </c>
      <c r="BA108">
        <v>87601.5</v>
      </c>
      <c r="BC108">
        <v>87601.5</v>
      </c>
      <c r="BE108">
        <v>87601.5</v>
      </c>
      <c r="BG108">
        <v>87601.5</v>
      </c>
      <c r="BI108">
        <v>87601.5</v>
      </c>
      <c r="BK108">
        <v>87601.5</v>
      </c>
      <c r="BM108">
        <v>87601.5</v>
      </c>
      <c r="BO108">
        <v>87601.5</v>
      </c>
      <c r="BQ108">
        <v>87601.5</v>
      </c>
      <c r="BS108">
        <v>87601.5</v>
      </c>
      <c r="BT108" s="5">
        <v>87601.5</v>
      </c>
      <c r="BU108" s="5">
        <v>3305204.6</v>
      </c>
      <c r="BX108" s="5">
        <v>0</v>
      </c>
      <c r="BY108" s="5">
        <v>87601.500132520538</v>
      </c>
      <c r="BZ108" s="5">
        <v>3305204.6</v>
      </c>
      <c r="CA108" s="5" t="s">
        <v>9</v>
      </c>
      <c r="CB108" s="5">
        <v>4000</v>
      </c>
      <c r="CC108">
        <v>91601.500132520538</v>
      </c>
      <c r="CD108" s="5">
        <v>150920</v>
      </c>
      <c r="CE108" s="5">
        <v>3456124.6</v>
      </c>
      <c r="CF108" s="5"/>
      <c r="CG108" s="5"/>
      <c r="CH108" s="5" t="s">
        <v>1</v>
      </c>
      <c r="CI108" s="5" t="s">
        <v>1</v>
      </c>
      <c r="CJ108" t="s">
        <v>1863</v>
      </c>
      <c r="CK108" t="s">
        <v>1787</v>
      </c>
      <c r="CL108" t="s">
        <v>1868</v>
      </c>
      <c r="CM108" t="s">
        <v>1856</v>
      </c>
      <c r="CN108" s="5" t="b">
        <v>1</v>
      </c>
      <c r="CO108" t="s">
        <v>249</v>
      </c>
      <c r="CQ108" t="s">
        <v>128</v>
      </c>
      <c r="CR108" t="s">
        <v>1450</v>
      </c>
      <c r="CS108" t="s">
        <v>9</v>
      </c>
      <c r="CT108" t="b">
        <v>1</v>
      </c>
      <c r="CU108">
        <v>3305204.6</v>
      </c>
      <c r="CV108" t="s">
        <v>1899</v>
      </c>
      <c r="CW108">
        <v>3305205</v>
      </c>
      <c r="CX108">
        <v>3305205</v>
      </c>
      <c r="CY108">
        <v>0</v>
      </c>
      <c r="CZ108" t="b">
        <v>1</v>
      </c>
      <c r="DA108">
        <v>45189</v>
      </c>
      <c r="DB108" t="s">
        <v>1788</v>
      </c>
      <c r="DC108">
        <v>-7.951232441026912E-4</v>
      </c>
      <c r="DD108">
        <v>-69.653988973632067</v>
      </c>
      <c r="DE108" s="5">
        <f>ROUND(ПП5[[#This Row],[Стоимость квартиры с отделкой]]/1000000,2)</f>
        <v>3.46</v>
      </c>
    </row>
    <row r="109" spans="1:109" x14ac:dyDescent="0.25">
      <c r="A109" s="5">
        <v>108</v>
      </c>
      <c r="B109" s="5" t="s">
        <v>3</v>
      </c>
      <c r="C109" s="5">
        <v>16</v>
      </c>
      <c r="D109" s="5">
        <v>4</v>
      </c>
      <c r="E109" s="5">
        <v>2</v>
      </c>
      <c r="F109" s="5">
        <v>16.61</v>
      </c>
      <c r="G109" s="5">
        <v>11.38</v>
      </c>
      <c r="H109" s="5"/>
      <c r="I109" s="5">
        <v>27.99</v>
      </c>
      <c r="J109" s="5">
        <v>14.58</v>
      </c>
      <c r="K109" s="5">
        <v>4.34</v>
      </c>
      <c r="L109" s="5">
        <v>2.08</v>
      </c>
      <c r="M109" s="5"/>
      <c r="N109" s="5">
        <v>8.82</v>
      </c>
      <c r="O109" s="5">
        <v>2.56</v>
      </c>
      <c r="P109" s="5"/>
      <c r="R109" s="5">
        <v>2.56</v>
      </c>
      <c r="S109" s="5">
        <v>60.37</v>
      </c>
      <c r="T109" s="5">
        <v>57.81</v>
      </c>
      <c r="U109" s="5">
        <v>59.09</v>
      </c>
      <c r="V109">
        <v>58.899999999999991</v>
      </c>
      <c r="W109" s="5">
        <v>80307.864000000001</v>
      </c>
      <c r="X109">
        <v>4015.3932</v>
      </c>
      <c r="Y109">
        <v>84323.257199999993</v>
      </c>
      <c r="Z109">
        <v>2529.6977160000001</v>
      </c>
      <c r="AA109">
        <v>86852.954916000002</v>
      </c>
      <c r="AC109">
        <v>86852.954916000002</v>
      </c>
      <c r="AE109">
        <v>86852.954916000002</v>
      </c>
      <c r="AG109">
        <v>86852.954916000002</v>
      </c>
      <c r="AI109">
        <v>86852.954916000002</v>
      </c>
      <c r="AJ109">
        <v>868.52954915999999</v>
      </c>
      <c r="AK109">
        <v>87721.48446516</v>
      </c>
      <c r="AL109" s="5">
        <v>4386.0742232580005</v>
      </c>
      <c r="AM109" s="5">
        <v>92107.558688417994</v>
      </c>
      <c r="AO109">
        <v>92107.558688417994</v>
      </c>
      <c r="AP109">
        <v>1842.15117376836</v>
      </c>
      <c r="AQ109">
        <v>93949.709862186355</v>
      </c>
      <c r="AS109">
        <v>93949.709862186355</v>
      </c>
      <c r="AT109">
        <v>1878.9941972437273</v>
      </c>
      <c r="AU109">
        <v>95828.704059430078</v>
      </c>
      <c r="AW109">
        <v>95828.704059430078</v>
      </c>
      <c r="AX109" s="5">
        <v>958.28704059430083</v>
      </c>
      <c r="AY109">
        <v>96786.991100024374</v>
      </c>
      <c r="BA109">
        <v>96786.991100024374</v>
      </c>
      <c r="BC109">
        <v>96786.991100024374</v>
      </c>
      <c r="BE109">
        <v>96786.991100024374</v>
      </c>
      <c r="BF109">
        <v>1451.8048665003655</v>
      </c>
      <c r="BG109">
        <v>98238.795966524733</v>
      </c>
      <c r="BI109">
        <v>98238.795966524733</v>
      </c>
      <c r="BJ109">
        <v>3929.5518386609888</v>
      </c>
      <c r="BK109">
        <v>102168.34780518572</v>
      </c>
      <c r="BL109">
        <v>6130.1008683111431</v>
      </c>
      <c r="BM109">
        <v>108298.44867349688</v>
      </c>
      <c r="BN109">
        <v>14078.798327554594</v>
      </c>
      <c r="BO109">
        <v>122377.24700105148</v>
      </c>
      <c r="BP109">
        <v>35</v>
      </c>
      <c r="BQ109">
        <v>122412.24700105148</v>
      </c>
      <c r="BS109">
        <v>122412.24700105148</v>
      </c>
      <c r="BT109" s="5">
        <v>122412.25</v>
      </c>
      <c r="BU109" s="5">
        <v>7233400</v>
      </c>
      <c r="BV109">
        <v>350000</v>
      </c>
      <c r="BW109">
        <v>0.03</v>
      </c>
      <c r="BX109" s="5">
        <v>567002</v>
      </c>
      <c r="BY109" s="5">
        <v>112817.70181079708</v>
      </c>
      <c r="BZ109" s="5">
        <v>6666398</v>
      </c>
      <c r="CA109" s="5" t="s">
        <v>10</v>
      </c>
      <c r="CB109" s="5">
        <v>25000</v>
      </c>
      <c r="CC109">
        <v>137817.70181079709</v>
      </c>
      <c r="CD109" s="5">
        <v>1477250.0000000007</v>
      </c>
      <c r="CE109" s="5">
        <v>8143648.0000000019</v>
      </c>
      <c r="CF109" s="5"/>
      <c r="CG109" s="5" t="s">
        <v>1801</v>
      </c>
      <c r="CH109" s="5" t="s">
        <v>1</v>
      </c>
      <c r="CI109" s="5" t="s">
        <v>1</v>
      </c>
      <c r="CJ109" t="s">
        <v>1863</v>
      </c>
      <c r="CK109" t="s">
        <v>1787</v>
      </c>
      <c r="CL109" t="s">
        <v>1868</v>
      </c>
      <c r="CM109" t="s">
        <v>1857</v>
      </c>
      <c r="CN109" s="5" t="b">
        <v>1</v>
      </c>
      <c r="CO109" t="s">
        <v>250</v>
      </c>
      <c r="CQ109" t="s">
        <v>1269</v>
      </c>
      <c r="CR109" t="s">
        <v>1450</v>
      </c>
      <c r="CS109" t="s">
        <v>10</v>
      </c>
      <c r="CT109" t="b">
        <v>1</v>
      </c>
      <c r="CU109">
        <v>7233400</v>
      </c>
      <c r="CV109" t="s">
        <v>1899</v>
      </c>
      <c r="CW109">
        <v>0</v>
      </c>
      <c r="CX109">
        <v>7233400</v>
      </c>
      <c r="CY109">
        <v>0</v>
      </c>
      <c r="CZ109" t="b">
        <v>1</v>
      </c>
      <c r="DA109">
        <v>45759</v>
      </c>
      <c r="DB109" t="s">
        <v>1789</v>
      </c>
      <c r="DC109">
        <v>-3.2154340836014761E-3</v>
      </c>
      <c r="DD109">
        <v>-362.75788363602487</v>
      </c>
      <c r="DE109" s="5">
        <f>ROUND(ПП5[[#This Row],[Стоимость квартиры с отделкой]]/1000000,2)</f>
        <v>8.14</v>
      </c>
    </row>
    <row r="110" spans="1:109" x14ac:dyDescent="0.25">
      <c r="A110" s="5">
        <v>109</v>
      </c>
      <c r="B110" s="5" t="s">
        <v>3</v>
      </c>
      <c r="C110" s="5">
        <v>16</v>
      </c>
      <c r="D110" s="5">
        <v>5</v>
      </c>
      <c r="E110" s="5">
        <v>2</v>
      </c>
      <c r="F110" s="5">
        <v>16.46</v>
      </c>
      <c r="G110" s="5">
        <v>12.47</v>
      </c>
      <c r="H110" s="5"/>
      <c r="I110" s="5">
        <v>28.93</v>
      </c>
      <c r="J110" s="5">
        <v>18</v>
      </c>
      <c r="K110" s="5">
        <v>4.3499999999999996</v>
      </c>
      <c r="L110" s="5">
        <v>1.55</v>
      </c>
      <c r="M110" s="5"/>
      <c r="N110" s="5">
        <v>8</v>
      </c>
      <c r="O110" s="5">
        <v>2.67</v>
      </c>
      <c r="P110" s="5"/>
      <c r="R110" s="5">
        <v>2.67</v>
      </c>
      <c r="S110" s="5">
        <v>63.5</v>
      </c>
      <c r="T110" s="5">
        <v>60.83</v>
      </c>
      <c r="U110" s="5">
        <v>62.17</v>
      </c>
      <c r="V110">
        <v>61.749999999999993</v>
      </c>
      <c r="W110" s="5">
        <v>80307.864000000001</v>
      </c>
      <c r="X110">
        <v>4015.3932</v>
      </c>
      <c r="Y110">
        <v>84323.257199999993</v>
      </c>
      <c r="Z110">
        <v>2529.6977160000001</v>
      </c>
      <c r="AA110">
        <v>86852.954916000002</v>
      </c>
      <c r="AC110">
        <v>86852.954916000002</v>
      </c>
      <c r="AE110">
        <v>86852.954916000002</v>
      </c>
      <c r="AG110">
        <v>86852.954916000002</v>
      </c>
      <c r="AI110">
        <v>86852.954916000002</v>
      </c>
      <c r="AJ110">
        <v>868.52954915999999</v>
      </c>
      <c r="AK110">
        <v>87721.48446516</v>
      </c>
      <c r="AL110" s="5">
        <v>4386.0742232580005</v>
      </c>
      <c r="AM110" s="5">
        <v>92107.558688417994</v>
      </c>
      <c r="AO110">
        <v>92107.558688417994</v>
      </c>
      <c r="AP110">
        <v>1842.15117376836</v>
      </c>
      <c r="AQ110">
        <v>93949.709862186355</v>
      </c>
      <c r="AS110">
        <v>93949.709862186355</v>
      </c>
      <c r="AT110">
        <v>1878.9941972437273</v>
      </c>
      <c r="AU110">
        <v>95828.704059430078</v>
      </c>
      <c r="AW110">
        <v>95828.704059430078</v>
      </c>
      <c r="AX110" s="5"/>
      <c r="AY110">
        <v>95828.704059430078</v>
      </c>
      <c r="AZ110">
        <v>1916.5740811886017</v>
      </c>
      <c r="BA110">
        <v>97745.278140618684</v>
      </c>
      <c r="BC110">
        <v>97745.278140618684</v>
      </c>
      <c r="BE110">
        <v>97745.278140618684</v>
      </c>
      <c r="BG110">
        <v>97745.278140618684</v>
      </c>
      <c r="BI110">
        <v>97745.278140618684</v>
      </c>
      <c r="BK110">
        <v>97745.278140618684</v>
      </c>
      <c r="BM110">
        <v>97745.278140618684</v>
      </c>
      <c r="BO110">
        <v>97745.278140618684</v>
      </c>
      <c r="BQ110">
        <v>97745.278140618684</v>
      </c>
      <c r="BS110">
        <v>97745.278140618684</v>
      </c>
      <c r="BT110" s="5">
        <v>97745.279999999999</v>
      </c>
      <c r="BU110" s="5">
        <v>6076900</v>
      </c>
      <c r="BX110" s="5">
        <v>0</v>
      </c>
      <c r="BY110" s="5">
        <v>97746.501528068198</v>
      </c>
      <c r="BZ110" s="5">
        <v>6076900</v>
      </c>
      <c r="CA110" s="5" t="s">
        <v>8</v>
      </c>
      <c r="CB110" s="5"/>
      <c r="CC110">
        <v>97746.501528068198</v>
      </c>
      <c r="CD110" s="5">
        <v>0</v>
      </c>
      <c r="CE110" s="5">
        <v>6076900</v>
      </c>
      <c r="CF110" s="5"/>
      <c r="CG110" s="5"/>
      <c r="CH110" s="5" t="s">
        <v>1</v>
      </c>
      <c r="CI110" s="5" t="s">
        <v>1</v>
      </c>
      <c r="CJ110" t="s">
        <v>1863</v>
      </c>
      <c r="CK110" t="s">
        <v>1787</v>
      </c>
      <c r="CL110" t="s">
        <v>1868</v>
      </c>
      <c r="CM110" t="s">
        <v>1857</v>
      </c>
      <c r="CN110" s="5" t="b">
        <v>1</v>
      </c>
      <c r="CO110" t="s">
        <v>251</v>
      </c>
      <c r="CQ110" t="s">
        <v>1269</v>
      </c>
      <c r="CR110" t="s">
        <v>1450</v>
      </c>
      <c r="CS110" t="s">
        <v>8</v>
      </c>
      <c r="CT110" t="b">
        <v>1</v>
      </c>
      <c r="CU110">
        <v>6076900</v>
      </c>
      <c r="CV110" t="s">
        <v>1899</v>
      </c>
      <c r="CW110">
        <v>0</v>
      </c>
      <c r="CX110">
        <v>6076900</v>
      </c>
      <c r="CY110">
        <v>0</v>
      </c>
      <c r="CZ110" t="b">
        <v>1</v>
      </c>
      <c r="DA110">
        <v>45456</v>
      </c>
      <c r="DB110" t="s">
        <v>1793</v>
      </c>
      <c r="DC110">
        <v>-6.7556699372689488E-3</v>
      </c>
      <c r="DD110">
        <v>-660.34310184638366</v>
      </c>
      <c r="DE110" s="5">
        <f>ROUND(ПП5[[#This Row],[Стоимость квартиры с отделкой]]/1000000,2)</f>
        <v>6.08</v>
      </c>
    </row>
    <row r="111" spans="1:109" x14ac:dyDescent="0.25">
      <c r="A111" s="5">
        <v>110</v>
      </c>
      <c r="B111" s="5" t="s">
        <v>3</v>
      </c>
      <c r="C111" s="5">
        <v>16</v>
      </c>
      <c r="D111" s="5">
        <v>6</v>
      </c>
      <c r="E111" s="5">
        <v>2</v>
      </c>
      <c r="F111" s="5">
        <v>14.64</v>
      </c>
      <c r="G111" s="5">
        <v>10.74</v>
      </c>
      <c r="H111" s="5"/>
      <c r="I111" s="5">
        <v>25.380000000000003</v>
      </c>
      <c r="J111" s="5">
        <v>14.35</v>
      </c>
      <c r="K111" s="5">
        <v>4.16</v>
      </c>
      <c r="L111" s="5">
        <v>1.93</v>
      </c>
      <c r="M111" s="5"/>
      <c r="N111" s="5">
        <v>11.03</v>
      </c>
      <c r="O111" s="5">
        <v>2.6219999999999999</v>
      </c>
      <c r="P111" s="5"/>
      <c r="R111" s="5">
        <v>2.6219999999999999</v>
      </c>
      <c r="S111" s="5">
        <v>59.47</v>
      </c>
      <c r="T111" s="5">
        <v>56.85</v>
      </c>
      <c r="U111" s="5">
        <v>58.16</v>
      </c>
      <c r="V111">
        <v>57.899999999999991</v>
      </c>
      <c r="W111" s="5">
        <v>81466.150500000003</v>
      </c>
      <c r="X111">
        <v>4073.3075250000002</v>
      </c>
      <c r="Y111">
        <v>85539.458025</v>
      </c>
      <c r="Z111">
        <v>2566.1837407499997</v>
      </c>
      <c r="AA111">
        <v>88105.641765749999</v>
      </c>
      <c r="AC111">
        <v>88105.641765749999</v>
      </c>
      <c r="AE111">
        <v>88105.641765749999</v>
      </c>
      <c r="AG111">
        <v>88105.641765749999</v>
      </c>
      <c r="AI111">
        <v>88105.641765749999</v>
      </c>
      <c r="AJ111">
        <v>881.05641765749999</v>
      </c>
      <c r="AK111">
        <v>88986.698183407498</v>
      </c>
      <c r="AL111" s="5">
        <v>4449.3349091703749</v>
      </c>
      <c r="AM111" s="5">
        <v>93436.033092577869</v>
      </c>
      <c r="AO111">
        <v>93436.033092577869</v>
      </c>
      <c r="AP111">
        <v>1868.7206618515577</v>
      </c>
      <c r="AQ111">
        <v>95304.753754429446</v>
      </c>
      <c r="AS111">
        <v>95304.753754429446</v>
      </c>
      <c r="AT111">
        <v>1906.0950750885888</v>
      </c>
      <c r="AU111">
        <v>97210.848829518014</v>
      </c>
      <c r="AW111">
        <v>97210.848829518014</v>
      </c>
      <c r="AX111" s="5">
        <v>972.10848829518011</v>
      </c>
      <c r="AY111">
        <v>98182.957317813198</v>
      </c>
      <c r="BA111">
        <v>98182.957317813198</v>
      </c>
      <c r="BC111">
        <v>98182.957317813198</v>
      </c>
      <c r="BE111">
        <v>98182.957317813198</v>
      </c>
      <c r="BF111">
        <v>1472.7443597671979</v>
      </c>
      <c r="BG111">
        <v>99655.701677580393</v>
      </c>
      <c r="BH111">
        <v>500</v>
      </c>
      <c r="BI111">
        <v>100155.70167758039</v>
      </c>
      <c r="BJ111">
        <v>4006.2280671032158</v>
      </c>
      <c r="BK111">
        <v>104161.9297446836</v>
      </c>
      <c r="BL111">
        <v>6249.7157846810169</v>
      </c>
      <c r="BM111">
        <v>110411.64552936464</v>
      </c>
      <c r="BN111">
        <v>14353.513918817402</v>
      </c>
      <c r="BO111">
        <v>124765.15944818204</v>
      </c>
      <c r="BP111">
        <v>35</v>
      </c>
      <c r="BQ111">
        <v>124800.15944818204</v>
      </c>
      <c r="BS111">
        <v>124800.15944818204</v>
      </c>
      <c r="BT111" s="5">
        <v>124800.16</v>
      </c>
      <c r="BU111" s="5">
        <v>7226000</v>
      </c>
      <c r="BV111">
        <v>300000</v>
      </c>
      <c r="BW111">
        <v>0.03</v>
      </c>
      <c r="BX111" s="5">
        <v>516780</v>
      </c>
      <c r="BY111" s="5">
        <v>115875.99309153717</v>
      </c>
      <c r="BZ111" s="5">
        <v>6709220</v>
      </c>
      <c r="CA111" s="5" t="s">
        <v>8</v>
      </c>
      <c r="CB111" s="5"/>
      <c r="CC111">
        <v>115875.99309153717</v>
      </c>
      <c r="CD111" s="5">
        <v>0</v>
      </c>
      <c r="CE111" s="5">
        <v>6709220</v>
      </c>
      <c r="CF111" s="5"/>
      <c r="CG111" s="5" t="s">
        <v>1775</v>
      </c>
      <c r="CH111" s="5" t="s">
        <v>1</v>
      </c>
      <c r="CI111" s="5" t="s">
        <v>1</v>
      </c>
      <c r="CJ111" t="s">
        <v>1863</v>
      </c>
      <c r="CK111" t="s">
        <v>1787</v>
      </c>
      <c r="CL111" t="s">
        <v>1868</v>
      </c>
      <c r="CM111" t="s">
        <v>1857</v>
      </c>
      <c r="CN111" s="5" t="b">
        <v>1</v>
      </c>
      <c r="CO111" t="s">
        <v>252</v>
      </c>
      <c r="CQ111" t="s">
        <v>1269</v>
      </c>
      <c r="CR111" t="s">
        <v>1451</v>
      </c>
      <c r="CS111" t="s">
        <v>8</v>
      </c>
      <c r="CT111" t="b">
        <v>1</v>
      </c>
      <c r="CU111">
        <v>7226000</v>
      </c>
      <c r="CV111" t="s">
        <v>1899</v>
      </c>
      <c r="CW111">
        <v>0</v>
      </c>
      <c r="CX111">
        <v>7226000</v>
      </c>
      <c r="CY111">
        <v>0</v>
      </c>
      <c r="CZ111" t="b">
        <v>1</v>
      </c>
      <c r="DA111" t="s">
        <v>1786</v>
      </c>
      <c r="DB111" t="s">
        <v>1787</v>
      </c>
      <c r="DC111">
        <v>-4.4704264099038049E-3</v>
      </c>
      <c r="DD111">
        <v>-518.01509979023854</v>
      </c>
      <c r="DE111" s="5">
        <f>ROUND(ПП5[[#This Row],[Стоимость квартиры с отделкой]]/1000000,2)</f>
        <v>6.71</v>
      </c>
    </row>
    <row r="112" spans="1:109" x14ac:dyDescent="0.25">
      <c r="A112" s="5">
        <v>111</v>
      </c>
      <c r="B112" s="5" t="s">
        <v>3</v>
      </c>
      <c r="C112" s="5">
        <v>16</v>
      </c>
      <c r="D112" s="5">
        <v>7</v>
      </c>
      <c r="E112" s="5">
        <v>1</v>
      </c>
      <c r="F112" s="5">
        <v>18.489999999999998</v>
      </c>
      <c r="G112" s="5"/>
      <c r="H112" s="5"/>
      <c r="I112" s="5">
        <v>18.489999999999998</v>
      </c>
      <c r="J112" s="5">
        <v>13.04</v>
      </c>
      <c r="K112" s="5">
        <v>3.9</v>
      </c>
      <c r="L112" s="5"/>
      <c r="M112" s="5"/>
      <c r="N112" s="5">
        <v>5.99</v>
      </c>
      <c r="O112" s="5">
        <v>2.65</v>
      </c>
      <c r="P112" s="5"/>
      <c r="R112" s="5">
        <v>2.65</v>
      </c>
      <c r="S112" s="5">
        <v>44.07</v>
      </c>
      <c r="T112" s="5">
        <v>41.42</v>
      </c>
      <c r="U112" s="5">
        <v>42.75</v>
      </c>
      <c r="V112">
        <v>42.75</v>
      </c>
      <c r="W112" s="5">
        <v>83951.4375</v>
      </c>
      <c r="X112">
        <v>4197.5718750000005</v>
      </c>
      <c r="Y112">
        <v>88149.009374999994</v>
      </c>
      <c r="Z112">
        <v>2644.4702812499995</v>
      </c>
      <c r="AA112">
        <v>90793.479656249998</v>
      </c>
      <c r="AB112">
        <v>3631.7391862499999</v>
      </c>
      <c r="AC112">
        <v>94425.218842499977</v>
      </c>
      <c r="AE112">
        <v>94425.218842499977</v>
      </c>
      <c r="AF112">
        <v>4721.2609421249999</v>
      </c>
      <c r="AG112">
        <v>99146.479784624986</v>
      </c>
      <c r="AI112">
        <v>99146.479784624986</v>
      </c>
      <c r="AJ112">
        <v>991.46479784624989</v>
      </c>
      <c r="AK112">
        <v>100137.94458247125</v>
      </c>
      <c r="AL112" s="5">
        <v>5006.8972291235623</v>
      </c>
      <c r="AM112" s="5">
        <v>105144.8418115948</v>
      </c>
      <c r="AO112">
        <v>105144.8418115948</v>
      </c>
      <c r="AP112">
        <v>3154.3452543478434</v>
      </c>
      <c r="AQ112">
        <v>108299.18706594263</v>
      </c>
      <c r="AS112">
        <v>108299.18706594263</v>
      </c>
      <c r="AU112">
        <v>108299.18706594263</v>
      </c>
      <c r="AW112">
        <v>108299.18706594263</v>
      </c>
      <c r="AX112" s="5"/>
      <c r="AY112">
        <v>108299.18706594263</v>
      </c>
      <c r="BA112">
        <v>108299.18706594263</v>
      </c>
      <c r="BB112">
        <v>541.49593532971323</v>
      </c>
      <c r="BC112">
        <v>108840.68300127237</v>
      </c>
      <c r="BE112">
        <v>108840.68300127237</v>
      </c>
      <c r="BF112">
        <v>1632.6102450190851</v>
      </c>
      <c r="BG112">
        <v>110473.29324629145</v>
      </c>
      <c r="BI112">
        <v>110473.29324629145</v>
      </c>
      <c r="BK112">
        <v>110473.29324629145</v>
      </c>
      <c r="BM112">
        <v>110473.29324629145</v>
      </c>
      <c r="BO112">
        <v>110473.29324629145</v>
      </c>
      <c r="BQ112">
        <v>110473.29324629145</v>
      </c>
      <c r="BS112">
        <v>110473.29324629145</v>
      </c>
      <c r="BT112" s="5">
        <v>110473.29</v>
      </c>
      <c r="BU112" s="5">
        <v>4722800</v>
      </c>
      <c r="BW112">
        <v>0.02</v>
      </c>
      <c r="BX112" s="5">
        <v>94456</v>
      </c>
      <c r="BY112" s="5">
        <v>108265.35672514619</v>
      </c>
      <c r="BZ112" s="5">
        <v>4628344</v>
      </c>
      <c r="CA112" s="5" t="s">
        <v>1282</v>
      </c>
      <c r="CB112" s="5">
        <v>8000</v>
      </c>
      <c r="CC112">
        <v>116265.35672514619</v>
      </c>
      <c r="CD112" s="5">
        <v>342000</v>
      </c>
      <c r="CE112" s="5">
        <v>4970344</v>
      </c>
      <c r="CF112" s="5"/>
      <c r="CG112" s="5" t="s">
        <v>62</v>
      </c>
      <c r="CH112" s="5" t="s">
        <v>1</v>
      </c>
      <c r="CI112" s="5" t="s">
        <v>1</v>
      </c>
      <c r="CJ112" t="s">
        <v>1863</v>
      </c>
      <c r="CK112" t="s">
        <v>1787</v>
      </c>
      <c r="CL112" t="s">
        <v>1868</v>
      </c>
      <c r="CM112" t="s">
        <v>1864</v>
      </c>
      <c r="CN112" s="5" t="b">
        <v>1</v>
      </c>
      <c r="CO112" t="s">
        <v>253</v>
      </c>
      <c r="CQ112" t="s">
        <v>1269</v>
      </c>
      <c r="CR112" t="s">
        <v>1450</v>
      </c>
      <c r="CS112" t="s">
        <v>1282</v>
      </c>
      <c r="CT112" t="b">
        <v>1</v>
      </c>
      <c r="CU112">
        <v>4722800</v>
      </c>
      <c r="CV112" t="s">
        <v>1899</v>
      </c>
      <c r="CW112">
        <v>0</v>
      </c>
      <c r="CX112">
        <v>4722800</v>
      </c>
      <c r="CY112">
        <v>0</v>
      </c>
      <c r="CZ112" t="b">
        <v>1</v>
      </c>
      <c r="DA112">
        <v>45588</v>
      </c>
      <c r="DB112" t="s">
        <v>1789</v>
      </c>
      <c r="DC112">
        <v>0</v>
      </c>
      <c r="DD112">
        <v>0</v>
      </c>
      <c r="DE112" s="5">
        <f>ROUND(ПП5[[#This Row],[Стоимость квартиры с отделкой]]/1000000,2)</f>
        <v>4.97</v>
      </c>
    </row>
    <row r="113" spans="1:109" x14ac:dyDescent="0.25">
      <c r="A113" s="5">
        <v>112</v>
      </c>
      <c r="B113" s="5" t="s">
        <v>4</v>
      </c>
      <c r="C113" s="5">
        <v>1</v>
      </c>
      <c r="D113" s="5">
        <v>1</v>
      </c>
      <c r="E113" s="5">
        <v>2</v>
      </c>
      <c r="F113" s="5">
        <v>15.91</v>
      </c>
      <c r="G113" s="5">
        <v>12.02</v>
      </c>
      <c r="H113" s="5"/>
      <c r="I113" s="5">
        <v>27.93</v>
      </c>
      <c r="J113" s="5">
        <v>15.31</v>
      </c>
      <c r="K113" s="5">
        <v>3.85</v>
      </c>
      <c r="L113" s="5">
        <v>2.2999999999999998</v>
      </c>
      <c r="M113" s="5"/>
      <c r="N113" s="5">
        <v>9.4499999999999993</v>
      </c>
      <c r="O113" s="5">
        <v>2.75</v>
      </c>
      <c r="P113" s="5"/>
      <c r="R113" s="5">
        <v>2.75</v>
      </c>
      <c r="S113" s="5">
        <v>61.59</v>
      </c>
      <c r="T113" s="5">
        <v>58.84</v>
      </c>
      <c r="U113" s="5">
        <v>60.22</v>
      </c>
      <c r="V113">
        <v>60.25</v>
      </c>
      <c r="W113" s="5">
        <v>81466.150500000003</v>
      </c>
      <c r="X113">
        <v>4073.3075250000002</v>
      </c>
      <c r="Y113">
        <v>85539.458025</v>
      </c>
      <c r="Z113">
        <v>2566.1837407499997</v>
      </c>
      <c r="AA113">
        <v>88105.641765749999</v>
      </c>
      <c r="AC113">
        <v>88105.641765749999</v>
      </c>
      <c r="AE113">
        <v>88105.641765749999</v>
      </c>
      <c r="AG113">
        <v>88105.641765749999</v>
      </c>
      <c r="AI113">
        <v>88105.641765749999</v>
      </c>
      <c r="AJ113">
        <v>881.05641765749999</v>
      </c>
      <c r="AK113">
        <v>88986.698183407498</v>
      </c>
      <c r="AL113" s="5">
        <v>4449.3349091703749</v>
      </c>
      <c r="AM113" s="5">
        <v>93436.033092577869</v>
      </c>
      <c r="AN113">
        <v>6563.966907422131</v>
      </c>
      <c r="AO113">
        <v>100000</v>
      </c>
      <c r="AP113">
        <v>2000</v>
      </c>
      <c r="AQ113">
        <v>102000</v>
      </c>
      <c r="AS113">
        <v>102000</v>
      </c>
      <c r="AT113">
        <v>2040</v>
      </c>
      <c r="AU113">
        <v>104040</v>
      </c>
      <c r="AW113">
        <v>104040</v>
      </c>
      <c r="AX113" s="5"/>
      <c r="AY113">
        <v>104040</v>
      </c>
      <c r="BA113">
        <v>104040</v>
      </c>
      <c r="BC113">
        <v>104040</v>
      </c>
      <c r="BE113">
        <v>104040</v>
      </c>
      <c r="BF113">
        <v>1560.6</v>
      </c>
      <c r="BG113">
        <v>105600.6</v>
      </c>
      <c r="BI113">
        <v>105600.6</v>
      </c>
      <c r="BJ113">
        <v>4224.0240000000003</v>
      </c>
      <c r="BK113">
        <v>109824.624</v>
      </c>
      <c r="BL113">
        <v>6589.4774400000006</v>
      </c>
      <c r="BM113">
        <v>116414.10144</v>
      </c>
      <c r="BN113">
        <v>15133.833187200002</v>
      </c>
      <c r="BO113">
        <v>131547.93462720001</v>
      </c>
      <c r="BP113">
        <v>35</v>
      </c>
      <c r="BQ113">
        <v>131582.93462720001</v>
      </c>
      <c r="BS113">
        <v>131582.93462720001</v>
      </c>
      <c r="BT113" s="5">
        <v>131582.93</v>
      </c>
      <c r="BU113" s="5">
        <v>7927900</v>
      </c>
      <c r="BX113" s="5">
        <v>0</v>
      </c>
      <c r="BY113" s="5">
        <v>131583.40248962655</v>
      </c>
      <c r="BZ113" s="5">
        <v>7927900</v>
      </c>
      <c r="CA113" s="5" t="s">
        <v>8</v>
      </c>
      <c r="CB113" s="5"/>
      <c r="CC113">
        <v>131583.40248962655</v>
      </c>
      <c r="CD113" s="5">
        <v>0</v>
      </c>
      <c r="CE113" s="5">
        <v>7927899.9999999981</v>
      </c>
      <c r="CF113" s="5"/>
      <c r="CG113" s="5"/>
      <c r="CH113" s="5" t="s">
        <v>2</v>
      </c>
      <c r="CI113" s="5" t="s">
        <v>2</v>
      </c>
      <c r="CJ113" t="s">
        <v>1821</v>
      </c>
      <c r="CK113" t="s">
        <v>1787</v>
      </c>
      <c r="CL113" t="s">
        <v>1868</v>
      </c>
      <c r="CM113" t="s">
        <v>1857</v>
      </c>
      <c r="CN113" s="5" t="b">
        <v>1</v>
      </c>
      <c r="CO113" t="s">
        <v>254</v>
      </c>
      <c r="CQ113" t="s">
        <v>1269</v>
      </c>
      <c r="CR113" t="s">
        <v>1451</v>
      </c>
      <c r="CS113" t="s">
        <v>8</v>
      </c>
      <c r="CT113" t="b">
        <v>1</v>
      </c>
      <c r="CU113">
        <v>7927900</v>
      </c>
      <c r="CV113">
        <v>7927900</v>
      </c>
      <c r="CW113">
        <v>0</v>
      </c>
      <c r="CX113">
        <v>0</v>
      </c>
      <c r="CY113">
        <v>0</v>
      </c>
      <c r="CZ113" t="b">
        <v>1</v>
      </c>
      <c r="DA113" t="s">
        <v>1786</v>
      </c>
      <c r="DB113" t="s">
        <v>1787</v>
      </c>
      <c r="DC113">
        <v>4.9817336433077841E-4</v>
      </c>
      <c r="DD113">
        <v>65.551346308348187</v>
      </c>
      <c r="DE113" s="5">
        <f>ROUND(ПП5[[#This Row],[Стоимость квартиры с отделкой]]/1000000,2)</f>
        <v>7.93</v>
      </c>
    </row>
    <row r="114" spans="1:109" x14ac:dyDescent="0.25">
      <c r="A114" s="5">
        <v>113</v>
      </c>
      <c r="B114" s="5" t="s">
        <v>4</v>
      </c>
      <c r="C114" s="5">
        <v>1</v>
      </c>
      <c r="D114" s="5">
        <v>2</v>
      </c>
      <c r="E114" s="5">
        <v>0</v>
      </c>
      <c r="F114" s="5">
        <v>7.13</v>
      </c>
      <c r="G114" s="5"/>
      <c r="H114" s="5"/>
      <c r="I114" s="5">
        <v>7.13</v>
      </c>
      <c r="J114" s="5">
        <v>5.12</v>
      </c>
      <c r="K114" s="5">
        <v>3.65</v>
      </c>
      <c r="L114" s="5"/>
      <c r="M114" s="5"/>
      <c r="N114" s="5">
        <v>6.92</v>
      </c>
      <c r="O114" s="5">
        <v>2.91</v>
      </c>
      <c r="P114" s="5"/>
      <c r="R114" s="5">
        <v>2.91</v>
      </c>
      <c r="S114" s="5">
        <v>25.73</v>
      </c>
      <c r="T114" s="5">
        <v>22.82</v>
      </c>
      <c r="U114" s="5">
        <v>24.28</v>
      </c>
      <c r="V114">
        <v>24.25</v>
      </c>
      <c r="W114" s="5">
        <v>98989.695000000007</v>
      </c>
      <c r="X114">
        <v>4949.4847500000005</v>
      </c>
      <c r="Y114">
        <v>103939.17975</v>
      </c>
      <c r="AA114">
        <v>103939.17975</v>
      </c>
      <c r="AC114">
        <v>103939.17975</v>
      </c>
      <c r="AE114">
        <v>103939.17975</v>
      </c>
      <c r="AG114">
        <v>103939.17975</v>
      </c>
      <c r="AI114">
        <v>103939.17975</v>
      </c>
      <c r="AK114">
        <v>103939.17975</v>
      </c>
      <c r="AL114" s="5"/>
      <c r="AM114" s="5">
        <v>103939.17975</v>
      </c>
      <c r="AO114">
        <v>103939.17975</v>
      </c>
      <c r="AQ114">
        <v>103939.17975</v>
      </c>
      <c r="AS114">
        <v>103939.17975</v>
      </c>
      <c r="AU114">
        <v>103939.17975</v>
      </c>
      <c r="AW114">
        <v>103939.17975</v>
      </c>
      <c r="AX114" s="5"/>
      <c r="AY114">
        <v>103939.17975</v>
      </c>
      <c r="BA114">
        <v>103939.17975</v>
      </c>
      <c r="BC114">
        <v>103939.17975</v>
      </c>
      <c r="BE114">
        <v>103939.17975</v>
      </c>
      <c r="BG114">
        <v>103939.17975</v>
      </c>
      <c r="BI114">
        <v>103939.17975</v>
      </c>
      <c r="BK114">
        <v>103939.17975</v>
      </c>
      <c r="BM114">
        <v>103939.17975</v>
      </c>
      <c r="BO114">
        <v>103939.17975</v>
      </c>
      <c r="BQ114">
        <v>103939.17975</v>
      </c>
      <c r="BS114">
        <v>103939.17975</v>
      </c>
      <c r="BT114" s="5">
        <v>103939.18</v>
      </c>
      <c r="BU114" s="5">
        <v>2523643.29</v>
      </c>
      <c r="BX114" s="5">
        <v>0</v>
      </c>
      <c r="BY114" s="5">
        <v>103939.17998352554</v>
      </c>
      <c r="BZ114" s="5">
        <v>2523643.29</v>
      </c>
      <c r="CA114" s="5" t="s">
        <v>8</v>
      </c>
      <c r="CB114" s="5"/>
      <c r="CC114">
        <v>103939.17998352554</v>
      </c>
      <c r="CD114" s="5">
        <v>0</v>
      </c>
      <c r="CE114" s="5">
        <v>2523643.29</v>
      </c>
      <c r="CF114" s="5"/>
      <c r="CG114" s="5"/>
      <c r="CH114" s="5" t="s">
        <v>1</v>
      </c>
      <c r="CI114" s="5" t="s">
        <v>1</v>
      </c>
      <c r="CJ114" t="s">
        <v>1863</v>
      </c>
      <c r="CK114" t="s">
        <v>1787</v>
      </c>
      <c r="CL114" t="s">
        <v>1868</v>
      </c>
      <c r="CM114" t="s">
        <v>1862</v>
      </c>
      <c r="CN114" s="5" t="b">
        <v>1</v>
      </c>
      <c r="CO114" t="s">
        <v>255</v>
      </c>
      <c r="CQ114" t="s">
        <v>128</v>
      </c>
      <c r="CR114" t="s">
        <v>1450</v>
      </c>
      <c r="CS114" t="s">
        <v>8</v>
      </c>
      <c r="CT114" t="b">
        <v>1</v>
      </c>
      <c r="CU114">
        <v>2523643.29</v>
      </c>
      <c r="CV114" t="s">
        <v>1899</v>
      </c>
      <c r="CW114">
        <v>2523643</v>
      </c>
      <c r="CX114">
        <v>2523643</v>
      </c>
      <c r="CY114">
        <v>0</v>
      </c>
      <c r="CZ114" t="b">
        <v>1</v>
      </c>
      <c r="DA114">
        <v>45188</v>
      </c>
      <c r="DB114" t="s">
        <v>1789</v>
      </c>
      <c r="DC114">
        <v>-1.2355848434926209E-3</v>
      </c>
      <c r="DD114">
        <v>-128.42567543269575</v>
      </c>
      <c r="DE114" s="5">
        <f>ROUND(ПП5[[#This Row],[Стоимость квартиры с отделкой]]/1000000,2)</f>
        <v>2.52</v>
      </c>
    </row>
    <row r="115" spans="1:109" x14ac:dyDescent="0.25">
      <c r="A115" s="5">
        <v>114</v>
      </c>
      <c r="B115" s="5" t="s">
        <v>4</v>
      </c>
      <c r="C115" s="5">
        <v>1</v>
      </c>
      <c r="D115" s="5">
        <v>3</v>
      </c>
      <c r="E115" s="5">
        <v>2</v>
      </c>
      <c r="F115" s="5">
        <v>14.6</v>
      </c>
      <c r="G115" s="5">
        <v>13.12</v>
      </c>
      <c r="H115" s="5"/>
      <c r="I115" s="5">
        <v>27.72</v>
      </c>
      <c r="J115" s="5">
        <v>14.35</v>
      </c>
      <c r="K115" s="5">
        <v>3.68</v>
      </c>
      <c r="L115" s="5">
        <v>2.57</v>
      </c>
      <c r="M115" s="5"/>
      <c r="N115" s="5">
        <v>7.95</v>
      </c>
      <c r="O115" s="5">
        <v>2.65</v>
      </c>
      <c r="P115" s="5"/>
      <c r="R115" s="5">
        <v>2.65</v>
      </c>
      <c r="S115" s="5">
        <v>58.92</v>
      </c>
      <c r="T115" s="5">
        <v>56.27</v>
      </c>
      <c r="U115" s="5">
        <v>57.6</v>
      </c>
      <c r="V115">
        <v>57.35</v>
      </c>
      <c r="W115" s="5">
        <v>79921.768500000006</v>
      </c>
      <c r="X115">
        <v>3996.0884249999999</v>
      </c>
      <c r="Y115">
        <v>83917.856925</v>
      </c>
      <c r="Z115">
        <v>2517.5357077499998</v>
      </c>
      <c r="AA115">
        <v>86435.392632749994</v>
      </c>
      <c r="AC115">
        <v>86435.392632749994</v>
      </c>
      <c r="AE115">
        <v>86435.392632749994</v>
      </c>
      <c r="AG115">
        <v>86435.392632749994</v>
      </c>
      <c r="AI115">
        <v>86435.392632749994</v>
      </c>
      <c r="AJ115">
        <v>864.35392632749995</v>
      </c>
      <c r="AK115">
        <v>87299.746559077481</v>
      </c>
      <c r="AL115" s="5">
        <v>4364.9873279538751</v>
      </c>
      <c r="AM115" s="5">
        <v>91664.733887031369</v>
      </c>
      <c r="AN115">
        <v>8335.2661129686312</v>
      </c>
      <c r="AO115">
        <v>100000</v>
      </c>
      <c r="AP115">
        <v>2000</v>
      </c>
      <c r="AQ115">
        <v>102000</v>
      </c>
      <c r="AS115">
        <v>102000</v>
      </c>
      <c r="AT115">
        <v>2040</v>
      </c>
      <c r="AU115">
        <v>104040</v>
      </c>
      <c r="AW115">
        <v>104040</v>
      </c>
      <c r="AX115" s="5">
        <v>1040.4000000000001</v>
      </c>
      <c r="AY115">
        <v>105080.4</v>
      </c>
      <c r="BA115">
        <v>105080.4</v>
      </c>
      <c r="BC115">
        <v>105080.4</v>
      </c>
      <c r="BE115">
        <v>105080.4</v>
      </c>
      <c r="BF115">
        <v>2627.01</v>
      </c>
      <c r="BG115">
        <v>107707.41</v>
      </c>
      <c r="BI115">
        <v>107707.41</v>
      </c>
      <c r="BJ115">
        <v>4308.2963999999993</v>
      </c>
      <c r="BK115">
        <v>112015.7064</v>
      </c>
      <c r="BL115">
        <v>6720.942383999999</v>
      </c>
      <c r="BM115">
        <v>118736.648784</v>
      </c>
      <c r="BN115">
        <v>15435.764341919999</v>
      </c>
      <c r="BO115">
        <v>134172.41312591999</v>
      </c>
      <c r="BP115">
        <v>35</v>
      </c>
      <c r="BQ115">
        <v>134207.41312591999</v>
      </c>
      <c r="BR115">
        <v>1342.0741312591999</v>
      </c>
      <c r="BS115">
        <v>135549.48725717919</v>
      </c>
      <c r="BT115" s="5">
        <v>135549.49</v>
      </c>
      <c r="BU115" s="5">
        <v>7773800</v>
      </c>
      <c r="BX115" s="5">
        <v>0</v>
      </c>
      <c r="BY115" s="5">
        <v>135550.13077593723</v>
      </c>
      <c r="BZ115" s="5">
        <v>7773800</v>
      </c>
      <c r="CA115" s="5" t="s">
        <v>8</v>
      </c>
      <c r="CB115" s="5"/>
      <c r="CC115">
        <v>135550.13077593723</v>
      </c>
      <c r="CD115" s="5">
        <v>0</v>
      </c>
      <c r="CE115" s="5">
        <v>7773800</v>
      </c>
      <c r="CF115" s="5" t="s">
        <v>102</v>
      </c>
      <c r="CG115" s="5"/>
      <c r="CH115" s="5" t="s">
        <v>2</v>
      </c>
      <c r="CI115" s="5" t="s">
        <v>2</v>
      </c>
      <c r="CJ115" t="s">
        <v>1821</v>
      </c>
      <c r="CK115" t="s">
        <v>1787</v>
      </c>
      <c r="CL115" t="s">
        <v>1868</v>
      </c>
      <c r="CM115" t="s">
        <v>1857</v>
      </c>
      <c r="CN115" s="5" t="b">
        <v>1</v>
      </c>
      <c r="CO115" t="s">
        <v>256</v>
      </c>
      <c r="CQ115" t="s">
        <v>1269</v>
      </c>
      <c r="CR115" t="s">
        <v>1451</v>
      </c>
      <c r="CS115" t="s">
        <v>8</v>
      </c>
      <c r="CT115" t="b">
        <v>1</v>
      </c>
      <c r="CU115">
        <v>7773800</v>
      </c>
      <c r="CV115">
        <v>7773800</v>
      </c>
      <c r="CW115">
        <v>0</v>
      </c>
      <c r="CX115">
        <v>0</v>
      </c>
      <c r="CY115">
        <v>0</v>
      </c>
      <c r="CZ115" t="b">
        <v>1</v>
      </c>
      <c r="DA115" t="s">
        <v>1786</v>
      </c>
      <c r="DB115" t="s">
        <v>1787</v>
      </c>
      <c r="DC115">
        <v>-4.3402777777777901E-3</v>
      </c>
      <c r="DD115">
        <v>-588.32522038167372</v>
      </c>
      <c r="DE115" s="5">
        <f>ROUND(ПП5[[#This Row],[Стоимость квартиры с отделкой]]/1000000,2)</f>
        <v>7.77</v>
      </c>
    </row>
    <row r="116" spans="1:109" x14ac:dyDescent="0.25">
      <c r="A116" s="5">
        <v>115</v>
      </c>
      <c r="B116" s="5" t="s">
        <v>4</v>
      </c>
      <c r="C116" s="5">
        <v>1</v>
      </c>
      <c r="D116" s="5">
        <v>4</v>
      </c>
      <c r="E116" s="5">
        <v>1</v>
      </c>
      <c r="F116" s="5">
        <v>12.06</v>
      </c>
      <c r="G116" s="5"/>
      <c r="H116" s="5"/>
      <c r="I116" s="5">
        <v>12.06</v>
      </c>
      <c r="J116" s="5">
        <v>13.18</v>
      </c>
      <c r="K116" s="5">
        <v>4.1100000000000003</v>
      </c>
      <c r="L116" s="5"/>
      <c r="M116" s="5"/>
      <c r="N116" s="5">
        <v>7.09</v>
      </c>
      <c r="O116" s="5">
        <v>2.84</v>
      </c>
      <c r="P116" s="5"/>
      <c r="R116" s="5">
        <v>2.84</v>
      </c>
      <c r="S116" s="5">
        <v>39.28</v>
      </c>
      <c r="T116" s="5">
        <v>36.44</v>
      </c>
      <c r="U116" s="5">
        <v>37.86</v>
      </c>
      <c r="V116">
        <v>37.799999999999997</v>
      </c>
      <c r="W116" s="5">
        <v>91657.125</v>
      </c>
      <c r="X116">
        <v>4582.8562499999998</v>
      </c>
      <c r="Y116">
        <v>96239.981249999997</v>
      </c>
      <c r="Z116">
        <v>2887.1994374999999</v>
      </c>
      <c r="AA116">
        <v>99127.180687500004</v>
      </c>
      <c r="AB116">
        <v>4460.7231309375002</v>
      </c>
      <c r="AC116">
        <v>103587.90381843752</v>
      </c>
      <c r="AE116">
        <v>103587.90381843752</v>
      </c>
      <c r="AF116">
        <v>5179.3951909218758</v>
      </c>
      <c r="AG116">
        <v>108767.29900935938</v>
      </c>
      <c r="AI116">
        <v>108767.29900935938</v>
      </c>
      <c r="AJ116">
        <v>1087.6729900935941</v>
      </c>
      <c r="AK116">
        <v>109854.97199945296</v>
      </c>
      <c r="AL116" s="5">
        <v>5492.7485999726487</v>
      </c>
      <c r="AM116" s="5">
        <v>115347.72059942562</v>
      </c>
      <c r="AN116">
        <v>4652.2794005743781</v>
      </c>
      <c r="AO116">
        <v>120000</v>
      </c>
      <c r="AP116">
        <v>3600</v>
      </c>
      <c r="AQ116">
        <v>123600</v>
      </c>
      <c r="AS116">
        <v>123600</v>
      </c>
      <c r="AU116">
        <v>123600</v>
      </c>
      <c r="AW116">
        <v>123600</v>
      </c>
      <c r="AX116" s="5"/>
      <c r="AY116">
        <v>123600</v>
      </c>
      <c r="AZ116">
        <v>1236</v>
      </c>
      <c r="BA116">
        <v>124836</v>
      </c>
      <c r="BB116">
        <v>624.18000000000006</v>
      </c>
      <c r="BC116">
        <v>125460.18</v>
      </c>
      <c r="BE116">
        <v>125460.18</v>
      </c>
      <c r="BF116">
        <v>1881.9027000000001</v>
      </c>
      <c r="BG116">
        <v>127342.0827</v>
      </c>
      <c r="BI116">
        <v>127342.0827</v>
      </c>
      <c r="BK116">
        <v>127342.0827</v>
      </c>
      <c r="BL116">
        <v>6367.1041350000005</v>
      </c>
      <c r="BM116">
        <v>133709.186835</v>
      </c>
      <c r="BN116">
        <v>17382.194288549999</v>
      </c>
      <c r="BO116">
        <v>151091.38112355</v>
      </c>
      <c r="BP116">
        <v>35</v>
      </c>
      <c r="BQ116">
        <v>151126.38112355</v>
      </c>
      <c r="BS116">
        <v>151126.38112355</v>
      </c>
      <c r="BT116" s="5">
        <v>151126.38</v>
      </c>
      <c r="BU116" s="5">
        <v>5712600</v>
      </c>
      <c r="BX116" s="5">
        <v>0</v>
      </c>
      <c r="BY116" s="5">
        <v>151126.98412698414</v>
      </c>
      <c r="BZ116" s="5">
        <v>5712600</v>
      </c>
      <c r="CA116" s="5" t="s">
        <v>8</v>
      </c>
      <c r="CB116" s="5"/>
      <c r="CC116">
        <v>151126.98412698414</v>
      </c>
      <c r="CD116" s="5">
        <v>0</v>
      </c>
      <c r="CE116" s="5">
        <v>5712600</v>
      </c>
      <c r="CF116" s="5"/>
      <c r="CG116" s="5"/>
      <c r="CH116" s="5" t="s">
        <v>2</v>
      </c>
      <c r="CI116" s="5" t="s">
        <v>2</v>
      </c>
      <c r="CJ116" t="s">
        <v>1821</v>
      </c>
      <c r="CK116" t="s">
        <v>1787</v>
      </c>
      <c r="CL116" t="s">
        <v>1868</v>
      </c>
      <c r="CM116" t="s">
        <v>1864</v>
      </c>
      <c r="CN116" s="5" t="b">
        <v>1</v>
      </c>
      <c r="CO116" t="s">
        <v>257</v>
      </c>
      <c r="CQ116" t="s">
        <v>1269</v>
      </c>
      <c r="CR116" t="s">
        <v>1451</v>
      </c>
      <c r="CS116" t="s">
        <v>8</v>
      </c>
      <c r="CT116" t="b">
        <v>1</v>
      </c>
      <c r="CU116">
        <v>5712600</v>
      </c>
      <c r="CV116">
        <v>5712600</v>
      </c>
      <c r="CW116">
        <v>0</v>
      </c>
      <c r="CX116">
        <v>0</v>
      </c>
      <c r="CY116">
        <v>0</v>
      </c>
      <c r="CZ116" t="b">
        <v>1</v>
      </c>
      <c r="DA116" t="s">
        <v>1786</v>
      </c>
      <c r="DB116" t="s">
        <v>1787</v>
      </c>
      <c r="DC116">
        <v>-1.5847860538827918E-3</v>
      </c>
      <c r="DD116">
        <v>-239.50393680981051</v>
      </c>
      <c r="DE116" s="5">
        <f>ROUND(ПП5[[#This Row],[Стоимость квартиры с отделкой]]/1000000,2)</f>
        <v>5.71</v>
      </c>
    </row>
    <row r="117" spans="1:109" x14ac:dyDescent="0.25">
      <c r="A117" s="5">
        <v>116</v>
      </c>
      <c r="B117" s="5" t="s">
        <v>4</v>
      </c>
      <c r="C117" s="5">
        <v>1</v>
      </c>
      <c r="D117" s="5">
        <v>5</v>
      </c>
      <c r="E117" s="5">
        <v>2</v>
      </c>
      <c r="F117" s="5">
        <v>17.2</v>
      </c>
      <c r="G117" s="5">
        <v>14.31</v>
      </c>
      <c r="H117" s="5"/>
      <c r="I117" s="5">
        <v>31.51</v>
      </c>
      <c r="J117" s="5">
        <v>13.39</v>
      </c>
      <c r="K117" s="5">
        <v>4.2</v>
      </c>
      <c r="L117" s="5"/>
      <c r="M117" s="5"/>
      <c r="N117" s="5">
        <v>13.21</v>
      </c>
      <c r="O117" s="5">
        <v>2.79</v>
      </c>
      <c r="P117" s="5">
        <v>2.68</v>
      </c>
      <c r="R117" s="5">
        <v>5.4700000000000006</v>
      </c>
      <c r="S117" s="5">
        <v>67.78</v>
      </c>
      <c r="T117" s="5">
        <v>62.31</v>
      </c>
      <c r="U117" s="5">
        <v>65.05</v>
      </c>
      <c r="V117">
        <v>64.849999999999994</v>
      </c>
      <c r="W117" s="5">
        <v>78377.386499999993</v>
      </c>
      <c r="X117">
        <v>3918.869325000001</v>
      </c>
      <c r="Y117">
        <v>82296.255825000015</v>
      </c>
      <c r="Z117">
        <v>2468.8876747500003</v>
      </c>
      <c r="AA117">
        <v>84765.143499750018</v>
      </c>
      <c r="AC117">
        <v>84765.143499750018</v>
      </c>
      <c r="AE117">
        <v>84765.143499750018</v>
      </c>
      <c r="AG117">
        <v>84765.143499750018</v>
      </c>
      <c r="AI117">
        <v>84765.143499750018</v>
      </c>
      <c r="AK117">
        <v>84765.143499750018</v>
      </c>
      <c r="AL117" s="5"/>
      <c r="AM117" s="5">
        <v>84765.143499750018</v>
      </c>
      <c r="AO117">
        <v>84765.143499750018</v>
      </c>
      <c r="AQ117">
        <v>84765.143499750018</v>
      </c>
      <c r="AS117">
        <v>84765.143499750018</v>
      </c>
      <c r="AU117">
        <v>84765.143499750018</v>
      </c>
      <c r="AW117">
        <v>84765.143499750018</v>
      </c>
      <c r="AX117" s="5"/>
      <c r="AY117">
        <v>84765.143499750018</v>
      </c>
      <c r="BA117">
        <v>84765.143499750018</v>
      </c>
      <c r="BC117">
        <v>84765.143499750018</v>
      </c>
      <c r="BE117">
        <v>84765.143499750018</v>
      </c>
      <c r="BG117">
        <v>84765.143499750018</v>
      </c>
      <c r="BI117">
        <v>84765.143499750018</v>
      </c>
      <c r="BK117">
        <v>84765.143499750018</v>
      </c>
      <c r="BM117">
        <v>84765.143499750018</v>
      </c>
      <c r="BO117">
        <v>84765.143499750018</v>
      </c>
      <c r="BQ117">
        <v>84765.143499750018</v>
      </c>
      <c r="BS117">
        <v>84765.143499750018</v>
      </c>
      <c r="BT117" s="5">
        <v>84765.14</v>
      </c>
      <c r="BU117" s="5">
        <v>5513972.3600000003</v>
      </c>
      <c r="BW117">
        <v>0.02</v>
      </c>
      <c r="BX117" s="5">
        <v>110279.4472</v>
      </c>
      <c r="BY117" s="5">
        <v>83069.837202152194</v>
      </c>
      <c r="BZ117" s="5">
        <v>5403692.9100000001</v>
      </c>
      <c r="CA117" s="5" t="s">
        <v>8</v>
      </c>
      <c r="CB117" s="5"/>
      <c r="CC117">
        <v>83069.837202152194</v>
      </c>
      <c r="CD117" s="5">
        <v>0</v>
      </c>
      <c r="CE117" s="5">
        <v>5403692.9100000001</v>
      </c>
      <c r="CF117" s="5"/>
      <c r="CG117" s="5" t="s">
        <v>62</v>
      </c>
      <c r="CH117" s="5" t="s">
        <v>1</v>
      </c>
      <c r="CI117" s="5" t="s">
        <v>1</v>
      </c>
      <c r="CJ117" t="s">
        <v>1863</v>
      </c>
      <c r="CK117" t="s">
        <v>1787</v>
      </c>
      <c r="CL117" t="s">
        <v>1868</v>
      </c>
      <c r="CM117" t="s">
        <v>1865</v>
      </c>
      <c r="CN117" s="5" t="b">
        <v>1</v>
      </c>
      <c r="CO117" t="s">
        <v>258</v>
      </c>
      <c r="CQ117" t="s">
        <v>128</v>
      </c>
      <c r="CR117" t="s">
        <v>1450</v>
      </c>
      <c r="CS117" t="s">
        <v>8</v>
      </c>
      <c r="CT117" t="b">
        <v>1</v>
      </c>
      <c r="CU117">
        <v>5513972.3600000003</v>
      </c>
      <c r="CV117" t="s">
        <v>1899</v>
      </c>
      <c r="CW117">
        <v>0</v>
      </c>
      <c r="CX117">
        <v>5513972</v>
      </c>
      <c r="CY117">
        <v>0</v>
      </c>
      <c r="CZ117" t="b">
        <v>1</v>
      </c>
      <c r="DA117">
        <v>45258</v>
      </c>
      <c r="DB117" t="s">
        <v>1789</v>
      </c>
      <c r="DC117">
        <v>-3.0745580322828481E-3</v>
      </c>
      <c r="DD117">
        <v>-255.40303521030555</v>
      </c>
      <c r="DE117" s="5">
        <f>ROUND(ПП5[[#This Row],[Стоимость квартиры с отделкой]]/1000000,2)</f>
        <v>5.4</v>
      </c>
    </row>
    <row r="118" spans="1:109" x14ac:dyDescent="0.25">
      <c r="A118" s="5">
        <v>117</v>
      </c>
      <c r="B118" s="5" t="s">
        <v>4</v>
      </c>
      <c r="C118" s="5">
        <v>1</v>
      </c>
      <c r="D118" s="5">
        <v>6</v>
      </c>
      <c r="E118" s="5">
        <v>2</v>
      </c>
      <c r="F118" s="5">
        <v>17.48</v>
      </c>
      <c r="G118" s="5">
        <v>16.54</v>
      </c>
      <c r="H118" s="5"/>
      <c r="I118" s="5">
        <v>34.019999999999996</v>
      </c>
      <c r="J118" s="5">
        <v>13.04</v>
      </c>
      <c r="K118" s="5">
        <v>3.9</v>
      </c>
      <c r="L118" s="5"/>
      <c r="M118" s="5"/>
      <c r="N118" s="5">
        <v>9.8800000000000008</v>
      </c>
      <c r="O118" s="5">
        <v>2.65</v>
      </c>
      <c r="P118" s="5"/>
      <c r="R118" s="5">
        <v>2.65</v>
      </c>
      <c r="S118" s="5">
        <v>63.49</v>
      </c>
      <c r="T118" s="5">
        <v>60.84</v>
      </c>
      <c r="U118" s="5">
        <v>62.17</v>
      </c>
      <c r="V118">
        <v>62.25</v>
      </c>
      <c r="W118" s="5">
        <v>79921.768500000006</v>
      </c>
      <c r="X118">
        <v>3996.0884249999999</v>
      </c>
      <c r="Y118">
        <v>83917.856925</v>
      </c>
      <c r="Z118">
        <v>2517.5357077499998</v>
      </c>
      <c r="AA118">
        <v>86435.392632749994</v>
      </c>
      <c r="AC118">
        <v>86435.392632749994</v>
      </c>
      <c r="AE118">
        <v>86435.392632749994</v>
      </c>
      <c r="AG118">
        <v>86435.392632749994</v>
      </c>
      <c r="AI118">
        <v>86435.392632749994</v>
      </c>
      <c r="AJ118">
        <v>864.35392632749995</v>
      </c>
      <c r="AK118">
        <v>87299.746559077481</v>
      </c>
      <c r="AL118" s="5">
        <v>4364.9873279538751</v>
      </c>
      <c r="AM118" s="5">
        <v>91664.733887031369</v>
      </c>
      <c r="AN118">
        <v>8335.2661129686312</v>
      </c>
      <c r="AO118">
        <v>100000</v>
      </c>
      <c r="AP118">
        <v>2000</v>
      </c>
      <c r="AQ118">
        <v>102000</v>
      </c>
      <c r="AS118">
        <v>102000</v>
      </c>
      <c r="AT118">
        <v>2040</v>
      </c>
      <c r="AU118">
        <v>104040</v>
      </c>
      <c r="AW118">
        <v>104040</v>
      </c>
      <c r="AX118" s="5">
        <v>1040.4000000000001</v>
      </c>
      <c r="AY118">
        <v>105080.4</v>
      </c>
      <c r="BA118">
        <v>105080.4</v>
      </c>
      <c r="BC118">
        <v>105080.4</v>
      </c>
      <c r="BE118">
        <v>105080.4</v>
      </c>
      <c r="BF118">
        <v>1576.2059999999999</v>
      </c>
      <c r="BG118">
        <v>106656.606</v>
      </c>
      <c r="BI118">
        <v>106656.606</v>
      </c>
      <c r="BJ118">
        <v>4266.2642400000004</v>
      </c>
      <c r="BK118">
        <v>110922.87024</v>
      </c>
      <c r="BL118">
        <v>6655.3722144000003</v>
      </c>
      <c r="BM118">
        <v>117578.2424544</v>
      </c>
      <c r="BN118">
        <v>15285.171519072002</v>
      </c>
      <c r="BO118">
        <v>132863.41397347202</v>
      </c>
      <c r="BP118">
        <v>35</v>
      </c>
      <c r="BQ118">
        <v>132898.41397347202</v>
      </c>
      <c r="BS118">
        <v>132898.41397347202</v>
      </c>
      <c r="BT118" s="5">
        <v>132898.41</v>
      </c>
      <c r="BU118" s="5">
        <v>8273000</v>
      </c>
      <c r="BX118" s="5">
        <v>0</v>
      </c>
      <c r="BY118" s="5">
        <v>132899.5983935743</v>
      </c>
      <c r="BZ118" s="5">
        <v>8273000</v>
      </c>
      <c r="CA118" s="5" t="s">
        <v>8</v>
      </c>
      <c r="CB118" s="5"/>
      <c r="CC118">
        <v>132899.5983935743</v>
      </c>
      <c r="CD118" s="5">
        <v>0</v>
      </c>
      <c r="CE118" s="5">
        <v>8273000</v>
      </c>
      <c r="CF118" s="5"/>
      <c r="CG118" s="5"/>
      <c r="CH118" s="5" t="s">
        <v>2</v>
      </c>
      <c r="CI118" s="5" t="s">
        <v>2</v>
      </c>
      <c r="CJ118" t="s">
        <v>1821</v>
      </c>
      <c r="CK118" t="s">
        <v>1787</v>
      </c>
      <c r="CL118" t="s">
        <v>1868</v>
      </c>
      <c r="CM118" t="s">
        <v>1865</v>
      </c>
      <c r="CN118" s="5" t="b">
        <v>1</v>
      </c>
      <c r="CO118" t="s">
        <v>259</v>
      </c>
      <c r="CQ118" t="s">
        <v>1269</v>
      </c>
      <c r="CR118" t="s">
        <v>1451</v>
      </c>
      <c r="CS118" t="s">
        <v>8</v>
      </c>
      <c r="CT118" t="b">
        <v>1</v>
      </c>
      <c r="CU118">
        <v>8273000</v>
      </c>
      <c r="CV118">
        <v>8273000</v>
      </c>
      <c r="CW118">
        <v>0</v>
      </c>
      <c r="CX118">
        <v>0</v>
      </c>
      <c r="CY118">
        <v>0</v>
      </c>
      <c r="CZ118" t="b">
        <v>1</v>
      </c>
      <c r="DA118" t="s">
        <v>1786</v>
      </c>
      <c r="DB118" t="s">
        <v>1787</v>
      </c>
      <c r="DC118">
        <v>1.2867942737655458E-3</v>
      </c>
      <c r="DD118">
        <v>171.01444219859212</v>
      </c>
      <c r="DE118" s="5">
        <f>ROUND(ПП5[[#This Row],[Стоимость квартиры с отделкой]]/1000000,2)</f>
        <v>8.27</v>
      </c>
    </row>
    <row r="119" spans="1:109" x14ac:dyDescent="0.25">
      <c r="A119" s="5">
        <v>118</v>
      </c>
      <c r="B119" s="5" t="s">
        <v>4</v>
      </c>
      <c r="C119" s="5">
        <v>2</v>
      </c>
      <c r="D119" s="5">
        <v>1</v>
      </c>
      <c r="E119" s="5">
        <v>2</v>
      </c>
      <c r="F119" s="5">
        <v>15.91</v>
      </c>
      <c r="G119" s="5">
        <v>12.02</v>
      </c>
      <c r="H119" s="5"/>
      <c r="I119" s="5">
        <v>27.93</v>
      </c>
      <c r="J119" s="5">
        <v>15.31</v>
      </c>
      <c r="K119" s="5">
        <v>3.85</v>
      </c>
      <c r="L119" s="5">
        <v>2.2999999999999998</v>
      </c>
      <c r="M119" s="5"/>
      <c r="N119" s="5">
        <v>9.4499999999999993</v>
      </c>
      <c r="O119" s="5">
        <v>2.75</v>
      </c>
      <c r="P119" s="5"/>
      <c r="R119" s="5">
        <v>2.75</v>
      </c>
      <c r="S119" s="5">
        <v>61.59</v>
      </c>
      <c r="T119" s="5">
        <v>58.84</v>
      </c>
      <c r="U119" s="5">
        <v>60.22</v>
      </c>
      <c r="V119">
        <v>60.29999999999999</v>
      </c>
      <c r="W119" s="5">
        <v>81080.054999999993</v>
      </c>
      <c r="X119">
        <v>4054.002750000001</v>
      </c>
      <c r="Y119">
        <v>85134.057750000007</v>
      </c>
      <c r="Z119">
        <v>2554.0217325000003</v>
      </c>
      <c r="AA119">
        <v>87688.079482500005</v>
      </c>
      <c r="AC119">
        <v>87688.079482500005</v>
      </c>
      <c r="AE119">
        <v>87688.079482500005</v>
      </c>
      <c r="AG119">
        <v>87688.079482500005</v>
      </c>
      <c r="AI119">
        <v>87688.079482500005</v>
      </c>
      <c r="AJ119">
        <v>876.88079482499995</v>
      </c>
      <c r="AK119">
        <v>88564.960277325008</v>
      </c>
      <c r="AL119" s="5">
        <v>4428.2480138662504</v>
      </c>
      <c r="AM119" s="5">
        <v>92993.208291191258</v>
      </c>
      <c r="AO119">
        <v>92993.208291191258</v>
      </c>
      <c r="AP119">
        <v>1859.8641658238253</v>
      </c>
      <c r="AQ119">
        <v>94853.072457015078</v>
      </c>
      <c r="AS119">
        <v>94853.072457015078</v>
      </c>
      <c r="AT119">
        <v>1897.0614491403016</v>
      </c>
      <c r="AU119">
        <v>96750.133906155374</v>
      </c>
      <c r="AW119">
        <v>96750.133906155374</v>
      </c>
      <c r="AX119" s="5"/>
      <c r="AY119">
        <v>96750.133906155374</v>
      </c>
      <c r="BA119">
        <v>96750.133906155374</v>
      </c>
      <c r="BC119">
        <v>96750.133906155374</v>
      </c>
      <c r="BE119">
        <v>96750.133906155374</v>
      </c>
      <c r="BF119">
        <v>1451.2520085923306</v>
      </c>
      <c r="BG119">
        <v>98201.385914747705</v>
      </c>
      <c r="BI119">
        <v>98201.385914747705</v>
      </c>
      <c r="BJ119">
        <v>3928.0554365899088</v>
      </c>
      <c r="BK119">
        <v>102129.44135133762</v>
      </c>
      <c r="BL119">
        <v>6127.7664810802571</v>
      </c>
      <c r="BM119">
        <v>108257.20783241787</v>
      </c>
      <c r="BN119">
        <v>14073.437018214325</v>
      </c>
      <c r="BO119">
        <v>122330.6448506322</v>
      </c>
      <c r="BP119">
        <v>35</v>
      </c>
      <c r="BQ119">
        <v>122365.6448506322</v>
      </c>
      <c r="BS119">
        <v>122365.6448506322</v>
      </c>
      <c r="BT119" s="5">
        <v>122365.64</v>
      </c>
      <c r="BU119" s="5">
        <v>7378700</v>
      </c>
      <c r="BX119" s="5">
        <v>0</v>
      </c>
      <c r="BY119" s="5">
        <v>122366.5008291874</v>
      </c>
      <c r="BZ119" s="5">
        <v>7378700</v>
      </c>
      <c r="CA119" s="5" t="s">
        <v>1282</v>
      </c>
      <c r="CB119" s="5">
        <v>10000</v>
      </c>
      <c r="CC119">
        <v>132366.5008291874</v>
      </c>
      <c r="CD119" s="5">
        <v>602999.99999999907</v>
      </c>
      <c r="CE119" s="5">
        <v>7981699.9999999981</v>
      </c>
      <c r="CF119" s="5"/>
      <c r="CG119" s="5"/>
      <c r="CH119" s="5" t="s">
        <v>2</v>
      </c>
      <c r="CI119" s="5" t="s">
        <v>2</v>
      </c>
      <c r="CJ119" t="s">
        <v>1821</v>
      </c>
      <c r="CK119" t="s">
        <v>1787</v>
      </c>
      <c r="CL119" t="s">
        <v>1868</v>
      </c>
      <c r="CM119" t="s">
        <v>1857</v>
      </c>
      <c r="CN119" s="5" t="b">
        <v>1</v>
      </c>
      <c r="CO119" t="s">
        <v>260</v>
      </c>
      <c r="CQ119" t="s">
        <v>1269</v>
      </c>
      <c r="CR119" t="s">
        <v>1451</v>
      </c>
      <c r="CS119" t="s">
        <v>1282</v>
      </c>
      <c r="CT119" t="b">
        <v>1</v>
      </c>
      <c r="CU119">
        <v>7378700</v>
      </c>
      <c r="CV119">
        <v>7378700</v>
      </c>
      <c r="CW119">
        <v>0</v>
      </c>
      <c r="CX119">
        <v>0</v>
      </c>
      <c r="CY119">
        <v>0</v>
      </c>
      <c r="CZ119" t="b">
        <v>1</v>
      </c>
      <c r="DA119" t="s">
        <v>1786</v>
      </c>
      <c r="DB119" t="s">
        <v>1787</v>
      </c>
      <c r="DC119">
        <v>1.3284623048819275E-3</v>
      </c>
      <c r="DD119">
        <v>162.55928373187862</v>
      </c>
      <c r="DE119" s="5">
        <f>ROUND(ПП5[[#This Row],[Стоимость квартиры с отделкой]]/1000000,2)</f>
        <v>7.98</v>
      </c>
    </row>
    <row r="120" spans="1:109" x14ac:dyDescent="0.25">
      <c r="A120" s="5">
        <v>119</v>
      </c>
      <c r="B120" s="5" t="s">
        <v>4</v>
      </c>
      <c r="C120" s="5">
        <v>2</v>
      </c>
      <c r="D120" s="5">
        <v>2</v>
      </c>
      <c r="E120" s="5">
        <v>0</v>
      </c>
      <c r="F120" s="5">
        <v>7.13</v>
      </c>
      <c r="G120" s="5"/>
      <c r="H120" s="5"/>
      <c r="I120" s="5">
        <v>7.13</v>
      </c>
      <c r="J120" s="5">
        <v>5.12</v>
      </c>
      <c r="K120" s="5">
        <v>3.65</v>
      </c>
      <c r="L120" s="5"/>
      <c r="M120" s="5"/>
      <c r="N120" s="5">
        <v>6.92</v>
      </c>
      <c r="O120" s="5">
        <v>2.91</v>
      </c>
      <c r="P120" s="5"/>
      <c r="R120" s="5">
        <v>2.91</v>
      </c>
      <c r="S120" s="5">
        <v>25.73</v>
      </c>
      <c r="T120" s="5">
        <v>22.82</v>
      </c>
      <c r="U120" s="5">
        <v>24.28</v>
      </c>
      <c r="V120">
        <v>24.15</v>
      </c>
      <c r="W120" s="5">
        <v>91105.56</v>
      </c>
      <c r="Y120">
        <v>91105.56</v>
      </c>
      <c r="AA120">
        <v>91105.56</v>
      </c>
      <c r="AC120">
        <v>91105.56</v>
      </c>
      <c r="AE120">
        <v>91105.56</v>
      </c>
      <c r="AG120">
        <v>91105.56</v>
      </c>
      <c r="AI120">
        <v>91105.56</v>
      </c>
      <c r="AK120">
        <v>91105.56</v>
      </c>
      <c r="AL120" s="5"/>
      <c r="AM120" s="5">
        <v>91105.56</v>
      </c>
      <c r="AO120">
        <v>91105.56</v>
      </c>
      <c r="AQ120">
        <v>91105.56</v>
      </c>
      <c r="AS120">
        <v>91105.56</v>
      </c>
      <c r="AU120">
        <v>91105.56</v>
      </c>
      <c r="AW120">
        <v>91105.56</v>
      </c>
      <c r="AX120" s="5"/>
      <c r="AY120">
        <v>91105.56</v>
      </c>
      <c r="BA120">
        <v>91105.56</v>
      </c>
      <c r="BC120">
        <v>91105.56</v>
      </c>
      <c r="BE120">
        <v>91105.56</v>
      </c>
      <c r="BG120">
        <v>91105.56</v>
      </c>
      <c r="BI120">
        <v>91105.56</v>
      </c>
      <c r="BK120">
        <v>91105.56</v>
      </c>
      <c r="BM120">
        <v>91105.56</v>
      </c>
      <c r="BO120">
        <v>91105.56</v>
      </c>
      <c r="BQ120">
        <v>91105.56</v>
      </c>
      <c r="BS120">
        <v>91105.56</v>
      </c>
      <c r="BT120" s="5">
        <v>91105.56</v>
      </c>
      <c r="BU120" s="5">
        <v>2212043</v>
      </c>
      <c r="BX120" s="5">
        <v>0</v>
      </c>
      <c r="BY120" s="5">
        <v>91105.560131795719</v>
      </c>
      <c r="BZ120" s="5">
        <v>2212043</v>
      </c>
      <c r="CA120" s="5" t="s">
        <v>10</v>
      </c>
      <c r="CB120" s="5">
        <v>15500</v>
      </c>
      <c r="CC120">
        <v>106605.56013179572</v>
      </c>
      <c r="CD120" s="5">
        <v>376340</v>
      </c>
      <c r="CE120" s="5">
        <v>2588383</v>
      </c>
      <c r="CF120" s="5"/>
      <c r="CG120" s="5"/>
      <c r="CH120" s="5" t="s">
        <v>1</v>
      </c>
      <c r="CI120" s="5" t="s">
        <v>1</v>
      </c>
      <c r="CJ120" t="s">
        <v>1863</v>
      </c>
      <c r="CK120" t="s">
        <v>1787</v>
      </c>
      <c r="CL120" t="s">
        <v>1868</v>
      </c>
      <c r="CM120" t="s">
        <v>1862</v>
      </c>
      <c r="CN120" s="5" t="b">
        <v>1</v>
      </c>
      <c r="CO120" t="s">
        <v>261</v>
      </c>
      <c r="CQ120" t="s">
        <v>128</v>
      </c>
      <c r="CR120" t="s">
        <v>1450</v>
      </c>
      <c r="CS120" t="s">
        <v>10</v>
      </c>
      <c r="CT120" t="b">
        <v>1</v>
      </c>
      <c r="CU120">
        <v>2212043</v>
      </c>
      <c r="CV120" t="s">
        <v>1899</v>
      </c>
      <c r="CW120">
        <v>2212043</v>
      </c>
      <c r="CX120">
        <v>2212043</v>
      </c>
      <c r="CY120">
        <v>0</v>
      </c>
      <c r="CZ120" t="b">
        <v>1</v>
      </c>
      <c r="DA120">
        <v>45195</v>
      </c>
      <c r="DB120" t="s">
        <v>1788</v>
      </c>
      <c r="DC120">
        <v>-5.3542009884679498E-3</v>
      </c>
      <c r="DD120">
        <v>-487.79748011258687</v>
      </c>
      <c r="DE120" s="5">
        <f>ROUND(ПП5[[#This Row],[Стоимость квартиры с отделкой]]/1000000,2)</f>
        <v>2.59</v>
      </c>
    </row>
    <row r="121" spans="1:109" x14ac:dyDescent="0.25">
      <c r="A121" s="5">
        <v>120</v>
      </c>
      <c r="B121" s="5" t="s">
        <v>4</v>
      </c>
      <c r="C121" s="5">
        <v>2</v>
      </c>
      <c r="D121" s="5">
        <v>3</v>
      </c>
      <c r="E121" s="5">
        <v>2</v>
      </c>
      <c r="F121" s="5">
        <v>14.6</v>
      </c>
      <c r="G121" s="5">
        <v>13.12</v>
      </c>
      <c r="H121" s="5"/>
      <c r="I121" s="5">
        <v>27.72</v>
      </c>
      <c r="J121" s="5">
        <v>14.35</v>
      </c>
      <c r="K121" s="5">
        <v>3.68</v>
      </c>
      <c r="L121" s="5">
        <v>2.57</v>
      </c>
      <c r="M121" s="5"/>
      <c r="N121" s="5">
        <v>7.95</v>
      </c>
      <c r="O121" s="5">
        <v>2.65</v>
      </c>
      <c r="P121" s="5"/>
      <c r="R121" s="5">
        <v>2.65</v>
      </c>
      <c r="S121" s="5">
        <v>58.92</v>
      </c>
      <c r="T121" s="5">
        <v>56.27</v>
      </c>
      <c r="U121" s="5">
        <v>57.6</v>
      </c>
      <c r="V121">
        <v>57.75</v>
      </c>
      <c r="W121" s="5">
        <v>79535.67300000001</v>
      </c>
      <c r="X121">
        <v>3976.7836500000008</v>
      </c>
      <c r="Y121">
        <v>83512.456649999993</v>
      </c>
      <c r="Z121">
        <v>2505.3736994999999</v>
      </c>
      <c r="AA121">
        <v>86017.8303495</v>
      </c>
      <c r="AC121">
        <v>86017.8303495</v>
      </c>
      <c r="AE121">
        <v>86017.8303495</v>
      </c>
      <c r="AG121">
        <v>86017.8303495</v>
      </c>
      <c r="AI121">
        <v>86017.8303495</v>
      </c>
      <c r="AJ121">
        <v>860.17830349500002</v>
      </c>
      <c r="AK121">
        <v>86878.008652995006</v>
      </c>
      <c r="AL121" s="5">
        <v>4343.9004326497507</v>
      </c>
      <c r="AM121" s="5">
        <v>91221.909085644758</v>
      </c>
      <c r="AO121">
        <v>91221.909085644758</v>
      </c>
      <c r="AP121">
        <v>1824.4381817128951</v>
      </c>
      <c r="AQ121">
        <v>93046.347267357647</v>
      </c>
      <c r="AS121">
        <v>93046.347267357647</v>
      </c>
      <c r="AT121">
        <v>1860.9269453471527</v>
      </c>
      <c r="AU121">
        <v>94907.274212704797</v>
      </c>
      <c r="AW121">
        <v>94907.274212704797</v>
      </c>
      <c r="AX121" s="5">
        <v>949.07274212704795</v>
      </c>
      <c r="AY121">
        <v>95856.346954831839</v>
      </c>
      <c r="BA121">
        <v>95856.346954831839</v>
      </c>
      <c r="BC121">
        <v>95856.346954831839</v>
      </c>
      <c r="BE121">
        <v>95856.346954831839</v>
      </c>
      <c r="BF121">
        <v>2396.4086738707961</v>
      </c>
      <c r="BG121">
        <v>98252.755628702638</v>
      </c>
      <c r="BI121">
        <v>98252.755628702638</v>
      </c>
      <c r="BJ121">
        <v>3930.1102251481057</v>
      </c>
      <c r="BK121">
        <v>102182.86585385074</v>
      </c>
      <c r="BL121">
        <v>6130.9719512310448</v>
      </c>
      <c r="BM121">
        <v>108313.83780508178</v>
      </c>
      <c r="BN121">
        <v>14080.798914660632</v>
      </c>
      <c r="BO121">
        <v>122394.6367197424</v>
      </c>
      <c r="BQ121">
        <v>122394.6367197424</v>
      </c>
      <c r="BS121">
        <v>122394.6367197424</v>
      </c>
      <c r="BT121" s="5">
        <v>122394.64</v>
      </c>
      <c r="BU121" s="5">
        <v>7050000</v>
      </c>
      <c r="BW121">
        <v>0.03</v>
      </c>
      <c r="BX121" s="5">
        <v>211500</v>
      </c>
      <c r="BY121" s="5">
        <v>118723.95833333331</v>
      </c>
      <c r="BZ121" s="5">
        <v>6838500</v>
      </c>
      <c r="CA121" s="5" t="s">
        <v>1282</v>
      </c>
      <c r="CB121" s="5">
        <v>10000</v>
      </c>
      <c r="CC121">
        <v>128723.95833333331</v>
      </c>
      <c r="CD121" s="5">
        <v>576000</v>
      </c>
      <c r="CE121" s="5">
        <v>7414500</v>
      </c>
      <c r="CF121" s="5" t="s">
        <v>102</v>
      </c>
      <c r="CG121" s="5" t="s">
        <v>24</v>
      </c>
      <c r="CH121" s="5" t="s">
        <v>1</v>
      </c>
      <c r="CI121" s="5" t="s">
        <v>1</v>
      </c>
      <c r="CJ121" t="s">
        <v>1863</v>
      </c>
      <c r="CK121" t="s">
        <v>1787</v>
      </c>
      <c r="CL121" t="s">
        <v>1868</v>
      </c>
      <c r="CM121" t="s">
        <v>1857</v>
      </c>
      <c r="CN121" s="5" t="b">
        <v>1</v>
      </c>
      <c r="CO121" t="s">
        <v>262</v>
      </c>
      <c r="CQ121" t="s">
        <v>1269</v>
      </c>
      <c r="CR121" t="s">
        <v>1450</v>
      </c>
      <c r="CS121" t="s">
        <v>1282</v>
      </c>
      <c r="CT121" t="b">
        <v>1</v>
      </c>
      <c r="CU121">
        <v>7050000</v>
      </c>
      <c r="CV121" t="s">
        <v>1899</v>
      </c>
      <c r="CW121">
        <v>0</v>
      </c>
      <c r="CX121">
        <v>7050000</v>
      </c>
      <c r="CY121">
        <v>0</v>
      </c>
      <c r="CZ121" t="b">
        <v>1</v>
      </c>
      <c r="DA121">
        <v>45643</v>
      </c>
      <c r="DB121" t="s">
        <v>1785</v>
      </c>
      <c r="DC121">
        <v>2.6041666666667407E-3</v>
      </c>
      <c r="DD121">
        <v>309.17697482639767</v>
      </c>
      <c r="DE121" s="5">
        <f>ROUND(ПП5[[#This Row],[Стоимость квартиры с отделкой]]/1000000,2)</f>
        <v>7.41</v>
      </c>
    </row>
    <row r="122" spans="1:109" x14ac:dyDescent="0.25">
      <c r="A122" s="5">
        <v>121</v>
      </c>
      <c r="B122" s="5" t="s">
        <v>4</v>
      </c>
      <c r="C122" s="5">
        <v>2</v>
      </c>
      <c r="D122" s="5">
        <v>4</v>
      </c>
      <c r="E122" s="5">
        <v>2</v>
      </c>
      <c r="F122" s="5">
        <v>15.45</v>
      </c>
      <c r="G122" s="5">
        <v>14.5</v>
      </c>
      <c r="H122" s="5"/>
      <c r="I122" s="5">
        <v>29.95</v>
      </c>
      <c r="J122" s="5">
        <v>11.95</v>
      </c>
      <c r="K122" s="5">
        <v>3.86</v>
      </c>
      <c r="L122" s="5">
        <v>2.37</v>
      </c>
      <c r="M122" s="5"/>
      <c r="N122" s="5">
        <v>8.8699999999999992</v>
      </c>
      <c r="O122" s="5">
        <v>2.62</v>
      </c>
      <c r="P122" s="5"/>
      <c r="R122" s="5">
        <v>2.62</v>
      </c>
      <c r="S122" s="5">
        <v>59.62</v>
      </c>
      <c r="T122" s="5">
        <v>57</v>
      </c>
      <c r="U122" s="5">
        <v>58.31</v>
      </c>
      <c r="V122">
        <v>58.2</v>
      </c>
      <c r="W122" s="5">
        <v>80693.959500000012</v>
      </c>
      <c r="X122">
        <v>4034.697975000001</v>
      </c>
      <c r="Y122">
        <v>84728.657475000015</v>
      </c>
      <c r="Z122">
        <v>2541.8597242500005</v>
      </c>
      <c r="AA122">
        <v>87270.517199250011</v>
      </c>
      <c r="AC122">
        <v>87270.517199250011</v>
      </c>
      <c r="AE122">
        <v>87270.517199250011</v>
      </c>
      <c r="AG122">
        <v>87270.517199250011</v>
      </c>
      <c r="AI122">
        <v>87270.517199250011</v>
      </c>
      <c r="AJ122">
        <v>872.70517199250014</v>
      </c>
      <c r="AK122">
        <v>88143.222371242489</v>
      </c>
      <c r="AL122" s="5">
        <v>4407.161118562125</v>
      </c>
      <c r="AM122" s="5">
        <v>92550.383489804633</v>
      </c>
      <c r="AO122">
        <v>92550.383489804633</v>
      </c>
      <c r="AP122">
        <v>1851.0076697960928</v>
      </c>
      <c r="AQ122">
        <v>94401.391159600724</v>
      </c>
      <c r="AS122">
        <v>94401.391159600724</v>
      </c>
      <c r="AT122">
        <v>1888.0278231920145</v>
      </c>
      <c r="AU122">
        <v>96289.418982792733</v>
      </c>
      <c r="AW122">
        <v>96289.418982792733</v>
      </c>
      <c r="AX122" s="5"/>
      <c r="AY122">
        <v>96289.418982792733</v>
      </c>
      <c r="AZ122">
        <v>962.89418982792733</v>
      </c>
      <c r="BA122">
        <v>97252.313172620663</v>
      </c>
      <c r="BC122">
        <v>97252.313172620663</v>
      </c>
      <c r="BE122">
        <v>97252.313172620663</v>
      </c>
      <c r="BF122">
        <v>2431.3078293155168</v>
      </c>
      <c r="BG122">
        <v>99683.621001936175</v>
      </c>
      <c r="BH122">
        <v>500</v>
      </c>
      <c r="BI122">
        <v>100183.62100193618</v>
      </c>
      <c r="BJ122">
        <v>4007.3448400774473</v>
      </c>
      <c r="BK122">
        <v>104190.96584201364</v>
      </c>
      <c r="BL122">
        <v>6251.4579505208176</v>
      </c>
      <c r="BM122">
        <v>110442.42379253444</v>
      </c>
      <c r="BN122">
        <v>14357.51509302948</v>
      </c>
      <c r="BO122">
        <v>124799.93888556393</v>
      </c>
      <c r="BP122">
        <v>35</v>
      </c>
      <c r="BQ122">
        <v>124834.93888556393</v>
      </c>
      <c r="BS122">
        <v>124834.93888556393</v>
      </c>
      <c r="BT122" s="5">
        <v>124834.94</v>
      </c>
      <c r="BU122" s="5">
        <v>7265400</v>
      </c>
      <c r="BX122" s="5">
        <v>0</v>
      </c>
      <c r="BY122" s="5">
        <v>124835.05154639175</v>
      </c>
      <c r="BZ122" s="5">
        <v>7265400</v>
      </c>
      <c r="CA122" s="5" t="s">
        <v>8</v>
      </c>
      <c r="CB122" s="5"/>
      <c r="CC122">
        <v>124835.05154639175</v>
      </c>
      <c r="CD122" s="5">
        <v>0</v>
      </c>
      <c r="CE122" s="5">
        <v>7265400</v>
      </c>
      <c r="CF122" s="5"/>
      <c r="CG122" s="5"/>
      <c r="CH122" s="5" t="s">
        <v>2</v>
      </c>
      <c r="CI122" s="5" t="s">
        <v>2</v>
      </c>
      <c r="CJ122" t="s">
        <v>1821</v>
      </c>
      <c r="CK122" t="s">
        <v>1787</v>
      </c>
      <c r="CL122" t="s">
        <v>1868</v>
      </c>
      <c r="CM122" t="s">
        <v>1865</v>
      </c>
      <c r="CN122" s="5" t="b">
        <v>1</v>
      </c>
      <c r="CO122" t="s">
        <v>263</v>
      </c>
      <c r="CQ122" t="s">
        <v>1269</v>
      </c>
      <c r="CR122" t="s">
        <v>1451</v>
      </c>
      <c r="CS122" t="s">
        <v>1282</v>
      </c>
      <c r="CT122" t="b">
        <v>0</v>
      </c>
      <c r="CU122">
        <v>7265400</v>
      </c>
      <c r="CV122">
        <v>7265400</v>
      </c>
      <c r="CW122">
        <v>0</v>
      </c>
      <c r="CX122">
        <v>0</v>
      </c>
      <c r="CY122">
        <v>0</v>
      </c>
      <c r="CZ122" t="b">
        <v>1</v>
      </c>
      <c r="DA122" t="s">
        <v>1786</v>
      </c>
      <c r="DB122" t="s">
        <v>1787</v>
      </c>
      <c r="DC122">
        <v>-1.8864688732637136E-3</v>
      </c>
      <c r="DD122">
        <v>-235.49743903453927</v>
      </c>
      <c r="DE122" s="5">
        <f>ROUND(ПП5[[#This Row],[Стоимость квартиры с отделкой]]/1000000,2)</f>
        <v>7.27</v>
      </c>
    </row>
    <row r="123" spans="1:109" x14ac:dyDescent="0.25">
      <c r="A123" s="5">
        <v>122</v>
      </c>
      <c r="B123" s="5" t="s">
        <v>4</v>
      </c>
      <c r="C123" s="5">
        <v>2</v>
      </c>
      <c r="D123" s="5">
        <v>5</v>
      </c>
      <c r="E123" s="5">
        <v>1</v>
      </c>
      <c r="F123" s="5">
        <v>12.06</v>
      </c>
      <c r="G123" s="5"/>
      <c r="H123" s="5"/>
      <c r="I123" s="5">
        <v>12.06</v>
      </c>
      <c r="J123" s="5">
        <v>13.18</v>
      </c>
      <c r="K123" s="5">
        <v>4.1100000000000003</v>
      </c>
      <c r="L123" s="5"/>
      <c r="M123" s="5"/>
      <c r="N123" s="5">
        <v>7.09</v>
      </c>
      <c r="O123" s="5">
        <v>2.84</v>
      </c>
      <c r="P123" s="5"/>
      <c r="R123" s="5">
        <v>2.84</v>
      </c>
      <c r="S123" s="5">
        <v>39.28</v>
      </c>
      <c r="T123" s="5">
        <v>36.44</v>
      </c>
      <c r="U123" s="5">
        <v>37.86</v>
      </c>
      <c r="V123">
        <v>37.549999999999997</v>
      </c>
      <c r="W123" s="5">
        <v>88412.625</v>
      </c>
      <c r="X123">
        <v>4420.6312500000004</v>
      </c>
      <c r="Y123">
        <v>92833.256250000006</v>
      </c>
      <c r="Z123">
        <v>2784.9976875000002</v>
      </c>
      <c r="AA123">
        <v>95618.253937500005</v>
      </c>
      <c r="AB123">
        <v>4302.8214271875004</v>
      </c>
      <c r="AC123">
        <v>99921.075364687509</v>
      </c>
      <c r="AE123">
        <v>99921.075364687509</v>
      </c>
      <c r="AF123">
        <v>4996.0537682343756</v>
      </c>
      <c r="AG123">
        <v>104917.12913292188</v>
      </c>
      <c r="AI123">
        <v>104917.12913292188</v>
      </c>
      <c r="AJ123">
        <v>1049.1712913292188</v>
      </c>
      <c r="AK123">
        <v>105966.30042425108</v>
      </c>
      <c r="AL123" s="5">
        <v>5298.3150212125547</v>
      </c>
      <c r="AM123" s="5">
        <v>111264.61544546366</v>
      </c>
      <c r="AO123">
        <v>111264.61544546366</v>
      </c>
      <c r="AP123">
        <v>3337.9384633639097</v>
      </c>
      <c r="AQ123">
        <v>114602.55390882755</v>
      </c>
      <c r="AS123">
        <v>114602.55390882755</v>
      </c>
      <c r="AU123">
        <v>114602.55390882755</v>
      </c>
      <c r="AW123">
        <v>114602.55390882755</v>
      </c>
      <c r="AX123" s="5"/>
      <c r="AY123">
        <v>114602.55390882755</v>
      </c>
      <c r="AZ123">
        <v>1146.0255390882758</v>
      </c>
      <c r="BA123">
        <v>115748.57944791584</v>
      </c>
      <c r="BB123">
        <v>578.74289723957929</v>
      </c>
      <c r="BC123">
        <v>116327.32234515544</v>
      </c>
      <c r="BE123">
        <v>116327.32234515544</v>
      </c>
      <c r="BF123">
        <v>2908.1830586288861</v>
      </c>
      <c r="BG123">
        <v>119235.50540378432</v>
      </c>
      <c r="BI123">
        <v>119235.50540378432</v>
      </c>
      <c r="BK123">
        <v>119235.50540378432</v>
      </c>
      <c r="BM123">
        <v>119235.50540378432</v>
      </c>
      <c r="BO123">
        <v>119235.50540378432</v>
      </c>
      <c r="BQ123">
        <v>119235.50540378432</v>
      </c>
      <c r="BS123">
        <v>119235.50540378432</v>
      </c>
      <c r="BT123" s="5">
        <v>119235.51</v>
      </c>
      <c r="BU123" s="5">
        <v>4514300</v>
      </c>
      <c r="BW123">
        <v>0.02</v>
      </c>
      <c r="BX123" s="5">
        <v>90286</v>
      </c>
      <c r="BY123" s="5">
        <v>116851.92815636555</v>
      </c>
      <c r="BZ123" s="5">
        <v>4424014</v>
      </c>
      <c r="CA123" s="5" t="s">
        <v>1282</v>
      </c>
      <c r="CB123" s="5">
        <v>8000</v>
      </c>
      <c r="CC123">
        <v>124851.92815636555</v>
      </c>
      <c r="CD123" s="5">
        <v>302880</v>
      </c>
      <c r="CE123" s="5">
        <v>4726894</v>
      </c>
      <c r="CF123" s="5"/>
      <c r="CG123" s="5" t="s">
        <v>62</v>
      </c>
      <c r="CH123" s="5" t="s">
        <v>1</v>
      </c>
      <c r="CI123" s="5" t="s">
        <v>1</v>
      </c>
      <c r="CJ123" t="s">
        <v>1863</v>
      </c>
      <c r="CK123" t="s">
        <v>1787</v>
      </c>
      <c r="CL123" t="s">
        <v>1868</v>
      </c>
      <c r="CM123" t="s">
        <v>1864</v>
      </c>
      <c r="CN123" s="5" t="b">
        <v>1</v>
      </c>
      <c r="CO123" t="s">
        <v>264</v>
      </c>
      <c r="CQ123" t="s">
        <v>1269</v>
      </c>
      <c r="CR123" t="s">
        <v>1450</v>
      </c>
      <c r="CS123" t="s">
        <v>1282</v>
      </c>
      <c r="CT123" t="b">
        <v>1</v>
      </c>
      <c r="CU123">
        <v>4514300</v>
      </c>
      <c r="CV123" t="s">
        <v>1899</v>
      </c>
      <c r="CW123">
        <v>0</v>
      </c>
      <c r="CX123">
        <v>4514300</v>
      </c>
      <c r="CY123">
        <v>0</v>
      </c>
      <c r="CZ123" t="b">
        <v>1</v>
      </c>
      <c r="DA123">
        <v>45576</v>
      </c>
      <c r="DB123" t="s">
        <v>1789</v>
      </c>
      <c r="DC123">
        <v>-8.1880612783939988E-3</v>
      </c>
      <c r="DD123">
        <v>-956.79074824281429</v>
      </c>
      <c r="DE123" s="5">
        <f>ROUND(ПП5[[#This Row],[Стоимость квартиры с отделкой]]/1000000,2)</f>
        <v>4.7300000000000004</v>
      </c>
    </row>
    <row r="124" spans="1:109" x14ac:dyDescent="0.25">
      <c r="A124" s="5">
        <v>123</v>
      </c>
      <c r="B124" s="5" t="s">
        <v>4</v>
      </c>
      <c r="C124" s="5">
        <v>2</v>
      </c>
      <c r="D124" s="5">
        <v>6</v>
      </c>
      <c r="E124" s="5">
        <v>3</v>
      </c>
      <c r="F124" s="5">
        <v>17.89</v>
      </c>
      <c r="G124" s="5">
        <v>17.2</v>
      </c>
      <c r="H124" s="5">
        <v>14.31</v>
      </c>
      <c r="I124" s="5">
        <v>49.400000000000006</v>
      </c>
      <c r="J124" s="5">
        <v>13.39</v>
      </c>
      <c r="K124" s="5">
        <v>4.2</v>
      </c>
      <c r="L124" s="5">
        <v>2.0499999999999998</v>
      </c>
      <c r="M124" s="5"/>
      <c r="N124" s="5">
        <v>13.21</v>
      </c>
      <c r="O124" s="5">
        <v>2.79</v>
      </c>
      <c r="P124" s="5">
        <v>2.68</v>
      </c>
      <c r="R124" s="5">
        <v>5.4700000000000006</v>
      </c>
      <c r="S124" s="5">
        <v>87.72</v>
      </c>
      <c r="T124" s="5">
        <v>82.25</v>
      </c>
      <c r="U124" s="5">
        <v>84.99</v>
      </c>
      <c r="V124">
        <v>84.8</v>
      </c>
      <c r="W124" s="5">
        <v>72806.580000000016</v>
      </c>
      <c r="X124">
        <v>3640.3290000000006</v>
      </c>
      <c r="Y124">
        <v>76446.909000000014</v>
      </c>
      <c r="Z124">
        <v>2293.4072700000002</v>
      </c>
      <c r="AA124">
        <v>78740.31627000001</v>
      </c>
      <c r="AC124">
        <v>78740.31627000001</v>
      </c>
      <c r="AE124">
        <v>78740.31627000001</v>
      </c>
      <c r="AG124">
        <v>78740.31627000001</v>
      </c>
      <c r="AI124">
        <v>78740.31627000001</v>
      </c>
      <c r="AJ124">
        <v>787.40316270000017</v>
      </c>
      <c r="AK124">
        <v>79527.719432700003</v>
      </c>
      <c r="AL124" s="5">
        <v>3976.3859716349998</v>
      </c>
      <c r="AM124" s="5">
        <v>83504.105404335001</v>
      </c>
      <c r="AO124">
        <v>83504.105404335001</v>
      </c>
      <c r="AP124">
        <v>1670.0821080866999</v>
      </c>
      <c r="AQ124">
        <v>85174.187512421689</v>
      </c>
      <c r="AS124">
        <v>85174.187512421689</v>
      </c>
      <c r="AT124">
        <v>1703.483750248434</v>
      </c>
      <c r="AU124">
        <v>86877.671262670134</v>
      </c>
      <c r="AW124">
        <v>86877.671262670134</v>
      </c>
      <c r="AX124" s="5">
        <v>868.7767126267014</v>
      </c>
      <c r="AY124">
        <v>87746.447975296833</v>
      </c>
      <c r="BA124">
        <v>87746.447975296833</v>
      </c>
      <c r="BC124">
        <v>87746.447975296833</v>
      </c>
      <c r="BD124">
        <v>1754.9289595059367</v>
      </c>
      <c r="BE124">
        <v>89501.376934802771</v>
      </c>
      <c r="BF124">
        <v>1342.5206540220415</v>
      </c>
      <c r="BG124">
        <v>90843.897588824795</v>
      </c>
      <c r="BI124">
        <v>90843.897588824795</v>
      </c>
      <c r="BJ124">
        <v>3633.755903552993</v>
      </c>
      <c r="BK124">
        <v>94477.653492377809</v>
      </c>
      <c r="BL124">
        <v>4723.8826746188906</v>
      </c>
      <c r="BM124">
        <v>99201.536166996695</v>
      </c>
      <c r="BN124">
        <v>12896.199701709573</v>
      </c>
      <c r="BO124">
        <v>112097.73586870628</v>
      </c>
      <c r="BP124">
        <v>35</v>
      </c>
      <c r="BQ124">
        <v>112132.73586870628</v>
      </c>
      <c r="BS124">
        <v>112132.73586870628</v>
      </c>
      <c r="BT124" s="5">
        <v>112132.74</v>
      </c>
      <c r="BU124" s="5">
        <v>9530200</v>
      </c>
      <c r="BV124">
        <v>400000</v>
      </c>
      <c r="BW124">
        <v>0.03</v>
      </c>
      <c r="BX124" s="5">
        <v>685906</v>
      </c>
      <c r="BY124" s="5">
        <v>104062.7603247441</v>
      </c>
      <c r="BZ124" s="5">
        <v>8844294</v>
      </c>
      <c r="CA124" s="5" t="s">
        <v>8</v>
      </c>
      <c r="CB124" s="5"/>
      <c r="CC124">
        <v>104062.7603247441</v>
      </c>
      <c r="CD124" s="5">
        <v>0</v>
      </c>
      <c r="CE124" s="5">
        <v>8844294</v>
      </c>
      <c r="CF124" s="5"/>
      <c r="CG124" s="5" t="s">
        <v>1776</v>
      </c>
      <c r="CH124" s="5" t="s">
        <v>1</v>
      </c>
      <c r="CI124" s="5" t="s">
        <v>1</v>
      </c>
      <c r="CJ124" t="s">
        <v>1863</v>
      </c>
      <c r="CK124" t="s">
        <v>1787</v>
      </c>
      <c r="CL124" t="s">
        <v>1868</v>
      </c>
      <c r="CM124" t="s">
        <v>1866</v>
      </c>
      <c r="CN124" s="5" t="b">
        <v>1</v>
      </c>
      <c r="CO124" t="s">
        <v>265</v>
      </c>
      <c r="CQ124" t="s">
        <v>1269</v>
      </c>
      <c r="CR124" t="s">
        <v>1450</v>
      </c>
      <c r="CS124" t="s">
        <v>8</v>
      </c>
      <c r="CT124" t="b">
        <v>1</v>
      </c>
      <c r="CU124">
        <v>9530200</v>
      </c>
      <c r="CV124" t="s">
        <v>1899</v>
      </c>
      <c r="CW124">
        <v>9530200</v>
      </c>
      <c r="CX124">
        <v>9530200</v>
      </c>
      <c r="CY124">
        <v>0</v>
      </c>
      <c r="CZ124" t="b">
        <v>1</v>
      </c>
      <c r="DA124">
        <v>45800</v>
      </c>
      <c r="DB124" t="s">
        <v>1790</v>
      </c>
      <c r="DC124">
        <v>-2.2355571243675154E-3</v>
      </c>
      <c r="DD124">
        <v>-232.63824522533093</v>
      </c>
      <c r="DE124" s="5">
        <f>ROUND(ПП5[[#This Row],[Стоимость квартиры с отделкой]]/1000000,2)</f>
        <v>8.84</v>
      </c>
    </row>
    <row r="125" spans="1:109" x14ac:dyDescent="0.25">
      <c r="A125" s="5">
        <v>124</v>
      </c>
      <c r="B125" s="5" t="s">
        <v>4</v>
      </c>
      <c r="C125" s="5">
        <v>2</v>
      </c>
      <c r="D125" s="5">
        <v>7</v>
      </c>
      <c r="E125" s="5">
        <v>1</v>
      </c>
      <c r="F125" s="5">
        <v>17.89</v>
      </c>
      <c r="G125" s="5"/>
      <c r="H125" s="5"/>
      <c r="I125" s="5">
        <v>17.89</v>
      </c>
      <c r="J125" s="5">
        <v>13.04</v>
      </c>
      <c r="K125" s="5">
        <v>3.9</v>
      </c>
      <c r="L125" s="5"/>
      <c r="M125" s="5"/>
      <c r="N125" s="5">
        <v>6.12</v>
      </c>
      <c r="O125" s="5">
        <v>2.65</v>
      </c>
      <c r="P125" s="5"/>
      <c r="R125" s="5">
        <v>2.65</v>
      </c>
      <c r="S125" s="5">
        <v>43.6</v>
      </c>
      <c r="T125" s="5">
        <v>40.950000000000003</v>
      </c>
      <c r="U125" s="5">
        <v>42.28</v>
      </c>
      <c r="V125">
        <v>42.25</v>
      </c>
      <c r="W125" s="5">
        <v>84762.5625</v>
      </c>
      <c r="Y125">
        <v>84762.5625</v>
      </c>
      <c r="AA125">
        <v>84762.5625</v>
      </c>
      <c r="AC125">
        <v>84762.5625</v>
      </c>
      <c r="AE125">
        <v>84762.5625</v>
      </c>
      <c r="AG125">
        <v>84762.5625</v>
      </c>
      <c r="AI125">
        <v>84762.5625</v>
      </c>
      <c r="AK125">
        <v>84762.5625</v>
      </c>
      <c r="AL125" s="5"/>
      <c r="AM125" s="5">
        <v>84762.5625</v>
      </c>
      <c r="AO125">
        <v>84762.5625</v>
      </c>
      <c r="AQ125">
        <v>84762.5625</v>
      </c>
      <c r="AS125">
        <v>84762.5625</v>
      </c>
      <c r="AU125">
        <v>84762.5625</v>
      </c>
      <c r="AW125">
        <v>84762.5625</v>
      </c>
      <c r="AX125" s="5"/>
      <c r="AY125">
        <v>84762.5625</v>
      </c>
      <c r="BA125">
        <v>84762.5625</v>
      </c>
      <c r="BC125">
        <v>84762.5625</v>
      </c>
      <c r="BE125">
        <v>84762.5625</v>
      </c>
      <c r="BG125">
        <v>84762.5625</v>
      </c>
      <c r="BI125">
        <v>84762.5625</v>
      </c>
      <c r="BK125">
        <v>84762.5625</v>
      </c>
      <c r="BM125">
        <v>84762.5625</v>
      </c>
      <c r="BO125">
        <v>84762.5625</v>
      </c>
      <c r="BQ125">
        <v>84762.5625</v>
      </c>
      <c r="BS125">
        <v>84762.5625</v>
      </c>
      <c r="BT125" s="5">
        <v>84762.559999999998</v>
      </c>
      <c r="BU125" s="5">
        <v>3583761.04</v>
      </c>
      <c r="BX125" s="5">
        <v>0</v>
      </c>
      <c r="BY125" s="5">
        <v>84762.560075685906</v>
      </c>
      <c r="BZ125" s="5">
        <v>3583761.04</v>
      </c>
      <c r="CA125" s="5" t="s">
        <v>9</v>
      </c>
      <c r="CB125" s="5">
        <v>4500</v>
      </c>
      <c r="CC125">
        <v>89262.560075685906</v>
      </c>
      <c r="CD125" s="5">
        <v>190260</v>
      </c>
      <c r="CE125" s="5">
        <v>3774021.04</v>
      </c>
      <c r="CF125" s="5"/>
      <c r="CG125" s="5"/>
      <c r="CH125" s="5" t="s">
        <v>1</v>
      </c>
      <c r="CI125" s="5" t="s">
        <v>1</v>
      </c>
      <c r="CJ125" t="s">
        <v>1863</v>
      </c>
      <c r="CK125" t="s">
        <v>1787</v>
      </c>
      <c r="CL125" t="s">
        <v>1868</v>
      </c>
      <c r="CM125" t="s">
        <v>1864</v>
      </c>
      <c r="CN125" s="5" t="b">
        <v>1</v>
      </c>
      <c r="CO125" t="s">
        <v>266</v>
      </c>
      <c r="CQ125" t="s">
        <v>128</v>
      </c>
      <c r="CR125" t="s">
        <v>1450</v>
      </c>
      <c r="CS125" t="s">
        <v>9</v>
      </c>
      <c r="CT125" t="b">
        <v>1</v>
      </c>
      <c r="CU125">
        <v>3583761.04</v>
      </c>
      <c r="CV125" t="s">
        <v>1899</v>
      </c>
      <c r="CW125">
        <v>3583761</v>
      </c>
      <c r="CX125">
        <v>3583761</v>
      </c>
      <c r="CY125">
        <v>0</v>
      </c>
      <c r="CZ125" t="b">
        <v>1</v>
      </c>
      <c r="DA125">
        <v>45185</v>
      </c>
      <c r="DB125" t="s">
        <v>1785</v>
      </c>
      <c r="DC125">
        <v>-7.0955534531691455E-4</v>
      </c>
      <c r="DD125">
        <v>-60.143727584449024</v>
      </c>
      <c r="DE125" s="5">
        <f>ROUND(ПП5[[#This Row],[Стоимость квартиры с отделкой]]/1000000,2)</f>
        <v>3.77</v>
      </c>
    </row>
    <row r="126" spans="1:109" x14ac:dyDescent="0.25">
      <c r="A126" s="5">
        <v>125</v>
      </c>
      <c r="B126" s="5" t="s">
        <v>4</v>
      </c>
      <c r="C126" s="5">
        <v>3</v>
      </c>
      <c r="D126" s="5">
        <v>1</v>
      </c>
      <c r="E126" s="5">
        <v>2</v>
      </c>
      <c r="F126" s="5">
        <v>15.91</v>
      </c>
      <c r="G126" s="5">
        <v>12.02</v>
      </c>
      <c r="H126" s="5"/>
      <c r="I126" s="5">
        <v>27.93</v>
      </c>
      <c r="J126" s="5">
        <v>15.31</v>
      </c>
      <c r="K126" s="5">
        <v>3.85</v>
      </c>
      <c r="L126" s="5">
        <v>2.2999999999999998</v>
      </c>
      <c r="M126" s="5"/>
      <c r="N126" s="5">
        <v>9.4499999999999993</v>
      </c>
      <c r="O126" s="5">
        <v>2.75</v>
      </c>
      <c r="P126" s="5"/>
      <c r="R126" s="5">
        <v>2.75</v>
      </c>
      <c r="S126" s="5">
        <v>61.59</v>
      </c>
      <c r="T126" s="5">
        <v>58.84</v>
      </c>
      <c r="U126" s="5">
        <v>60.22</v>
      </c>
      <c r="V126">
        <v>60.199999999999989</v>
      </c>
      <c r="W126" s="5">
        <v>81080.054999999993</v>
      </c>
      <c r="X126">
        <v>4054.002750000001</v>
      </c>
      <c r="Y126">
        <v>85134.057750000007</v>
      </c>
      <c r="Z126">
        <v>2554.0217325000003</v>
      </c>
      <c r="AA126">
        <v>87688.079482500005</v>
      </c>
      <c r="AC126">
        <v>87688.079482500005</v>
      </c>
      <c r="AE126">
        <v>87688.079482500005</v>
      </c>
      <c r="AG126">
        <v>87688.079482500005</v>
      </c>
      <c r="AI126">
        <v>87688.079482500005</v>
      </c>
      <c r="AJ126">
        <v>876.88079482499995</v>
      </c>
      <c r="AK126">
        <v>88564.960277325008</v>
      </c>
      <c r="AL126" s="5">
        <v>4428.2480138662504</v>
      </c>
      <c r="AM126" s="5">
        <v>92993.208291191258</v>
      </c>
      <c r="AO126">
        <v>92993.208291191258</v>
      </c>
      <c r="AP126">
        <v>1859.8641658238253</v>
      </c>
      <c r="AQ126">
        <v>94853.072457015078</v>
      </c>
      <c r="AS126">
        <v>94853.072457015078</v>
      </c>
      <c r="AT126">
        <v>1897.0614491403016</v>
      </c>
      <c r="AU126">
        <v>96750.133906155374</v>
      </c>
      <c r="AW126">
        <v>96750.133906155374</v>
      </c>
      <c r="AX126" s="5"/>
      <c r="AY126">
        <v>96750.133906155374</v>
      </c>
      <c r="BA126">
        <v>96750.133906155374</v>
      </c>
      <c r="BC126">
        <v>96750.133906155374</v>
      </c>
      <c r="BE126">
        <v>96750.133906155374</v>
      </c>
      <c r="BF126">
        <v>1451.2520085923306</v>
      </c>
      <c r="BG126">
        <v>98201.385914747705</v>
      </c>
      <c r="BI126">
        <v>98201.385914747705</v>
      </c>
      <c r="BJ126">
        <v>3928.0554365899088</v>
      </c>
      <c r="BK126">
        <v>102129.44135133762</v>
      </c>
      <c r="BL126">
        <v>6127.7664810802571</v>
      </c>
      <c r="BM126">
        <v>108257.20783241787</v>
      </c>
      <c r="BN126">
        <v>14073.437018214325</v>
      </c>
      <c r="BO126">
        <v>122330.6448506322</v>
      </c>
      <c r="BP126">
        <v>35</v>
      </c>
      <c r="BQ126">
        <v>122365.6448506322</v>
      </c>
      <c r="BS126">
        <v>122365.6448506322</v>
      </c>
      <c r="BT126" s="5">
        <v>122365.64</v>
      </c>
      <c r="BU126" s="5">
        <v>7368900</v>
      </c>
      <c r="BX126" s="5">
        <v>0</v>
      </c>
      <c r="BY126" s="5">
        <v>122366.32348057124</v>
      </c>
      <c r="BZ126" s="5">
        <v>7368900</v>
      </c>
      <c r="CA126" s="5" t="s">
        <v>8</v>
      </c>
      <c r="CB126" s="5"/>
      <c r="CC126">
        <v>122366.32348057124</v>
      </c>
      <c r="CD126" s="5">
        <v>0</v>
      </c>
      <c r="CE126" s="5">
        <v>7368900</v>
      </c>
      <c r="CF126" s="5"/>
      <c r="CG126" s="5"/>
      <c r="CH126" s="5" t="s">
        <v>1</v>
      </c>
      <c r="CI126" s="5" t="s">
        <v>1</v>
      </c>
      <c r="CJ126" t="s">
        <v>1863</v>
      </c>
      <c r="CK126" t="s">
        <v>1787</v>
      </c>
      <c r="CL126" t="s">
        <v>1868</v>
      </c>
      <c r="CM126" t="s">
        <v>1857</v>
      </c>
      <c r="CN126" s="5" t="b">
        <v>1</v>
      </c>
      <c r="CO126" t="s">
        <v>267</v>
      </c>
      <c r="CQ126" t="s">
        <v>1269</v>
      </c>
      <c r="CR126" t="s">
        <v>1450</v>
      </c>
      <c r="CS126" t="s">
        <v>8</v>
      </c>
      <c r="CT126" t="b">
        <v>1</v>
      </c>
      <c r="CU126">
        <v>7368900</v>
      </c>
      <c r="CV126" t="s">
        <v>1899</v>
      </c>
      <c r="CW126">
        <v>0</v>
      </c>
      <c r="CX126">
        <v>7368900</v>
      </c>
      <c r="CY126">
        <v>0</v>
      </c>
      <c r="CZ126" t="b">
        <v>1</v>
      </c>
      <c r="DA126">
        <v>45698</v>
      </c>
      <c r="DB126" t="s">
        <v>1789</v>
      </c>
      <c r="DC126">
        <v>-3.3211557622070398E-4</v>
      </c>
      <c r="DD126">
        <v>-40.639762032758981</v>
      </c>
      <c r="DE126" s="5">
        <f>ROUND(ПП5[[#This Row],[Стоимость квартиры с отделкой]]/1000000,2)</f>
        <v>7.37</v>
      </c>
    </row>
    <row r="127" spans="1:109" x14ac:dyDescent="0.25">
      <c r="A127" s="5">
        <v>126</v>
      </c>
      <c r="B127" s="5" t="s">
        <v>4</v>
      </c>
      <c r="C127" s="5">
        <v>3</v>
      </c>
      <c r="D127" s="5">
        <v>2</v>
      </c>
      <c r="E127" s="5">
        <v>0</v>
      </c>
      <c r="F127" s="5">
        <v>7.13</v>
      </c>
      <c r="G127" s="5"/>
      <c r="H127" s="5"/>
      <c r="I127" s="5">
        <v>7.13</v>
      </c>
      <c r="J127" s="5">
        <v>5.12</v>
      </c>
      <c r="K127" s="5">
        <v>3.65</v>
      </c>
      <c r="L127" s="5"/>
      <c r="M127" s="5"/>
      <c r="N127" s="5">
        <v>6.92</v>
      </c>
      <c r="O127" s="5">
        <v>2.91</v>
      </c>
      <c r="P127" s="5"/>
      <c r="R127" s="5">
        <v>2.91</v>
      </c>
      <c r="S127" s="5">
        <v>25.73</v>
      </c>
      <c r="T127" s="5">
        <v>22.82</v>
      </c>
      <c r="U127" s="5">
        <v>24.28</v>
      </c>
      <c r="V127">
        <v>24.3</v>
      </c>
      <c r="W127" s="5">
        <v>91105.56</v>
      </c>
      <c r="X127">
        <v>4555.2780000000002</v>
      </c>
      <c r="Y127">
        <v>95660.838000000003</v>
      </c>
      <c r="Z127">
        <v>2869.8251399999999</v>
      </c>
      <c r="AA127">
        <v>98530.663140000004</v>
      </c>
      <c r="AB127">
        <v>14779.599471</v>
      </c>
      <c r="AC127">
        <v>113310.262611</v>
      </c>
      <c r="AE127">
        <v>113310.262611</v>
      </c>
      <c r="AG127">
        <v>113310.262611</v>
      </c>
      <c r="AI127">
        <v>113310.262611</v>
      </c>
      <c r="AJ127">
        <v>1133.1026261100001</v>
      </c>
      <c r="AK127">
        <v>114443.36523711</v>
      </c>
      <c r="AL127" s="5">
        <v>5722.1682618555005</v>
      </c>
      <c r="AM127" s="5">
        <v>120165.53349896552</v>
      </c>
      <c r="AO127">
        <v>120165.53349896552</v>
      </c>
      <c r="AP127">
        <v>3604.9660049689646</v>
      </c>
      <c r="AQ127">
        <v>123770.49950393448</v>
      </c>
      <c r="AS127">
        <v>123770.49950393448</v>
      </c>
      <c r="AU127">
        <v>123770.49950393448</v>
      </c>
      <c r="AW127">
        <v>123770.49950393448</v>
      </c>
      <c r="AX127" s="5"/>
      <c r="AY127">
        <v>123770.49950393448</v>
      </c>
      <c r="AZ127">
        <v>2475.4099900786896</v>
      </c>
      <c r="BA127">
        <v>126245.90949401318</v>
      </c>
      <c r="BC127">
        <v>126245.90949401318</v>
      </c>
      <c r="BE127">
        <v>126245.90949401318</v>
      </c>
      <c r="BF127">
        <v>1893.6886424101976</v>
      </c>
      <c r="BG127">
        <v>128139.59813642336</v>
      </c>
      <c r="BH127">
        <v>500</v>
      </c>
      <c r="BI127">
        <v>128639.59813642336</v>
      </c>
      <c r="BK127">
        <v>128639.59813642336</v>
      </c>
      <c r="BM127">
        <v>128639.59813642336</v>
      </c>
      <c r="BO127">
        <v>128639.59813642336</v>
      </c>
      <c r="BQ127">
        <v>128639.59813642336</v>
      </c>
      <c r="BS127">
        <v>128639.59813642336</v>
      </c>
      <c r="BT127" s="5">
        <v>128639.6</v>
      </c>
      <c r="BU127" s="5">
        <v>3123400</v>
      </c>
      <c r="BW127">
        <v>0.02</v>
      </c>
      <c r="BX127" s="5">
        <v>62468</v>
      </c>
      <c r="BY127" s="5">
        <v>126068.03953871501</v>
      </c>
      <c r="BZ127" s="5">
        <v>3060932</v>
      </c>
      <c r="CA127" s="5" t="s">
        <v>10</v>
      </c>
      <c r="CB127" s="5">
        <v>24000</v>
      </c>
      <c r="CC127">
        <v>150068.03953871498</v>
      </c>
      <c r="CD127" s="5">
        <v>582720</v>
      </c>
      <c r="CE127" s="5">
        <v>3643652</v>
      </c>
      <c r="CF127" s="5"/>
      <c r="CG127" s="5" t="s">
        <v>62</v>
      </c>
      <c r="CH127" s="5" t="s">
        <v>1</v>
      </c>
      <c r="CI127" s="5" t="s">
        <v>1</v>
      </c>
      <c r="CJ127" t="s">
        <v>1863</v>
      </c>
      <c r="CK127" t="s">
        <v>1787</v>
      </c>
      <c r="CL127" t="s">
        <v>1868</v>
      </c>
      <c r="CM127" t="s">
        <v>1862</v>
      </c>
      <c r="CN127" s="5" t="b">
        <v>1</v>
      </c>
      <c r="CO127" t="s">
        <v>268</v>
      </c>
      <c r="CQ127" t="s">
        <v>1269</v>
      </c>
      <c r="CR127" t="s">
        <v>1450</v>
      </c>
      <c r="CS127" t="s">
        <v>10</v>
      </c>
      <c r="CT127" t="b">
        <v>1</v>
      </c>
      <c r="CU127">
        <v>3123400</v>
      </c>
      <c r="CV127" t="s">
        <v>1899</v>
      </c>
      <c r="CW127">
        <v>0</v>
      </c>
      <c r="CX127">
        <v>3123400</v>
      </c>
      <c r="CY127">
        <v>0</v>
      </c>
      <c r="CZ127" t="b">
        <v>1</v>
      </c>
      <c r="DA127">
        <v>45588</v>
      </c>
      <c r="DB127" t="s">
        <v>1792</v>
      </c>
      <c r="DC127">
        <v>8.2372322899493245E-4</v>
      </c>
      <c r="DD127">
        <v>103.84517260189114</v>
      </c>
      <c r="DE127" s="5">
        <f>ROUND(ПП5[[#This Row],[Стоимость квартиры с отделкой]]/1000000,2)</f>
        <v>3.64</v>
      </c>
    </row>
    <row r="128" spans="1:109" x14ac:dyDescent="0.25">
      <c r="A128" s="5">
        <v>127</v>
      </c>
      <c r="B128" s="5" t="s">
        <v>4</v>
      </c>
      <c r="C128" s="5">
        <v>3</v>
      </c>
      <c r="D128" s="5">
        <v>3</v>
      </c>
      <c r="E128" s="5">
        <v>2</v>
      </c>
      <c r="F128" s="5">
        <v>14.6</v>
      </c>
      <c r="G128" s="5">
        <v>13.12</v>
      </c>
      <c r="H128" s="5"/>
      <c r="I128" s="5">
        <v>27.72</v>
      </c>
      <c r="J128" s="5">
        <v>14.35</v>
      </c>
      <c r="K128" s="5">
        <v>3.68</v>
      </c>
      <c r="L128" s="5">
        <v>2.57</v>
      </c>
      <c r="M128" s="5"/>
      <c r="N128" s="5">
        <v>7.95</v>
      </c>
      <c r="O128" s="5">
        <v>2.65</v>
      </c>
      <c r="P128" s="5"/>
      <c r="R128" s="5">
        <v>2.65</v>
      </c>
      <c r="S128" s="5">
        <v>58.92</v>
      </c>
      <c r="T128" s="5">
        <v>56.27</v>
      </c>
      <c r="U128" s="5">
        <v>57.6</v>
      </c>
      <c r="V128">
        <v>57.65</v>
      </c>
      <c r="W128" s="5">
        <v>79535.67300000001</v>
      </c>
      <c r="X128">
        <v>3976.7836500000008</v>
      </c>
      <c r="Y128">
        <v>83512.456649999993</v>
      </c>
      <c r="Z128">
        <v>2505.3736994999999</v>
      </c>
      <c r="AA128">
        <v>86017.8303495</v>
      </c>
      <c r="AC128">
        <v>86017.8303495</v>
      </c>
      <c r="AE128">
        <v>86017.8303495</v>
      </c>
      <c r="AG128">
        <v>86017.8303495</v>
      </c>
      <c r="AI128">
        <v>86017.8303495</v>
      </c>
      <c r="AJ128">
        <v>860.17830349500002</v>
      </c>
      <c r="AK128">
        <v>86878.008652995006</v>
      </c>
      <c r="AL128" s="5">
        <v>4343.9004326497507</v>
      </c>
      <c r="AM128" s="5">
        <v>91221.909085644758</v>
      </c>
      <c r="AO128">
        <v>91221.909085644758</v>
      </c>
      <c r="AP128">
        <v>1824.4381817128951</v>
      </c>
      <c r="AQ128">
        <v>93046.347267357647</v>
      </c>
      <c r="AS128">
        <v>93046.347267357647</v>
      </c>
      <c r="AT128">
        <v>1860.9269453471527</v>
      </c>
      <c r="AU128">
        <v>94907.274212704797</v>
      </c>
      <c r="AW128">
        <v>94907.274212704797</v>
      </c>
      <c r="AX128" s="5">
        <v>949.07274212704795</v>
      </c>
      <c r="AY128">
        <v>95856.346954831839</v>
      </c>
      <c r="BA128">
        <v>95856.346954831839</v>
      </c>
      <c r="BC128">
        <v>95856.346954831839</v>
      </c>
      <c r="BE128">
        <v>95856.346954831839</v>
      </c>
      <c r="BG128">
        <v>95856.346954831839</v>
      </c>
      <c r="BI128">
        <v>95856.346954831839</v>
      </c>
      <c r="BK128">
        <v>95856.346954831839</v>
      </c>
      <c r="BM128">
        <v>95856.346954831839</v>
      </c>
      <c r="BO128">
        <v>95856.346954831839</v>
      </c>
      <c r="BQ128">
        <v>95856.346954831839</v>
      </c>
      <c r="BS128">
        <v>95856.346954831839</v>
      </c>
      <c r="BT128" s="5">
        <v>95856.35</v>
      </c>
      <c r="BU128" s="5">
        <v>5521400</v>
      </c>
      <c r="BX128" s="5">
        <v>0</v>
      </c>
      <c r="BY128" s="5">
        <v>95857.638888888891</v>
      </c>
      <c r="BZ128" s="5">
        <v>5521400</v>
      </c>
      <c r="CA128" s="5" t="s">
        <v>8</v>
      </c>
      <c r="CB128" s="5"/>
      <c r="CC128">
        <v>95857.638888888891</v>
      </c>
      <c r="CD128" s="5">
        <v>0</v>
      </c>
      <c r="CE128" s="5">
        <v>5521400</v>
      </c>
      <c r="CF128" s="5" t="s">
        <v>102</v>
      </c>
      <c r="CG128" s="5"/>
      <c r="CH128" s="5" t="s">
        <v>1</v>
      </c>
      <c r="CI128" s="5" t="s">
        <v>1</v>
      </c>
      <c r="CJ128" t="s">
        <v>1863</v>
      </c>
      <c r="CK128" t="s">
        <v>1787</v>
      </c>
      <c r="CL128" t="s">
        <v>1868</v>
      </c>
      <c r="CM128" t="s">
        <v>1857</v>
      </c>
      <c r="CN128" s="5" t="b">
        <v>1</v>
      </c>
      <c r="CO128" t="s">
        <v>269</v>
      </c>
      <c r="CQ128" t="s">
        <v>1269</v>
      </c>
      <c r="CR128" t="s">
        <v>1450</v>
      </c>
      <c r="CS128" t="s">
        <v>8</v>
      </c>
      <c r="CT128" t="b">
        <v>1</v>
      </c>
      <c r="CU128">
        <v>5521400</v>
      </c>
      <c r="CV128" t="s">
        <v>1899</v>
      </c>
      <c r="CW128">
        <v>0</v>
      </c>
      <c r="CX128">
        <v>5521400</v>
      </c>
      <c r="CY128">
        <v>0</v>
      </c>
      <c r="CZ128" t="b">
        <v>1</v>
      </c>
      <c r="DA128">
        <v>45471</v>
      </c>
      <c r="DB128" t="s">
        <v>1792</v>
      </c>
      <c r="DC128">
        <v>8.6805555555558012E-4</v>
      </c>
      <c r="DD128">
        <v>83.209755979940638</v>
      </c>
      <c r="DE128" s="5">
        <f>ROUND(ПП5[[#This Row],[Стоимость квартиры с отделкой]]/1000000,2)</f>
        <v>5.52</v>
      </c>
    </row>
    <row r="129" spans="1:109" x14ac:dyDescent="0.25">
      <c r="A129" s="5">
        <v>128</v>
      </c>
      <c r="B129" s="5" t="s">
        <v>4</v>
      </c>
      <c r="C129" s="5">
        <v>3</v>
      </c>
      <c r="D129" s="5">
        <v>4</v>
      </c>
      <c r="E129" s="5">
        <v>2</v>
      </c>
      <c r="F129" s="5">
        <v>15.45</v>
      </c>
      <c r="G129" s="5">
        <v>14.5</v>
      </c>
      <c r="H129" s="5"/>
      <c r="I129" s="5">
        <v>29.95</v>
      </c>
      <c r="J129" s="5">
        <v>11.95</v>
      </c>
      <c r="K129" s="5">
        <v>3.86</v>
      </c>
      <c r="L129" s="5">
        <v>2.37</v>
      </c>
      <c r="M129" s="5"/>
      <c r="N129" s="5">
        <v>8.8699999999999992</v>
      </c>
      <c r="O129" s="5">
        <v>2.62</v>
      </c>
      <c r="P129" s="5"/>
      <c r="R129" s="5">
        <v>2.62</v>
      </c>
      <c r="S129" s="5">
        <v>59.62</v>
      </c>
      <c r="T129" s="5">
        <v>57</v>
      </c>
      <c r="U129" s="5">
        <v>58.31</v>
      </c>
      <c r="V129">
        <v>58.15</v>
      </c>
      <c r="W129" s="5">
        <v>80693.959500000012</v>
      </c>
      <c r="X129">
        <v>4034.697975000001</v>
      </c>
      <c r="Y129">
        <v>84728.657475000015</v>
      </c>
      <c r="Z129">
        <v>2541.8597242500005</v>
      </c>
      <c r="AA129">
        <v>87270.517199250011</v>
      </c>
      <c r="AC129">
        <v>87270.517199250011</v>
      </c>
      <c r="AE129">
        <v>87270.517199250011</v>
      </c>
      <c r="AG129">
        <v>87270.517199250011</v>
      </c>
      <c r="AI129">
        <v>87270.517199250011</v>
      </c>
      <c r="AJ129">
        <v>872.70517199250014</v>
      </c>
      <c r="AK129">
        <v>88143.222371242489</v>
      </c>
      <c r="AL129" s="5">
        <v>4407.161118562125</v>
      </c>
      <c r="AM129" s="5">
        <v>92550.383489804633</v>
      </c>
      <c r="AO129">
        <v>92550.383489804633</v>
      </c>
      <c r="AP129">
        <v>1851.0076697960928</v>
      </c>
      <c r="AQ129">
        <v>94401.391159600724</v>
      </c>
      <c r="AS129">
        <v>94401.391159600724</v>
      </c>
      <c r="AU129">
        <v>94401.391159600724</v>
      </c>
      <c r="AW129">
        <v>94401.391159600724</v>
      </c>
      <c r="AX129" s="5"/>
      <c r="AY129">
        <v>94401.391159600724</v>
      </c>
      <c r="BA129">
        <v>94401.391159600724</v>
      </c>
      <c r="BC129">
        <v>94401.391159600724</v>
      </c>
      <c r="BE129">
        <v>94401.391159600724</v>
      </c>
      <c r="BG129">
        <v>94401.391159600724</v>
      </c>
      <c r="BI129">
        <v>94401.391159600724</v>
      </c>
      <c r="BK129">
        <v>94401.391159600724</v>
      </c>
      <c r="BM129">
        <v>94401.391159600724</v>
      </c>
      <c r="BO129">
        <v>94401.391159600724</v>
      </c>
      <c r="BQ129">
        <v>94401.391159600724</v>
      </c>
      <c r="BS129">
        <v>94401.391159600724</v>
      </c>
      <c r="BT129" s="5">
        <v>94401.39</v>
      </c>
      <c r="BU129" s="5">
        <v>5504600</v>
      </c>
      <c r="BV129">
        <v>88888</v>
      </c>
      <c r="BX129" s="5">
        <v>88888</v>
      </c>
      <c r="BY129" s="5">
        <v>92877.928314182805</v>
      </c>
      <c r="BZ129" s="5">
        <v>5415712</v>
      </c>
      <c r="CA129" s="5" t="s">
        <v>1282</v>
      </c>
      <c r="CB129" s="5">
        <v>7000</v>
      </c>
      <c r="CC129">
        <v>99877.928314182805</v>
      </c>
      <c r="CD129" s="5">
        <v>408170</v>
      </c>
      <c r="CE129" s="5">
        <v>5823882</v>
      </c>
      <c r="CF129" s="5"/>
      <c r="CG129" s="5" t="s">
        <v>1297</v>
      </c>
      <c r="CH129" s="5" t="s">
        <v>1</v>
      </c>
      <c r="CI129" s="5" t="s">
        <v>1</v>
      </c>
      <c r="CJ129" t="s">
        <v>1863</v>
      </c>
      <c r="CK129" t="s">
        <v>1787</v>
      </c>
      <c r="CL129" t="s">
        <v>1868</v>
      </c>
      <c r="CM129" t="s">
        <v>1865</v>
      </c>
      <c r="CN129" s="5" t="b">
        <v>1</v>
      </c>
      <c r="CO129" t="s">
        <v>270</v>
      </c>
      <c r="CQ129" t="s">
        <v>1269</v>
      </c>
      <c r="CR129" t="s">
        <v>1450</v>
      </c>
      <c r="CS129" t="s">
        <v>1282</v>
      </c>
      <c r="CT129" t="b">
        <v>1</v>
      </c>
      <c r="CU129">
        <v>5504600</v>
      </c>
      <c r="CV129" t="s">
        <v>1899</v>
      </c>
      <c r="CW129">
        <v>0</v>
      </c>
      <c r="CX129">
        <v>5504600</v>
      </c>
      <c r="CY129">
        <v>0</v>
      </c>
      <c r="CZ129" t="b">
        <v>1</v>
      </c>
      <c r="DA129">
        <v>45372</v>
      </c>
      <c r="DB129" t="s">
        <v>1792</v>
      </c>
      <c r="DC129">
        <v>-2.743954724747089E-3</v>
      </c>
      <c r="DD129">
        <v>-254.85283022242331</v>
      </c>
      <c r="DE129" s="5">
        <f>ROUND(ПП5[[#This Row],[Стоимость квартиры с отделкой]]/1000000,2)</f>
        <v>5.82</v>
      </c>
    </row>
    <row r="130" spans="1:109" x14ac:dyDescent="0.25">
      <c r="A130" s="5">
        <v>129</v>
      </c>
      <c r="B130" s="5" t="s">
        <v>4</v>
      </c>
      <c r="C130" s="5">
        <v>3</v>
      </c>
      <c r="D130" s="5">
        <v>5</v>
      </c>
      <c r="E130" s="5">
        <v>1</v>
      </c>
      <c r="F130" s="5">
        <v>12.06</v>
      </c>
      <c r="G130" s="5"/>
      <c r="H130" s="5"/>
      <c r="I130" s="5">
        <v>12.06</v>
      </c>
      <c r="J130" s="5">
        <v>13.18</v>
      </c>
      <c r="K130" s="5">
        <v>4.1100000000000003</v>
      </c>
      <c r="L130" s="5"/>
      <c r="M130" s="5"/>
      <c r="N130" s="5">
        <v>7.09</v>
      </c>
      <c r="O130" s="5">
        <v>2.84</v>
      </c>
      <c r="P130" s="5"/>
      <c r="R130" s="5">
        <v>2.84</v>
      </c>
      <c r="S130" s="5">
        <v>39.28</v>
      </c>
      <c r="T130" s="5">
        <v>36.44</v>
      </c>
      <c r="U130" s="5">
        <v>37.86</v>
      </c>
      <c r="V130">
        <v>37.750000000000007</v>
      </c>
      <c r="W130" s="5">
        <v>88412.625</v>
      </c>
      <c r="Y130">
        <v>88412.625</v>
      </c>
      <c r="AA130">
        <v>88412.625</v>
      </c>
      <c r="AC130">
        <v>88412.625</v>
      </c>
      <c r="AE130">
        <v>88412.625</v>
      </c>
      <c r="AG130">
        <v>88412.625</v>
      </c>
      <c r="AI130">
        <v>88412.625</v>
      </c>
      <c r="AK130">
        <v>88412.625</v>
      </c>
      <c r="AL130" s="5"/>
      <c r="AM130" s="5">
        <v>88412.625</v>
      </c>
      <c r="AO130">
        <v>88412.625</v>
      </c>
      <c r="AQ130">
        <v>88412.625</v>
      </c>
      <c r="AS130">
        <v>88412.625</v>
      </c>
      <c r="AU130">
        <v>88412.625</v>
      </c>
      <c r="AW130">
        <v>88412.625</v>
      </c>
      <c r="AX130" s="5"/>
      <c r="AY130">
        <v>88412.625</v>
      </c>
      <c r="BA130">
        <v>88412.625</v>
      </c>
      <c r="BC130">
        <v>88412.625</v>
      </c>
      <c r="BE130">
        <v>88412.625</v>
      </c>
      <c r="BG130">
        <v>88412.625</v>
      </c>
      <c r="BI130">
        <v>88412.625</v>
      </c>
      <c r="BK130">
        <v>88412.625</v>
      </c>
      <c r="BM130">
        <v>88412.625</v>
      </c>
      <c r="BO130">
        <v>88412.625</v>
      </c>
      <c r="BQ130">
        <v>88412.625</v>
      </c>
      <c r="BS130">
        <v>88412.625</v>
      </c>
      <c r="BT130" s="5">
        <v>88412.63</v>
      </c>
      <c r="BU130" s="5">
        <v>3347302.17</v>
      </c>
      <c r="BW130">
        <v>0.06</v>
      </c>
      <c r="BX130" s="5">
        <v>200838.13020000001</v>
      </c>
      <c r="BY130" s="5">
        <v>83107.872160591651</v>
      </c>
      <c r="BZ130" s="5">
        <v>3146464.04</v>
      </c>
      <c r="CA130" s="5" t="s">
        <v>8</v>
      </c>
      <c r="CB130" s="5"/>
      <c r="CC130">
        <v>83107.872160591651</v>
      </c>
      <c r="CD130" s="5">
        <v>0</v>
      </c>
      <c r="CE130" s="5">
        <v>3146464.04</v>
      </c>
      <c r="CF130" s="5"/>
      <c r="CG130" s="5" t="s">
        <v>110</v>
      </c>
      <c r="CH130" s="5" t="s">
        <v>1</v>
      </c>
      <c r="CI130" s="5" t="s">
        <v>1</v>
      </c>
      <c r="CJ130" t="s">
        <v>1863</v>
      </c>
      <c r="CK130" t="s">
        <v>1787</v>
      </c>
      <c r="CL130" t="s">
        <v>1868</v>
      </c>
      <c r="CM130" t="s">
        <v>1864</v>
      </c>
      <c r="CN130" s="5" t="b">
        <v>1</v>
      </c>
      <c r="CO130" t="s">
        <v>271</v>
      </c>
      <c r="CQ130" t="s">
        <v>128</v>
      </c>
      <c r="CR130" t="s">
        <v>1450</v>
      </c>
      <c r="CS130" t="s">
        <v>8</v>
      </c>
      <c r="CT130" t="b">
        <v>1</v>
      </c>
      <c r="CU130">
        <v>3347302.17</v>
      </c>
      <c r="CV130" t="s">
        <v>1899</v>
      </c>
      <c r="CW130">
        <v>3347302</v>
      </c>
      <c r="CX130">
        <v>3347302</v>
      </c>
      <c r="CY130">
        <v>0</v>
      </c>
      <c r="CZ130" t="b">
        <v>1</v>
      </c>
      <c r="DA130">
        <v>45188</v>
      </c>
      <c r="DB130" t="s">
        <v>1795</v>
      </c>
      <c r="DC130">
        <v>-2.9054410987847668E-3</v>
      </c>
      <c r="DD130">
        <v>-241.46502740793332</v>
      </c>
      <c r="DE130" s="5">
        <f>ROUND(ПП5[[#This Row],[Стоимость квартиры с отделкой]]/1000000,2)</f>
        <v>3.15</v>
      </c>
    </row>
    <row r="131" spans="1:109" x14ac:dyDescent="0.25">
      <c r="A131" s="5">
        <v>130</v>
      </c>
      <c r="B131" s="5" t="s">
        <v>4</v>
      </c>
      <c r="C131" s="5">
        <v>3</v>
      </c>
      <c r="D131" s="5">
        <v>6</v>
      </c>
      <c r="E131" s="5">
        <v>3</v>
      </c>
      <c r="F131" s="5">
        <v>17.89</v>
      </c>
      <c r="G131" s="5">
        <v>17.2</v>
      </c>
      <c r="H131" s="5">
        <v>14.31</v>
      </c>
      <c r="I131" s="5">
        <v>49.400000000000006</v>
      </c>
      <c r="J131" s="5">
        <v>13.39</v>
      </c>
      <c r="K131" s="5">
        <v>4.2</v>
      </c>
      <c r="L131" s="5">
        <v>2.0499999999999998</v>
      </c>
      <c r="M131" s="5"/>
      <c r="N131" s="5">
        <v>13.21</v>
      </c>
      <c r="O131" s="5">
        <v>2.79</v>
      </c>
      <c r="P131" s="5">
        <v>2.68</v>
      </c>
      <c r="R131" s="5">
        <v>5.4700000000000006</v>
      </c>
      <c r="S131" s="5">
        <v>87.72</v>
      </c>
      <c r="T131" s="5">
        <v>82.25</v>
      </c>
      <c r="U131" s="5">
        <v>84.99</v>
      </c>
      <c r="V131">
        <v>84.75</v>
      </c>
      <c r="W131" s="5">
        <v>72806.580000000016</v>
      </c>
      <c r="X131">
        <v>3640.3290000000006</v>
      </c>
      <c r="Y131">
        <v>76446.909000000014</v>
      </c>
      <c r="Z131">
        <v>2293.4072700000002</v>
      </c>
      <c r="AA131">
        <v>78740.31627000001</v>
      </c>
      <c r="AC131">
        <v>78740.31627000001</v>
      </c>
      <c r="AE131">
        <v>78740.31627000001</v>
      </c>
      <c r="AG131">
        <v>78740.31627000001</v>
      </c>
      <c r="AI131">
        <v>78740.31627000001</v>
      </c>
      <c r="AJ131">
        <v>787.40316270000017</v>
      </c>
      <c r="AK131">
        <v>79527.719432700003</v>
      </c>
      <c r="AL131" s="5">
        <v>3976.3859716349998</v>
      </c>
      <c r="AM131" s="5">
        <v>83504.105404335001</v>
      </c>
      <c r="AO131">
        <v>83504.105404335001</v>
      </c>
      <c r="AP131">
        <v>1670.0821080866999</v>
      </c>
      <c r="AQ131">
        <v>85174.187512421689</v>
      </c>
      <c r="AS131">
        <v>85174.187512421689</v>
      </c>
      <c r="AT131">
        <v>1703.483750248434</v>
      </c>
      <c r="AU131">
        <v>86877.671262670134</v>
      </c>
      <c r="AW131">
        <v>86877.671262670134</v>
      </c>
      <c r="AX131" s="5">
        <v>868.7767126267014</v>
      </c>
      <c r="AY131">
        <v>87746.447975296833</v>
      </c>
      <c r="BA131">
        <v>87746.447975296833</v>
      </c>
      <c r="BC131">
        <v>87746.447975296833</v>
      </c>
      <c r="BD131">
        <v>1754.9289595059367</v>
      </c>
      <c r="BE131">
        <v>89501.376934802771</v>
      </c>
      <c r="BF131">
        <v>1342.5206540220415</v>
      </c>
      <c r="BG131">
        <v>90843.897588824795</v>
      </c>
      <c r="BI131">
        <v>90843.897588824795</v>
      </c>
      <c r="BJ131">
        <v>3633.755903552993</v>
      </c>
      <c r="BK131">
        <v>94477.653492377809</v>
      </c>
      <c r="BL131">
        <v>4723.8826746188906</v>
      </c>
      <c r="BM131">
        <v>99201.536166996695</v>
      </c>
      <c r="BN131">
        <v>12896.199701709573</v>
      </c>
      <c r="BO131">
        <v>112097.73586870628</v>
      </c>
      <c r="BP131">
        <v>35</v>
      </c>
      <c r="BQ131">
        <v>112132.73586870628</v>
      </c>
      <c r="BS131">
        <v>112132.73586870628</v>
      </c>
      <c r="BT131" s="5">
        <v>112132.74</v>
      </c>
      <c r="BU131" s="5">
        <v>9503300</v>
      </c>
      <c r="BX131" s="5">
        <v>0</v>
      </c>
      <c r="BY131" s="5">
        <v>112133.33333333331</v>
      </c>
      <c r="BZ131" s="5">
        <v>9503300</v>
      </c>
      <c r="CA131" s="5" t="s">
        <v>1282</v>
      </c>
      <c r="CB131" s="5">
        <v>10000</v>
      </c>
      <c r="CC131">
        <v>122133.33333333331</v>
      </c>
      <c r="CD131" s="5">
        <v>847500</v>
      </c>
      <c r="CE131" s="5">
        <v>10350800</v>
      </c>
      <c r="CF131" s="5"/>
      <c r="CG131" s="5"/>
      <c r="CH131" s="5" t="s">
        <v>2</v>
      </c>
      <c r="CI131" s="5" t="s">
        <v>2</v>
      </c>
      <c r="CJ131" t="s">
        <v>1821</v>
      </c>
      <c r="CK131" t="s">
        <v>1787</v>
      </c>
      <c r="CL131" t="s">
        <v>1868</v>
      </c>
      <c r="CM131" t="s">
        <v>1866</v>
      </c>
      <c r="CN131" s="5" t="b">
        <v>1</v>
      </c>
      <c r="CO131" t="s">
        <v>272</v>
      </c>
      <c r="CQ131" t="s">
        <v>1269</v>
      </c>
      <c r="CR131" t="s">
        <v>1451</v>
      </c>
      <c r="CS131" t="s">
        <v>1282</v>
      </c>
      <c r="CT131" t="b">
        <v>1</v>
      </c>
      <c r="CU131">
        <v>9503300</v>
      </c>
      <c r="CV131">
        <v>9503300</v>
      </c>
      <c r="CW131">
        <v>0</v>
      </c>
      <c r="CX131">
        <v>0</v>
      </c>
      <c r="CY131">
        <v>0</v>
      </c>
      <c r="CZ131" t="b">
        <v>1</v>
      </c>
      <c r="DA131" t="s">
        <v>1786</v>
      </c>
      <c r="DB131" t="s">
        <v>1787</v>
      </c>
      <c r="DC131">
        <v>-2.8238616307800779E-3</v>
      </c>
      <c r="DD131">
        <v>-316.64901753147274</v>
      </c>
      <c r="DE131" s="5">
        <f>ROUND(ПП5[[#This Row],[Стоимость квартиры с отделкой]]/1000000,2)</f>
        <v>10.35</v>
      </c>
    </row>
    <row r="132" spans="1:109" x14ac:dyDescent="0.25">
      <c r="A132" s="5">
        <v>131</v>
      </c>
      <c r="B132" s="5" t="s">
        <v>4</v>
      </c>
      <c r="C132" s="5">
        <v>3</v>
      </c>
      <c r="D132" s="5">
        <v>7</v>
      </c>
      <c r="E132" s="5">
        <v>1</v>
      </c>
      <c r="F132" s="5">
        <v>17.89</v>
      </c>
      <c r="G132" s="5"/>
      <c r="H132" s="5"/>
      <c r="I132" s="5">
        <v>17.89</v>
      </c>
      <c r="J132" s="5">
        <v>13.04</v>
      </c>
      <c r="K132" s="5">
        <v>3.9</v>
      </c>
      <c r="L132" s="5"/>
      <c r="M132" s="5"/>
      <c r="N132" s="5">
        <v>6.12</v>
      </c>
      <c r="O132" s="5">
        <v>2.65</v>
      </c>
      <c r="P132" s="5"/>
      <c r="R132" s="5">
        <v>2.65</v>
      </c>
      <c r="S132" s="5">
        <v>43.6</v>
      </c>
      <c r="T132" s="5">
        <v>40.950000000000003</v>
      </c>
      <c r="U132" s="5">
        <v>42.28</v>
      </c>
      <c r="V132">
        <v>42</v>
      </c>
      <c r="W132" s="5">
        <v>84762.5625</v>
      </c>
      <c r="Y132">
        <v>84762.5625</v>
      </c>
      <c r="AA132">
        <v>84762.5625</v>
      </c>
      <c r="AC132">
        <v>84762.5625</v>
      </c>
      <c r="AE132">
        <v>84762.5625</v>
      </c>
      <c r="AG132">
        <v>84762.5625</v>
      </c>
      <c r="AI132">
        <v>84762.5625</v>
      </c>
      <c r="AK132">
        <v>84762.5625</v>
      </c>
      <c r="AL132" s="5"/>
      <c r="AM132" s="5">
        <v>84762.5625</v>
      </c>
      <c r="AO132">
        <v>84762.5625</v>
      </c>
      <c r="AQ132">
        <v>84762.5625</v>
      </c>
      <c r="AS132">
        <v>84762.5625</v>
      </c>
      <c r="AU132">
        <v>84762.5625</v>
      </c>
      <c r="AW132">
        <v>84762.5625</v>
      </c>
      <c r="AX132" s="5"/>
      <c r="AY132">
        <v>84762.5625</v>
      </c>
      <c r="BA132">
        <v>84762.5625</v>
      </c>
      <c r="BC132">
        <v>84762.5625</v>
      </c>
      <c r="BE132">
        <v>84762.5625</v>
      </c>
      <c r="BG132">
        <v>84762.5625</v>
      </c>
      <c r="BI132">
        <v>84762.5625</v>
      </c>
      <c r="BK132">
        <v>84762.5625</v>
      </c>
      <c r="BM132">
        <v>84762.5625</v>
      </c>
      <c r="BO132">
        <v>84762.5625</v>
      </c>
      <c r="BQ132">
        <v>84762.5625</v>
      </c>
      <c r="BS132">
        <v>84762.5625</v>
      </c>
      <c r="BT132" s="5">
        <v>84762.559999999998</v>
      </c>
      <c r="BU132" s="5">
        <v>3583761.04</v>
      </c>
      <c r="BX132" s="5">
        <v>0</v>
      </c>
      <c r="BY132" s="5">
        <v>84762.560075685906</v>
      </c>
      <c r="BZ132" s="5">
        <v>3583761.04</v>
      </c>
      <c r="CA132" s="5" t="s">
        <v>9</v>
      </c>
      <c r="CB132" s="5">
        <v>4500</v>
      </c>
      <c r="CC132">
        <v>89262.560075685906</v>
      </c>
      <c r="CD132" s="5">
        <v>190260</v>
      </c>
      <c r="CE132" s="5">
        <v>3774021.04</v>
      </c>
      <c r="CF132" s="5"/>
      <c r="CG132" s="5"/>
      <c r="CH132" s="5" t="s">
        <v>1</v>
      </c>
      <c r="CI132" s="5" t="s">
        <v>1</v>
      </c>
      <c r="CJ132" t="s">
        <v>1863</v>
      </c>
      <c r="CK132" t="s">
        <v>1787</v>
      </c>
      <c r="CL132" t="s">
        <v>1868</v>
      </c>
      <c r="CM132" t="s">
        <v>1864</v>
      </c>
      <c r="CN132" s="5" t="b">
        <v>1</v>
      </c>
      <c r="CO132" t="s">
        <v>273</v>
      </c>
      <c r="CQ132" t="s">
        <v>128</v>
      </c>
      <c r="CR132" t="s">
        <v>1450</v>
      </c>
      <c r="CS132" t="s">
        <v>9</v>
      </c>
      <c r="CT132" t="b">
        <v>1</v>
      </c>
      <c r="CU132">
        <v>3583761.04</v>
      </c>
      <c r="CV132" t="s">
        <v>1899</v>
      </c>
      <c r="CW132">
        <v>3583761</v>
      </c>
      <c r="CX132">
        <v>3583761</v>
      </c>
      <c r="CY132">
        <v>0</v>
      </c>
      <c r="CZ132" t="b">
        <v>1</v>
      </c>
      <c r="DA132">
        <v>45185</v>
      </c>
      <c r="DB132" t="s">
        <v>1785</v>
      </c>
      <c r="DC132">
        <v>-6.6225165562914245E-3</v>
      </c>
      <c r="DD132">
        <v>-561.34145745487638</v>
      </c>
      <c r="DE132" s="5">
        <f>ROUND(ПП5[[#This Row],[Стоимость квартиры с отделкой]]/1000000,2)</f>
        <v>3.77</v>
      </c>
    </row>
    <row r="133" spans="1:109" x14ac:dyDescent="0.25">
      <c r="A133" s="5">
        <v>132</v>
      </c>
      <c r="B133" s="5" t="s">
        <v>4</v>
      </c>
      <c r="C133" s="5">
        <v>4</v>
      </c>
      <c r="D133" s="5">
        <v>1</v>
      </c>
      <c r="E133" s="5">
        <v>2</v>
      </c>
      <c r="F133" s="5">
        <v>15.91</v>
      </c>
      <c r="G133" s="5">
        <v>12.02</v>
      </c>
      <c r="H133" s="5"/>
      <c r="I133" s="5">
        <v>27.93</v>
      </c>
      <c r="J133" s="5">
        <v>15.31</v>
      </c>
      <c r="K133" s="5">
        <v>3.85</v>
      </c>
      <c r="L133" s="5">
        <v>2.2999999999999998</v>
      </c>
      <c r="M133" s="5"/>
      <c r="N133" s="5">
        <v>9.4499999999999993</v>
      </c>
      <c r="O133" s="5">
        <v>2.75</v>
      </c>
      <c r="P133" s="5"/>
      <c r="R133" s="5">
        <v>2.75</v>
      </c>
      <c r="S133" s="5">
        <v>61.59</v>
      </c>
      <c r="T133" s="5">
        <v>58.84</v>
      </c>
      <c r="U133" s="5">
        <v>60.22</v>
      </c>
      <c r="V133">
        <v>60.1</v>
      </c>
      <c r="W133" s="5">
        <v>82624.437000000005</v>
      </c>
      <c r="X133">
        <v>4131.2218500000008</v>
      </c>
      <c r="Y133">
        <v>86755.658850000007</v>
      </c>
      <c r="Z133">
        <v>2602.6697655000003</v>
      </c>
      <c r="AA133">
        <v>89358.32861550001</v>
      </c>
      <c r="AC133">
        <v>89358.32861550001</v>
      </c>
      <c r="AE133">
        <v>89358.32861550001</v>
      </c>
      <c r="AG133">
        <v>89358.32861550001</v>
      </c>
      <c r="AI133">
        <v>89358.32861550001</v>
      </c>
      <c r="AJ133">
        <v>893.58328615500011</v>
      </c>
      <c r="AK133">
        <v>90251.911901654996</v>
      </c>
      <c r="AL133" s="5">
        <v>4512.5955950827511</v>
      </c>
      <c r="AM133" s="5">
        <v>94764.507496737759</v>
      </c>
      <c r="AO133">
        <v>94764.507496737759</v>
      </c>
      <c r="AQ133">
        <v>94764.507496737759</v>
      </c>
      <c r="AS133">
        <v>94764.507496737759</v>
      </c>
      <c r="AU133">
        <v>94764.507496737759</v>
      </c>
      <c r="AW133">
        <v>94764.507496737759</v>
      </c>
      <c r="AX133" s="5"/>
      <c r="AY133">
        <v>94764.507496737759</v>
      </c>
      <c r="BA133">
        <v>94764.507496737759</v>
      </c>
      <c r="BC133">
        <v>94764.507496737759</v>
      </c>
      <c r="BE133">
        <v>94764.507496737759</v>
      </c>
      <c r="BG133">
        <v>94764.507496737759</v>
      </c>
      <c r="BI133">
        <v>94764.507496737759</v>
      </c>
      <c r="BK133">
        <v>94764.507496737759</v>
      </c>
      <c r="BM133">
        <v>94764.507496737759</v>
      </c>
      <c r="BO133">
        <v>94764.507496737759</v>
      </c>
      <c r="BQ133">
        <v>94764.507496737759</v>
      </c>
      <c r="BS133">
        <v>94764.507496737759</v>
      </c>
      <c r="BT133" s="5">
        <v>94764.51</v>
      </c>
      <c r="BU133" s="5">
        <v>5706800</v>
      </c>
      <c r="BW133">
        <v>0.03</v>
      </c>
      <c r="BX133" s="5">
        <v>171204</v>
      </c>
      <c r="BY133" s="5">
        <v>91922.882763201589</v>
      </c>
      <c r="BZ133" s="5">
        <v>5535596</v>
      </c>
      <c r="CA133" s="5" t="s">
        <v>10</v>
      </c>
      <c r="CB133" s="5">
        <v>20000</v>
      </c>
      <c r="CC133">
        <v>111922.8827632016</v>
      </c>
      <c r="CD133" s="5">
        <v>1204400</v>
      </c>
      <c r="CE133" s="5">
        <v>6739996</v>
      </c>
      <c r="CF133" s="5"/>
      <c r="CG133" s="5" t="s">
        <v>110</v>
      </c>
      <c r="CH133" s="5" t="s">
        <v>1</v>
      </c>
      <c r="CI133" s="5" t="s">
        <v>1</v>
      </c>
      <c r="CJ133" t="s">
        <v>1863</v>
      </c>
      <c r="CK133" t="s">
        <v>1787</v>
      </c>
      <c r="CL133" t="s">
        <v>1868</v>
      </c>
      <c r="CM133" t="s">
        <v>1857</v>
      </c>
      <c r="CN133" s="5" t="b">
        <v>1</v>
      </c>
      <c r="CO133" t="s">
        <v>274</v>
      </c>
      <c r="CQ133" t="s">
        <v>1269</v>
      </c>
      <c r="CR133" t="s">
        <v>1450</v>
      </c>
      <c r="CS133" t="s">
        <v>10</v>
      </c>
      <c r="CT133" t="b">
        <v>1</v>
      </c>
      <c r="CU133">
        <v>5706800</v>
      </c>
      <c r="CV133" t="s">
        <v>1899</v>
      </c>
      <c r="CW133">
        <v>0</v>
      </c>
      <c r="CX133">
        <v>5706800</v>
      </c>
      <c r="CY133">
        <v>0</v>
      </c>
      <c r="CZ133" t="b">
        <v>1</v>
      </c>
      <c r="DA133">
        <v>45344</v>
      </c>
      <c r="DB133" t="s">
        <v>1789</v>
      </c>
      <c r="DC133">
        <v>-1.9926934573231136E-3</v>
      </c>
      <c r="DD133">
        <v>-183.17412706051144</v>
      </c>
      <c r="DE133" s="5">
        <f>ROUND(ПП5[[#This Row],[Стоимость квартиры с отделкой]]/1000000,2)</f>
        <v>6.74</v>
      </c>
    </row>
    <row r="134" spans="1:109" x14ac:dyDescent="0.25">
      <c r="A134" s="5">
        <v>133</v>
      </c>
      <c r="B134" s="5" t="s">
        <v>4</v>
      </c>
      <c r="C134" s="5">
        <v>4</v>
      </c>
      <c r="D134" s="5">
        <v>2</v>
      </c>
      <c r="E134" s="5">
        <v>0</v>
      </c>
      <c r="F134" s="5">
        <v>7.13</v>
      </c>
      <c r="G134" s="5"/>
      <c r="H134" s="5"/>
      <c r="I134" s="5">
        <v>7.13</v>
      </c>
      <c r="J134" s="5">
        <v>5.12</v>
      </c>
      <c r="K134" s="5">
        <v>3.65</v>
      </c>
      <c r="L134" s="5"/>
      <c r="M134" s="5"/>
      <c r="N134" s="5">
        <v>6.92</v>
      </c>
      <c r="O134" s="5">
        <v>2.91</v>
      </c>
      <c r="P134" s="5"/>
      <c r="R134" s="5">
        <v>2.91</v>
      </c>
      <c r="S134" s="5">
        <v>25.73</v>
      </c>
      <c r="T134" s="5">
        <v>22.82</v>
      </c>
      <c r="U134" s="5">
        <v>24.28</v>
      </c>
      <c r="V134">
        <v>24.35</v>
      </c>
      <c r="W134" s="5">
        <v>92857.59</v>
      </c>
      <c r="Y134">
        <v>92857.59</v>
      </c>
      <c r="AA134">
        <v>92857.59</v>
      </c>
      <c r="AC134">
        <v>92857.59</v>
      </c>
      <c r="AE134">
        <v>92857.59</v>
      </c>
      <c r="AG134">
        <v>92857.59</v>
      </c>
      <c r="AI134">
        <v>92857.59</v>
      </c>
      <c r="AK134">
        <v>92857.59</v>
      </c>
      <c r="AL134" s="5"/>
      <c r="AM134" s="5">
        <v>92857.59</v>
      </c>
      <c r="AO134">
        <v>92857.59</v>
      </c>
      <c r="AQ134">
        <v>92857.59</v>
      </c>
      <c r="AS134">
        <v>92857.59</v>
      </c>
      <c r="AU134">
        <v>92857.59</v>
      </c>
      <c r="AW134">
        <v>92857.59</v>
      </c>
      <c r="AX134" s="5"/>
      <c r="AY134">
        <v>92857.59</v>
      </c>
      <c r="BA134">
        <v>92857.59</v>
      </c>
      <c r="BC134">
        <v>92857.59</v>
      </c>
      <c r="BE134">
        <v>92857.59</v>
      </c>
      <c r="BG134">
        <v>92857.59</v>
      </c>
      <c r="BI134">
        <v>92857.59</v>
      </c>
      <c r="BK134">
        <v>92857.59</v>
      </c>
      <c r="BM134">
        <v>92857.59</v>
      </c>
      <c r="BO134">
        <v>92857.59</v>
      </c>
      <c r="BQ134">
        <v>92857.59</v>
      </c>
      <c r="BS134">
        <v>92857.59</v>
      </c>
      <c r="BT134" s="5">
        <v>92857.59</v>
      </c>
      <c r="BU134" s="5">
        <v>2254582.29</v>
      </c>
      <c r="BX134" s="5">
        <v>0</v>
      </c>
      <c r="BY134" s="5">
        <v>92857.590197693571</v>
      </c>
      <c r="BZ134" s="5">
        <v>2254582.29</v>
      </c>
      <c r="CA134" s="5" t="s">
        <v>9</v>
      </c>
      <c r="CB134" s="5">
        <v>4500</v>
      </c>
      <c r="CC134">
        <v>97357.590197693571</v>
      </c>
      <c r="CD134" s="5">
        <v>109260</v>
      </c>
      <c r="CE134" s="5">
        <v>2363842.29</v>
      </c>
      <c r="CF134" s="5"/>
      <c r="CG134" s="5"/>
      <c r="CH134" s="5" t="s">
        <v>1</v>
      </c>
      <c r="CI134" s="5" t="s">
        <v>1</v>
      </c>
      <c r="CJ134" t="s">
        <v>1863</v>
      </c>
      <c r="CK134" t="s">
        <v>1787</v>
      </c>
      <c r="CL134" t="s">
        <v>1868</v>
      </c>
      <c r="CM134" t="s">
        <v>1862</v>
      </c>
      <c r="CN134" s="5" t="b">
        <v>1</v>
      </c>
      <c r="CO134" t="s">
        <v>275</v>
      </c>
      <c r="CQ134" t="s">
        <v>128</v>
      </c>
      <c r="CR134" t="s">
        <v>1450</v>
      </c>
      <c r="CS134" t="s">
        <v>9</v>
      </c>
      <c r="CT134" t="b">
        <v>1</v>
      </c>
      <c r="CU134">
        <v>2254582.29</v>
      </c>
      <c r="CV134" t="s">
        <v>1899</v>
      </c>
      <c r="CW134">
        <v>2254582</v>
      </c>
      <c r="CX134">
        <v>2254582</v>
      </c>
      <c r="CY134">
        <v>0</v>
      </c>
      <c r="CZ134" t="b">
        <v>1</v>
      </c>
      <c r="DA134">
        <v>45188</v>
      </c>
      <c r="DB134" t="s">
        <v>1791</v>
      </c>
      <c r="DC134">
        <v>2.883031301482486E-3</v>
      </c>
      <c r="DD134">
        <v>267.71133912018382</v>
      </c>
      <c r="DE134" s="5">
        <f>ROUND(ПП5[[#This Row],[Стоимость квартиры с отделкой]]/1000000,2)</f>
        <v>2.36</v>
      </c>
    </row>
    <row r="135" spans="1:109" x14ac:dyDescent="0.25">
      <c r="A135" s="5">
        <v>134</v>
      </c>
      <c r="B135" s="5" t="s">
        <v>4</v>
      </c>
      <c r="C135" s="5">
        <v>4</v>
      </c>
      <c r="D135" s="5">
        <v>3</v>
      </c>
      <c r="E135" s="5">
        <v>2</v>
      </c>
      <c r="F135" s="5">
        <v>14.6</v>
      </c>
      <c r="G135" s="5">
        <v>13.12</v>
      </c>
      <c r="H135" s="5"/>
      <c r="I135" s="5">
        <v>27.72</v>
      </c>
      <c r="J135" s="5">
        <v>14.35</v>
      </c>
      <c r="K135" s="5">
        <v>3.68</v>
      </c>
      <c r="L135" s="5">
        <v>2.57</v>
      </c>
      <c r="M135" s="5"/>
      <c r="N135" s="5">
        <v>7.95</v>
      </c>
      <c r="O135" s="5">
        <v>2.65</v>
      </c>
      <c r="P135" s="5"/>
      <c r="R135" s="5">
        <v>2.65</v>
      </c>
      <c r="S135" s="5">
        <v>58.92</v>
      </c>
      <c r="T135" s="5">
        <v>56.27</v>
      </c>
      <c r="U135" s="5">
        <v>57.6</v>
      </c>
      <c r="V135">
        <v>57.85</v>
      </c>
      <c r="W135" s="5">
        <v>81080.054999999993</v>
      </c>
      <c r="X135">
        <v>4054.002750000001</v>
      </c>
      <c r="Y135">
        <v>85134.057750000007</v>
      </c>
      <c r="Z135">
        <v>2554.0217325000003</v>
      </c>
      <c r="AA135">
        <v>87688.079482500005</v>
      </c>
      <c r="AC135">
        <v>87688.079482500005</v>
      </c>
      <c r="AE135">
        <v>87688.079482500005</v>
      </c>
      <c r="AG135">
        <v>87688.079482500005</v>
      </c>
      <c r="AI135">
        <v>87688.079482500005</v>
      </c>
      <c r="AJ135">
        <v>876.88079482499995</v>
      </c>
      <c r="AK135">
        <v>88564.960277325008</v>
      </c>
      <c r="AL135" s="5">
        <v>4428.2480138662504</v>
      </c>
      <c r="AM135" s="5">
        <v>92993.208291191258</v>
      </c>
      <c r="AO135">
        <v>92993.208291191258</v>
      </c>
      <c r="AP135">
        <v>1859.8641658238253</v>
      </c>
      <c r="AQ135">
        <v>94853.072457015078</v>
      </c>
      <c r="AS135">
        <v>94853.072457015078</v>
      </c>
      <c r="AT135">
        <v>1897.0614491403016</v>
      </c>
      <c r="AU135">
        <v>96750.133906155374</v>
      </c>
      <c r="AW135">
        <v>96750.133906155374</v>
      </c>
      <c r="AX135" s="5">
        <v>967.50133906155372</v>
      </c>
      <c r="AY135">
        <v>97717.635245216923</v>
      </c>
      <c r="BA135">
        <v>97717.635245216923</v>
      </c>
      <c r="BC135">
        <v>97717.635245216923</v>
      </c>
      <c r="BE135">
        <v>97717.635245216923</v>
      </c>
      <c r="BG135">
        <v>97717.635245216923</v>
      </c>
      <c r="BI135">
        <v>97717.635245216923</v>
      </c>
      <c r="BK135">
        <v>97717.635245216923</v>
      </c>
      <c r="BM135">
        <v>97717.635245216923</v>
      </c>
      <c r="BO135">
        <v>97717.635245216923</v>
      </c>
      <c r="BQ135">
        <v>97717.635245216923</v>
      </c>
      <c r="BS135">
        <v>97717.635245216923</v>
      </c>
      <c r="BT135" s="5">
        <v>97717.64</v>
      </c>
      <c r="BU135" s="5">
        <v>5628600</v>
      </c>
      <c r="BW135">
        <v>0.03</v>
      </c>
      <c r="BX135" s="5">
        <v>168858</v>
      </c>
      <c r="BY135" s="5">
        <v>94787.1875</v>
      </c>
      <c r="BZ135" s="5">
        <v>5459742</v>
      </c>
      <c r="CA135" s="5" t="s">
        <v>10</v>
      </c>
      <c r="CB135" s="5">
        <v>20000</v>
      </c>
      <c r="CC135">
        <v>114787.1875</v>
      </c>
      <c r="CD135" s="5">
        <v>1152000</v>
      </c>
      <c r="CE135" s="5">
        <v>6611742</v>
      </c>
      <c r="CF135" s="5" t="s">
        <v>102</v>
      </c>
      <c r="CG135" s="5" t="s">
        <v>110</v>
      </c>
      <c r="CH135" s="5" t="s">
        <v>1</v>
      </c>
      <c r="CI135" s="5" t="s">
        <v>1</v>
      </c>
      <c r="CJ135" t="s">
        <v>1863</v>
      </c>
      <c r="CK135" t="s">
        <v>1787</v>
      </c>
      <c r="CL135" t="s">
        <v>1868</v>
      </c>
      <c r="CM135" t="s">
        <v>1857</v>
      </c>
      <c r="CN135" s="5" t="b">
        <v>1</v>
      </c>
      <c r="CO135" t="s">
        <v>276</v>
      </c>
      <c r="CQ135" t="s">
        <v>1269</v>
      </c>
      <c r="CR135" t="s">
        <v>1450</v>
      </c>
      <c r="CS135" t="s">
        <v>10</v>
      </c>
      <c r="CT135" t="b">
        <v>1</v>
      </c>
      <c r="CU135">
        <v>5628600</v>
      </c>
      <c r="CV135" t="s">
        <v>1899</v>
      </c>
      <c r="CW135">
        <v>0</v>
      </c>
      <c r="CX135">
        <v>5628600</v>
      </c>
      <c r="CY135">
        <v>0</v>
      </c>
      <c r="CZ135" t="b">
        <v>1</v>
      </c>
      <c r="DA135">
        <v>45466</v>
      </c>
      <c r="DB135" t="s">
        <v>1785</v>
      </c>
      <c r="DC135">
        <v>4.3402777777776791E-3</v>
      </c>
      <c r="DD135">
        <v>411.40272352429622</v>
      </c>
      <c r="DE135" s="5">
        <f>ROUND(ПП5[[#This Row],[Стоимость квартиры с отделкой]]/1000000,2)</f>
        <v>6.61</v>
      </c>
    </row>
    <row r="136" spans="1:109" x14ac:dyDescent="0.25">
      <c r="A136" s="5">
        <v>135</v>
      </c>
      <c r="B136" s="5" t="s">
        <v>4</v>
      </c>
      <c r="C136" s="5">
        <v>4</v>
      </c>
      <c r="D136" s="5">
        <v>4</v>
      </c>
      <c r="E136" s="5">
        <v>2</v>
      </c>
      <c r="F136" s="5">
        <v>15.45</v>
      </c>
      <c r="G136" s="5">
        <v>14.5</v>
      </c>
      <c r="H136" s="5"/>
      <c r="I136" s="5">
        <v>29.95</v>
      </c>
      <c r="J136" s="5">
        <v>11.95</v>
      </c>
      <c r="K136" s="5">
        <v>3.86</v>
      </c>
      <c r="L136" s="5">
        <v>2.37</v>
      </c>
      <c r="M136" s="5"/>
      <c r="N136" s="5">
        <v>8.8699999999999992</v>
      </c>
      <c r="O136" s="5">
        <v>2.62</v>
      </c>
      <c r="P136" s="5"/>
      <c r="R136" s="5">
        <v>2.62</v>
      </c>
      <c r="S136" s="5">
        <v>59.62</v>
      </c>
      <c r="T136" s="5">
        <v>57</v>
      </c>
      <c r="U136" s="5">
        <v>58.31</v>
      </c>
      <c r="V136">
        <v>58.35</v>
      </c>
      <c r="W136" s="5">
        <v>82238.34150000001</v>
      </c>
      <c r="X136">
        <v>4111.9170750000003</v>
      </c>
      <c r="Y136">
        <v>86350.258575000014</v>
      </c>
      <c r="Z136">
        <v>2590.5077572500004</v>
      </c>
      <c r="AA136">
        <v>88940.766332250016</v>
      </c>
      <c r="AC136">
        <v>88940.766332250016</v>
      </c>
      <c r="AE136">
        <v>88940.766332250016</v>
      </c>
      <c r="AG136">
        <v>88940.766332250016</v>
      </c>
      <c r="AI136">
        <v>88940.766332250016</v>
      </c>
      <c r="AK136">
        <v>88940.766332250016</v>
      </c>
      <c r="AL136" s="5"/>
      <c r="AM136" s="5">
        <v>88940.766332250016</v>
      </c>
      <c r="AO136">
        <v>88940.766332250016</v>
      </c>
      <c r="AQ136">
        <v>88940.766332250016</v>
      </c>
      <c r="AS136">
        <v>88940.766332250016</v>
      </c>
      <c r="AU136">
        <v>88940.766332250016</v>
      </c>
      <c r="AW136">
        <v>88940.766332250016</v>
      </c>
      <c r="AX136" s="5"/>
      <c r="AY136">
        <v>88940.766332250016</v>
      </c>
      <c r="BA136">
        <v>88940.766332250016</v>
      </c>
      <c r="BC136">
        <v>88940.766332250016</v>
      </c>
      <c r="BE136">
        <v>88940.766332250016</v>
      </c>
      <c r="BG136">
        <v>88940.766332250016</v>
      </c>
      <c r="BI136">
        <v>88940.766332250016</v>
      </c>
      <c r="BK136">
        <v>88940.766332250016</v>
      </c>
      <c r="BM136">
        <v>88940.766332250016</v>
      </c>
      <c r="BO136">
        <v>88940.766332250016</v>
      </c>
      <c r="BQ136">
        <v>88940.766332250016</v>
      </c>
      <c r="BS136">
        <v>88940.766332250016</v>
      </c>
      <c r="BT136" s="5">
        <v>88940.77</v>
      </c>
      <c r="BU136" s="5">
        <v>5186136.3</v>
      </c>
      <c r="BW136">
        <v>0.02</v>
      </c>
      <c r="BX136" s="5">
        <v>103722.726</v>
      </c>
      <c r="BY136" s="5">
        <v>87161.954553249874</v>
      </c>
      <c r="BZ136" s="5">
        <v>5082413.57</v>
      </c>
      <c r="CA136" s="5" t="s">
        <v>10</v>
      </c>
      <c r="CB136" s="5">
        <v>22000</v>
      </c>
      <c r="CC136">
        <v>109161.95455324987</v>
      </c>
      <c r="CD136" s="5">
        <v>1282820</v>
      </c>
      <c r="CE136" s="5">
        <v>6365233.5700000003</v>
      </c>
      <c r="CF136" s="5"/>
      <c r="CG136" s="5" t="s">
        <v>62</v>
      </c>
      <c r="CH136" s="5" t="s">
        <v>1</v>
      </c>
      <c r="CI136" s="5" t="s">
        <v>1</v>
      </c>
      <c r="CJ136" t="s">
        <v>1863</v>
      </c>
      <c r="CK136" t="s">
        <v>1787</v>
      </c>
      <c r="CL136" t="s">
        <v>1868</v>
      </c>
      <c r="CM136" t="s">
        <v>1865</v>
      </c>
      <c r="CN136" s="5" t="b">
        <v>1</v>
      </c>
      <c r="CO136" t="s">
        <v>277</v>
      </c>
      <c r="CQ136" t="s">
        <v>128</v>
      </c>
      <c r="CR136" t="s">
        <v>1450</v>
      </c>
      <c r="CS136" t="s">
        <v>10</v>
      </c>
      <c r="CT136" t="b">
        <v>1</v>
      </c>
      <c r="CU136">
        <v>5186136.3</v>
      </c>
      <c r="CV136" t="s">
        <v>1899</v>
      </c>
      <c r="CW136">
        <v>0</v>
      </c>
      <c r="CX136">
        <v>5186136</v>
      </c>
      <c r="CY136">
        <v>0</v>
      </c>
      <c r="CZ136" t="b">
        <v>1</v>
      </c>
      <c r="DA136">
        <v>45230</v>
      </c>
      <c r="DB136" t="s">
        <v>1791</v>
      </c>
      <c r="DC136">
        <v>6.8598868118674439E-4</v>
      </c>
      <c r="DD136">
        <v>59.792114253642829</v>
      </c>
      <c r="DE136" s="5">
        <f>ROUND(ПП5[[#This Row],[Стоимость квартиры с отделкой]]/1000000,2)</f>
        <v>6.37</v>
      </c>
    </row>
    <row r="137" spans="1:109" x14ac:dyDescent="0.25">
      <c r="A137" s="5">
        <v>136</v>
      </c>
      <c r="B137" s="5" t="s">
        <v>4</v>
      </c>
      <c r="C137" s="5">
        <v>4</v>
      </c>
      <c r="D137" s="5">
        <v>5</v>
      </c>
      <c r="E137" s="5">
        <v>1</v>
      </c>
      <c r="F137" s="5">
        <v>12.06</v>
      </c>
      <c r="G137" s="5"/>
      <c r="H137" s="5"/>
      <c r="I137" s="5">
        <v>12.06</v>
      </c>
      <c r="J137" s="5">
        <v>13.18</v>
      </c>
      <c r="K137" s="5">
        <v>4.1100000000000003</v>
      </c>
      <c r="L137" s="5"/>
      <c r="M137" s="5"/>
      <c r="N137" s="5">
        <v>7.09</v>
      </c>
      <c r="O137" s="5">
        <v>2.84</v>
      </c>
      <c r="P137" s="5"/>
      <c r="R137" s="5">
        <v>2.84</v>
      </c>
      <c r="S137" s="5">
        <v>39.28</v>
      </c>
      <c r="T137" s="5">
        <v>36.44</v>
      </c>
      <c r="U137" s="5">
        <v>37.86</v>
      </c>
      <c r="V137">
        <v>37.6</v>
      </c>
      <c r="W137" s="5">
        <v>90034.875</v>
      </c>
      <c r="X137">
        <v>4501.7437500000005</v>
      </c>
      <c r="Y137">
        <v>94536.618749999994</v>
      </c>
      <c r="AA137">
        <v>94536.618749999994</v>
      </c>
      <c r="AC137">
        <v>94536.618749999994</v>
      </c>
      <c r="AE137">
        <v>94536.618749999994</v>
      </c>
      <c r="AG137">
        <v>94536.618749999994</v>
      </c>
      <c r="AI137">
        <v>94536.618749999994</v>
      </c>
      <c r="AK137">
        <v>94536.618749999994</v>
      </c>
      <c r="AL137" s="5"/>
      <c r="AM137" s="5">
        <v>94536.618749999994</v>
      </c>
      <c r="AO137">
        <v>94536.618749999994</v>
      </c>
      <c r="AQ137">
        <v>94536.618749999994</v>
      </c>
      <c r="AS137">
        <v>94536.618749999994</v>
      </c>
      <c r="AU137">
        <v>94536.618749999994</v>
      </c>
      <c r="AW137">
        <v>94536.618749999994</v>
      </c>
      <c r="AX137" s="5"/>
      <c r="AY137">
        <v>94536.618749999994</v>
      </c>
      <c r="BA137">
        <v>94536.618749999994</v>
      </c>
      <c r="BC137">
        <v>94536.618749999994</v>
      </c>
      <c r="BE137">
        <v>94536.618749999994</v>
      </c>
      <c r="BG137">
        <v>94536.618749999994</v>
      </c>
      <c r="BI137">
        <v>94536.618749999994</v>
      </c>
      <c r="BK137">
        <v>94536.618749999994</v>
      </c>
      <c r="BM137">
        <v>94536.618749999994</v>
      </c>
      <c r="BO137">
        <v>94536.618749999994</v>
      </c>
      <c r="BQ137">
        <v>94536.618749999994</v>
      </c>
      <c r="BS137">
        <v>94536.618749999994</v>
      </c>
      <c r="BT137" s="5">
        <v>94536.62</v>
      </c>
      <c r="BU137" s="5">
        <v>3579156.43</v>
      </c>
      <c r="BW137">
        <v>0.02</v>
      </c>
      <c r="BX137" s="5">
        <v>71583.128600000011</v>
      </c>
      <c r="BY137" s="5">
        <v>92645.887480190169</v>
      </c>
      <c r="BZ137" s="5">
        <v>3507573.3</v>
      </c>
      <c r="CA137" s="5" t="s">
        <v>8</v>
      </c>
      <c r="CB137" s="5"/>
      <c r="CC137">
        <v>92645.887480190169</v>
      </c>
      <c r="CD137" s="5">
        <v>0</v>
      </c>
      <c r="CE137" s="5">
        <v>3507573.3</v>
      </c>
      <c r="CF137" s="5"/>
      <c r="CG137" s="5" t="s">
        <v>81</v>
      </c>
      <c r="CH137" s="5" t="s">
        <v>1</v>
      </c>
      <c r="CI137" s="5" t="s">
        <v>1</v>
      </c>
      <c r="CJ137" t="s">
        <v>1863</v>
      </c>
      <c r="CK137" t="s">
        <v>1787</v>
      </c>
      <c r="CL137" t="s">
        <v>1868</v>
      </c>
      <c r="CM137" t="s">
        <v>1864</v>
      </c>
      <c r="CN137" s="5" t="b">
        <v>1</v>
      </c>
      <c r="CO137" t="s">
        <v>278</v>
      </c>
      <c r="CQ137" t="s">
        <v>128</v>
      </c>
      <c r="CR137" t="s">
        <v>1450</v>
      </c>
      <c r="CS137" t="s">
        <v>8</v>
      </c>
      <c r="CT137" t="b">
        <v>1</v>
      </c>
      <c r="CU137">
        <v>3579156.43</v>
      </c>
      <c r="CV137" t="s">
        <v>1899</v>
      </c>
      <c r="CW137">
        <v>0</v>
      </c>
      <c r="CX137">
        <v>3579156</v>
      </c>
      <c r="CY137">
        <v>0</v>
      </c>
      <c r="CZ137" t="b">
        <v>1</v>
      </c>
      <c r="DA137">
        <v>45188</v>
      </c>
      <c r="DB137" t="s">
        <v>1788</v>
      </c>
      <c r="DC137">
        <v>-6.8674062334918018E-3</v>
      </c>
      <c r="DD137">
        <v>-636.23694518883804</v>
      </c>
      <c r="DE137" s="5">
        <f>ROUND(ПП5[[#This Row],[Стоимость квартиры с отделкой]]/1000000,2)</f>
        <v>3.51</v>
      </c>
    </row>
    <row r="138" spans="1:109" x14ac:dyDescent="0.25">
      <c r="A138" s="5">
        <v>137</v>
      </c>
      <c r="B138" s="5" t="s">
        <v>4</v>
      </c>
      <c r="C138" s="5">
        <v>4</v>
      </c>
      <c r="D138" s="5">
        <v>6</v>
      </c>
      <c r="E138" s="5">
        <v>3</v>
      </c>
      <c r="F138" s="5">
        <v>17.89</v>
      </c>
      <c r="G138" s="5">
        <v>17.2</v>
      </c>
      <c r="H138" s="5">
        <v>14.31</v>
      </c>
      <c r="I138" s="5">
        <v>49.400000000000006</v>
      </c>
      <c r="J138" s="5">
        <v>13.39</v>
      </c>
      <c r="K138" s="5">
        <v>4.2</v>
      </c>
      <c r="L138" s="5">
        <v>2.0499999999999998</v>
      </c>
      <c r="M138" s="5"/>
      <c r="N138" s="5">
        <v>13.21</v>
      </c>
      <c r="O138" s="5">
        <v>2.79</v>
      </c>
      <c r="P138" s="5">
        <v>2.68</v>
      </c>
      <c r="R138" s="5">
        <v>5.4700000000000006</v>
      </c>
      <c r="S138" s="5">
        <v>87.72</v>
      </c>
      <c r="T138" s="5">
        <v>82.25</v>
      </c>
      <c r="U138" s="5">
        <v>84.99</v>
      </c>
      <c r="V138">
        <v>84.499999999999986</v>
      </c>
      <c r="W138" s="5">
        <v>74234.160000000018</v>
      </c>
      <c r="X138">
        <v>3711.708000000001</v>
      </c>
      <c r="Y138">
        <v>77945.868000000017</v>
      </c>
      <c r="Z138">
        <v>2338.376040000001</v>
      </c>
      <c r="AA138">
        <v>80284.24404000002</v>
      </c>
      <c r="AC138">
        <v>80284.24404000002</v>
      </c>
      <c r="AE138">
        <v>80284.24404000002</v>
      </c>
      <c r="AG138">
        <v>80284.24404000002</v>
      </c>
      <c r="AI138">
        <v>80284.24404000002</v>
      </c>
      <c r="AK138">
        <v>80284.24404000002</v>
      </c>
      <c r="AL138" s="5"/>
      <c r="AM138" s="5">
        <v>80284.24404000002</v>
      </c>
      <c r="AO138">
        <v>80284.24404000002</v>
      </c>
      <c r="AQ138">
        <v>80284.24404000002</v>
      </c>
      <c r="AS138">
        <v>80284.24404000002</v>
      </c>
      <c r="AU138">
        <v>80284.24404000002</v>
      </c>
      <c r="AW138">
        <v>80284.24404000002</v>
      </c>
      <c r="AX138" s="5"/>
      <c r="AY138">
        <v>80284.24404000002</v>
      </c>
      <c r="BA138">
        <v>80284.24404000002</v>
      </c>
      <c r="BC138">
        <v>80284.24404000002</v>
      </c>
      <c r="BE138">
        <v>80284.24404000002</v>
      </c>
      <c r="BG138">
        <v>80284.24404000002</v>
      </c>
      <c r="BI138">
        <v>80284.24404000002</v>
      </c>
      <c r="BK138">
        <v>80284.24404000002</v>
      </c>
      <c r="BM138">
        <v>80284.24404000002</v>
      </c>
      <c r="BO138">
        <v>80284.24404000002</v>
      </c>
      <c r="BQ138">
        <v>80284.24404000002</v>
      </c>
      <c r="BS138">
        <v>80284.24404000002</v>
      </c>
      <c r="BT138" s="5">
        <v>80284.240000000005</v>
      </c>
      <c r="BU138" s="5">
        <v>6823357.5599999996</v>
      </c>
      <c r="BW138">
        <v>0.03</v>
      </c>
      <c r="BX138" s="5">
        <v>204700.72679999995</v>
      </c>
      <c r="BY138" s="5">
        <v>77875.712789739977</v>
      </c>
      <c r="BZ138" s="5">
        <v>6618656.8300000001</v>
      </c>
      <c r="CA138" s="5" t="s">
        <v>9</v>
      </c>
      <c r="CB138" s="5">
        <v>7500</v>
      </c>
      <c r="CC138">
        <v>85375.712789739977</v>
      </c>
      <c r="CD138" s="5">
        <v>637425</v>
      </c>
      <c r="CE138" s="5">
        <v>7256081.8300000001</v>
      </c>
      <c r="CF138" s="5"/>
      <c r="CG138" s="5" t="s">
        <v>1444</v>
      </c>
      <c r="CH138" s="5" t="s">
        <v>1</v>
      </c>
      <c r="CI138" s="5" t="s">
        <v>1</v>
      </c>
      <c r="CJ138" t="s">
        <v>1863</v>
      </c>
      <c r="CK138" t="s">
        <v>1787</v>
      </c>
      <c r="CL138" t="s">
        <v>1868</v>
      </c>
      <c r="CM138" t="s">
        <v>1866</v>
      </c>
      <c r="CN138" s="5" t="b">
        <v>1</v>
      </c>
      <c r="CO138" t="s">
        <v>279</v>
      </c>
      <c r="CQ138" t="s">
        <v>128</v>
      </c>
      <c r="CR138" t="s">
        <v>1450</v>
      </c>
      <c r="CS138" t="s">
        <v>9</v>
      </c>
      <c r="CT138" t="b">
        <v>1</v>
      </c>
      <c r="CU138">
        <v>6823357.5599999996</v>
      </c>
      <c r="CV138" t="s">
        <v>1899</v>
      </c>
      <c r="CW138">
        <v>0</v>
      </c>
      <c r="CX138">
        <v>6823358</v>
      </c>
      <c r="CY138">
        <v>0</v>
      </c>
      <c r="CZ138" t="b">
        <v>1</v>
      </c>
      <c r="DA138">
        <v>45188</v>
      </c>
      <c r="DB138" t="s">
        <v>1785</v>
      </c>
      <c r="DC138">
        <v>-5.7653841628427793E-3</v>
      </c>
      <c r="DD138">
        <v>-448.98340118805976</v>
      </c>
      <c r="DE138" s="5">
        <f>ROUND(ПП5[[#This Row],[Стоимость квартиры с отделкой]]/1000000,2)</f>
        <v>7.26</v>
      </c>
    </row>
    <row r="139" spans="1:109" x14ac:dyDescent="0.25">
      <c r="A139" s="5">
        <v>138</v>
      </c>
      <c r="B139" s="5" t="s">
        <v>4</v>
      </c>
      <c r="C139" s="5">
        <v>4</v>
      </c>
      <c r="D139" s="5">
        <v>7</v>
      </c>
      <c r="E139" s="5">
        <v>1</v>
      </c>
      <c r="F139" s="5">
        <v>17.89</v>
      </c>
      <c r="G139" s="5"/>
      <c r="H139" s="5"/>
      <c r="I139" s="5">
        <v>17.89</v>
      </c>
      <c r="J139" s="5">
        <v>13.04</v>
      </c>
      <c r="K139" s="5">
        <v>3.9</v>
      </c>
      <c r="L139" s="5"/>
      <c r="M139" s="5"/>
      <c r="N139" s="5">
        <v>6.12</v>
      </c>
      <c r="O139" s="5">
        <v>2.65</v>
      </c>
      <c r="P139" s="5"/>
      <c r="R139" s="5">
        <v>2.65</v>
      </c>
      <c r="S139" s="5">
        <v>43.6</v>
      </c>
      <c r="T139" s="5">
        <v>40.950000000000003</v>
      </c>
      <c r="U139" s="5">
        <v>42.28</v>
      </c>
      <c r="V139">
        <v>42.15</v>
      </c>
      <c r="W139" s="5">
        <v>86384.8125</v>
      </c>
      <c r="X139">
        <v>4319.2406250000004</v>
      </c>
      <c r="Y139">
        <v>90704.053125000006</v>
      </c>
      <c r="Z139">
        <v>2721.1215937500001</v>
      </c>
      <c r="AA139">
        <v>93425.17471875</v>
      </c>
      <c r="AB139">
        <v>2802.7552415625</v>
      </c>
      <c r="AC139">
        <v>96227.929960312496</v>
      </c>
      <c r="AE139">
        <v>96227.929960312496</v>
      </c>
      <c r="AF139">
        <v>4811.3964980156252</v>
      </c>
      <c r="AG139">
        <v>101039.32645832813</v>
      </c>
      <c r="AI139">
        <v>101039.32645832813</v>
      </c>
      <c r="AJ139">
        <v>1010.3932645832812</v>
      </c>
      <c r="AK139">
        <v>102049.7197229114</v>
      </c>
      <c r="AL139" s="5">
        <v>5102.4859861455707</v>
      </c>
      <c r="AM139" s="5">
        <v>107152.205709057</v>
      </c>
      <c r="AO139">
        <v>107152.205709057</v>
      </c>
      <c r="AP139">
        <v>3214.5661712717097</v>
      </c>
      <c r="AQ139">
        <v>110366.7718803287</v>
      </c>
      <c r="AS139">
        <v>110366.7718803287</v>
      </c>
      <c r="AU139">
        <v>110366.7718803287</v>
      </c>
      <c r="AW139">
        <v>110366.7718803287</v>
      </c>
      <c r="AX139" s="5">
        <v>1103.667718803287</v>
      </c>
      <c r="AY139">
        <v>111470.43959913201</v>
      </c>
      <c r="BA139">
        <v>111470.43959913201</v>
      </c>
      <c r="BC139">
        <v>111470.43959913201</v>
      </c>
      <c r="BE139">
        <v>111470.43959913201</v>
      </c>
      <c r="BG139">
        <v>111470.43959913201</v>
      </c>
      <c r="BI139">
        <v>111470.43959913201</v>
      </c>
      <c r="BK139">
        <v>111470.43959913201</v>
      </c>
      <c r="BM139">
        <v>111470.43959913201</v>
      </c>
      <c r="BO139">
        <v>111470.43959913201</v>
      </c>
      <c r="BQ139">
        <v>111470.43959913201</v>
      </c>
      <c r="BS139">
        <v>111470.43959913201</v>
      </c>
      <c r="BT139" s="5">
        <v>111470.44</v>
      </c>
      <c r="BU139" s="5">
        <v>4713000</v>
      </c>
      <c r="BX139" s="5">
        <v>0</v>
      </c>
      <c r="BY139" s="5">
        <v>111471.14474929044</v>
      </c>
      <c r="BZ139" s="5">
        <v>4713000</v>
      </c>
      <c r="CA139" s="5" t="s">
        <v>10</v>
      </c>
      <c r="CB139" s="5">
        <v>20000</v>
      </c>
      <c r="CC139">
        <v>131471.14474929043</v>
      </c>
      <c r="CD139" s="5">
        <v>845599.99999999907</v>
      </c>
      <c r="CE139" s="5">
        <v>5558599.9999999991</v>
      </c>
      <c r="CF139" s="5"/>
      <c r="CG139" s="5"/>
      <c r="CH139" s="5" t="s">
        <v>1</v>
      </c>
      <c r="CI139" s="5" t="s">
        <v>1</v>
      </c>
      <c r="CJ139" t="s">
        <v>1863</v>
      </c>
      <c r="CK139" t="s">
        <v>1787</v>
      </c>
      <c r="CL139" t="s">
        <v>1868</v>
      </c>
      <c r="CM139" t="s">
        <v>1864</v>
      </c>
      <c r="CN139" s="5" t="b">
        <v>1</v>
      </c>
      <c r="CO139" t="s">
        <v>280</v>
      </c>
      <c r="CQ139" t="s">
        <v>1269</v>
      </c>
      <c r="CR139" t="s">
        <v>1450</v>
      </c>
      <c r="CS139" t="s">
        <v>10</v>
      </c>
      <c r="CT139" t="b">
        <v>1</v>
      </c>
      <c r="CU139">
        <v>4713000</v>
      </c>
      <c r="CV139" t="s">
        <v>1899</v>
      </c>
      <c r="CW139">
        <v>0</v>
      </c>
      <c r="CX139">
        <v>4713000</v>
      </c>
      <c r="CY139">
        <v>0</v>
      </c>
      <c r="CZ139" t="b">
        <v>1</v>
      </c>
      <c r="DA139">
        <v>45457</v>
      </c>
      <c r="DB139" t="s">
        <v>1789</v>
      </c>
      <c r="DC139">
        <v>-3.0747398297067408E-3</v>
      </c>
      <c r="DD139">
        <v>-342.74476862364872</v>
      </c>
      <c r="DE139" s="5">
        <f>ROUND(ПП5[[#This Row],[Стоимость квартиры с отделкой]]/1000000,2)</f>
        <v>5.56</v>
      </c>
    </row>
    <row r="140" spans="1:109" x14ac:dyDescent="0.25">
      <c r="A140" s="5">
        <v>139</v>
      </c>
      <c r="B140" s="5" t="s">
        <v>4</v>
      </c>
      <c r="C140" s="5">
        <v>5</v>
      </c>
      <c r="D140" s="5">
        <v>1</v>
      </c>
      <c r="E140" s="5">
        <v>2</v>
      </c>
      <c r="F140" s="5">
        <v>15.91</v>
      </c>
      <c r="G140" s="5">
        <v>12.02</v>
      </c>
      <c r="H140" s="5"/>
      <c r="I140" s="5">
        <v>27.93</v>
      </c>
      <c r="J140" s="5">
        <v>15.31</v>
      </c>
      <c r="K140" s="5">
        <v>3.85</v>
      </c>
      <c r="L140" s="5">
        <v>2.2999999999999998</v>
      </c>
      <c r="M140" s="5"/>
      <c r="N140" s="5">
        <v>9.4499999999999993</v>
      </c>
      <c r="O140" s="5">
        <v>2.75</v>
      </c>
      <c r="P140" s="5"/>
      <c r="R140" s="5">
        <v>2.75</v>
      </c>
      <c r="S140" s="5">
        <v>61.59</v>
      </c>
      <c r="T140" s="5">
        <v>58.84</v>
      </c>
      <c r="U140" s="5">
        <v>60.22</v>
      </c>
      <c r="V140">
        <v>59.6</v>
      </c>
      <c r="W140" s="5">
        <v>80307.864000000001</v>
      </c>
      <c r="X140">
        <v>4015.3932</v>
      </c>
      <c r="Y140">
        <v>84323.257199999993</v>
      </c>
      <c r="Z140">
        <v>2529.6977160000001</v>
      </c>
      <c r="AA140">
        <v>86852.954916000002</v>
      </c>
      <c r="AC140">
        <v>86852.954916000002</v>
      </c>
      <c r="AE140">
        <v>86852.954916000002</v>
      </c>
      <c r="AG140">
        <v>86852.954916000002</v>
      </c>
      <c r="AI140">
        <v>86852.954916000002</v>
      </c>
      <c r="AJ140">
        <v>868.52954915999999</v>
      </c>
      <c r="AK140">
        <v>87721.48446516</v>
      </c>
      <c r="AL140" s="5">
        <v>4386.0742232580005</v>
      </c>
      <c r="AM140" s="5">
        <v>92107.558688417994</v>
      </c>
      <c r="AO140">
        <v>92107.558688417994</v>
      </c>
      <c r="AP140">
        <v>1842.15117376836</v>
      </c>
      <c r="AQ140">
        <v>93949.709862186355</v>
      </c>
      <c r="AS140">
        <v>93949.709862186355</v>
      </c>
      <c r="AT140">
        <v>1878.9941972437273</v>
      </c>
      <c r="AU140">
        <v>95828.704059430078</v>
      </c>
      <c r="AW140">
        <v>95828.704059430078</v>
      </c>
      <c r="AX140" s="5"/>
      <c r="AY140">
        <v>95828.704059430078</v>
      </c>
      <c r="BA140">
        <v>95828.704059430078</v>
      </c>
      <c r="BC140">
        <v>95828.704059430078</v>
      </c>
      <c r="BE140">
        <v>95828.704059430078</v>
      </c>
      <c r="BF140">
        <v>1437.430560891451</v>
      </c>
      <c r="BG140">
        <v>97266.134620321536</v>
      </c>
      <c r="BI140">
        <v>97266.134620321536</v>
      </c>
      <c r="BK140">
        <v>97266.134620321536</v>
      </c>
      <c r="BM140">
        <v>97266.134620321536</v>
      </c>
      <c r="BO140">
        <v>97266.134620321536</v>
      </c>
      <c r="BQ140">
        <v>97266.134620321536</v>
      </c>
      <c r="BS140">
        <v>97266.134620321536</v>
      </c>
      <c r="BT140" s="5">
        <v>97266.13</v>
      </c>
      <c r="BU140" s="5">
        <v>5857400</v>
      </c>
      <c r="BX140" s="5">
        <v>0</v>
      </c>
      <c r="BY140" s="5">
        <v>97266.688807705083</v>
      </c>
      <c r="BZ140" s="5">
        <v>5857400</v>
      </c>
      <c r="CA140" s="5" t="s">
        <v>1282</v>
      </c>
      <c r="CB140" s="5">
        <v>7000</v>
      </c>
      <c r="CC140">
        <v>104266.68880770508</v>
      </c>
      <c r="CD140" s="5">
        <v>421540</v>
      </c>
      <c r="CE140" s="5">
        <v>6278940</v>
      </c>
      <c r="CF140" s="5"/>
      <c r="CG140" s="5"/>
      <c r="CH140" s="5" t="s">
        <v>1</v>
      </c>
      <c r="CI140" s="5" t="s">
        <v>1</v>
      </c>
      <c r="CJ140" t="s">
        <v>1863</v>
      </c>
      <c r="CK140" t="s">
        <v>1787</v>
      </c>
      <c r="CL140" t="s">
        <v>1868</v>
      </c>
      <c r="CM140" t="s">
        <v>1857</v>
      </c>
      <c r="CN140" s="5" t="b">
        <v>1</v>
      </c>
      <c r="CO140" t="s">
        <v>281</v>
      </c>
      <c r="CQ140" t="s">
        <v>1269</v>
      </c>
      <c r="CR140" t="s">
        <v>1450</v>
      </c>
      <c r="CS140" t="s">
        <v>1282</v>
      </c>
      <c r="CT140" t="b">
        <v>1</v>
      </c>
      <c r="CU140">
        <v>5857400</v>
      </c>
      <c r="CV140" t="s">
        <v>1899</v>
      </c>
      <c r="CW140">
        <v>0</v>
      </c>
      <c r="CX140">
        <v>5857400</v>
      </c>
      <c r="CY140">
        <v>0</v>
      </c>
      <c r="CZ140" t="b">
        <v>1</v>
      </c>
      <c r="DA140">
        <v>45492</v>
      </c>
      <c r="DB140" t="s">
        <v>1792</v>
      </c>
      <c r="DC140">
        <v>-1.0295582862836272E-2</v>
      </c>
      <c r="DD140">
        <v>-1001.417254413437</v>
      </c>
      <c r="DE140" s="5">
        <f>ROUND(ПП5[[#This Row],[Стоимость квартиры с отделкой]]/1000000,2)</f>
        <v>6.28</v>
      </c>
    </row>
    <row r="141" spans="1:109" x14ac:dyDescent="0.25">
      <c r="A141" s="5">
        <v>140</v>
      </c>
      <c r="B141" s="5" t="s">
        <v>4</v>
      </c>
      <c r="C141" s="5">
        <v>5</v>
      </c>
      <c r="D141" s="5">
        <v>2</v>
      </c>
      <c r="E141" s="5">
        <v>0</v>
      </c>
      <c r="F141" s="5">
        <v>7.13</v>
      </c>
      <c r="G141" s="5"/>
      <c r="H141" s="5"/>
      <c r="I141" s="5">
        <v>7.13</v>
      </c>
      <c r="J141" s="5">
        <v>5.12</v>
      </c>
      <c r="K141" s="5">
        <v>3.65</v>
      </c>
      <c r="L141" s="5"/>
      <c r="M141" s="5"/>
      <c r="N141" s="5">
        <v>6.92</v>
      </c>
      <c r="O141" s="5">
        <v>2.91</v>
      </c>
      <c r="P141" s="5"/>
      <c r="R141" s="5">
        <v>2.91</v>
      </c>
      <c r="S141" s="5">
        <v>25.73</v>
      </c>
      <c r="T141" s="5">
        <v>22.82</v>
      </c>
      <c r="U141" s="5">
        <v>24.28</v>
      </c>
      <c r="V141">
        <v>24.45</v>
      </c>
      <c r="W141" s="5">
        <v>90229.544999999998</v>
      </c>
      <c r="X141">
        <v>4511.4772499999999</v>
      </c>
      <c r="Y141">
        <v>94741.022249999995</v>
      </c>
      <c r="Z141">
        <v>2842.2306674999995</v>
      </c>
      <c r="AA141">
        <v>97583.252917499995</v>
      </c>
      <c r="AB141">
        <v>14637.487937624999</v>
      </c>
      <c r="AC141">
        <v>112220.740855125</v>
      </c>
      <c r="AE141">
        <v>112220.740855125</v>
      </c>
      <c r="AG141">
        <v>112220.740855125</v>
      </c>
      <c r="AI141">
        <v>112220.740855125</v>
      </c>
      <c r="AJ141">
        <v>1122.20740855125</v>
      </c>
      <c r="AK141">
        <v>113342.94826367624</v>
      </c>
      <c r="AL141" s="5">
        <v>5667.1474131838122</v>
      </c>
      <c r="AM141" s="5">
        <v>119010.09567686006</v>
      </c>
      <c r="AO141">
        <v>119010.09567686006</v>
      </c>
      <c r="AP141">
        <v>3570.3028703058017</v>
      </c>
      <c r="AQ141">
        <v>122580.39854716588</v>
      </c>
      <c r="AS141">
        <v>122580.39854716588</v>
      </c>
      <c r="AU141">
        <v>122580.39854716588</v>
      </c>
      <c r="AW141">
        <v>122580.39854716588</v>
      </c>
      <c r="AX141" s="5"/>
      <c r="AY141">
        <v>122580.39854716588</v>
      </c>
      <c r="AZ141">
        <v>2451.6079709433175</v>
      </c>
      <c r="BA141">
        <v>125032.00651810918</v>
      </c>
      <c r="BC141">
        <v>125032.00651810918</v>
      </c>
      <c r="BE141">
        <v>125032.00651810918</v>
      </c>
      <c r="BF141">
        <v>1875.4800977716377</v>
      </c>
      <c r="BG141">
        <v>126907.4866158808</v>
      </c>
      <c r="BH141">
        <v>500</v>
      </c>
      <c r="BI141">
        <v>127407.4866158808</v>
      </c>
      <c r="BK141">
        <v>127407.4866158808</v>
      </c>
      <c r="BL141">
        <v>5096.2994646352327</v>
      </c>
      <c r="BM141">
        <v>132503.78608051606</v>
      </c>
      <c r="BN141">
        <v>17225.492190467088</v>
      </c>
      <c r="BO141">
        <v>149729.27827098314</v>
      </c>
      <c r="BP141">
        <v>35</v>
      </c>
      <c r="BQ141">
        <v>149764.27827098314</v>
      </c>
      <c r="BS141">
        <v>149764.27827098314</v>
      </c>
      <c r="BT141" s="5">
        <v>149764.28</v>
      </c>
      <c r="BU141" s="5">
        <v>3636300</v>
      </c>
      <c r="BV141">
        <v>194240</v>
      </c>
      <c r="BX141" s="5">
        <v>194240</v>
      </c>
      <c r="BY141" s="5">
        <v>141765.2388797364</v>
      </c>
      <c r="BZ141" s="5">
        <v>3442060</v>
      </c>
      <c r="CA141" s="5" t="s">
        <v>8</v>
      </c>
      <c r="CB141" s="5"/>
      <c r="CC141">
        <v>141765.2388797364</v>
      </c>
      <c r="CD141" s="5">
        <v>0</v>
      </c>
      <c r="CE141" s="5">
        <v>3442060</v>
      </c>
      <c r="CF141" s="5"/>
      <c r="CG141" s="5" t="s">
        <v>1802</v>
      </c>
      <c r="CH141" s="5" t="s">
        <v>1</v>
      </c>
      <c r="CI141" s="5" t="s">
        <v>1</v>
      </c>
      <c r="CJ141" t="s">
        <v>1863</v>
      </c>
      <c r="CK141" t="s">
        <v>1787</v>
      </c>
      <c r="CL141" t="s">
        <v>1868</v>
      </c>
      <c r="CM141" t="s">
        <v>1862</v>
      </c>
      <c r="CN141" s="5" t="b">
        <v>1</v>
      </c>
      <c r="CO141" t="s">
        <v>282</v>
      </c>
      <c r="CQ141" t="s">
        <v>1269</v>
      </c>
      <c r="CR141" t="s">
        <v>1450</v>
      </c>
      <c r="CS141" t="s">
        <v>8</v>
      </c>
      <c r="CT141" t="b">
        <v>1</v>
      </c>
      <c r="CU141">
        <v>3636300</v>
      </c>
      <c r="CV141" t="s">
        <v>1899</v>
      </c>
      <c r="CW141">
        <v>0</v>
      </c>
      <c r="CX141">
        <v>3636300</v>
      </c>
      <c r="CY141">
        <v>0</v>
      </c>
      <c r="CZ141" t="b">
        <v>1</v>
      </c>
      <c r="DA141">
        <v>45772</v>
      </c>
      <c r="DB141" t="s">
        <v>1790</v>
      </c>
      <c r="DC141">
        <v>7.0016474464578149E-3</v>
      </c>
      <c r="DD141">
        <v>992.59022279878843</v>
      </c>
      <c r="DE141" s="5">
        <f>ROUND(ПП5[[#This Row],[Стоимость квартиры с отделкой]]/1000000,2)</f>
        <v>3.44</v>
      </c>
    </row>
    <row r="142" spans="1:109" x14ac:dyDescent="0.25">
      <c r="A142" s="5">
        <v>141</v>
      </c>
      <c r="B142" s="5" t="s">
        <v>4</v>
      </c>
      <c r="C142" s="5">
        <v>5</v>
      </c>
      <c r="D142" s="5">
        <v>3</v>
      </c>
      <c r="E142" s="5">
        <v>2</v>
      </c>
      <c r="F142" s="5">
        <v>14.6</v>
      </c>
      <c r="G142" s="5">
        <v>13.12</v>
      </c>
      <c r="H142" s="5"/>
      <c r="I142" s="5">
        <v>27.72</v>
      </c>
      <c r="J142" s="5">
        <v>14.35</v>
      </c>
      <c r="K142" s="5">
        <v>3.68</v>
      </c>
      <c r="L142" s="5">
        <v>2.57</v>
      </c>
      <c r="M142" s="5"/>
      <c r="N142" s="5">
        <v>7.95</v>
      </c>
      <c r="O142" s="5">
        <v>2.65</v>
      </c>
      <c r="P142" s="5"/>
      <c r="R142" s="5">
        <v>2.65</v>
      </c>
      <c r="S142" s="5">
        <v>58.92</v>
      </c>
      <c r="T142" s="5">
        <v>56.27</v>
      </c>
      <c r="U142" s="5">
        <v>57.6</v>
      </c>
      <c r="V142">
        <v>57.7</v>
      </c>
      <c r="W142" s="5">
        <v>78763.482000000004</v>
      </c>
      <c r="X142">
        <v>3938.1741000000002</v>
      </c>
      <c r="Y142">
        <v>82701.656099999993</v>
      </c>
      <c r="Z142">
        <v>2481.0496830000002</v>
      </c>
      <c r="AA142">
        <v>85182.705783000012</v>
      </c>
      <c r="AC142">
        <v>85182.705783000012</v>
      </c>
      <c r="AE142">
        <v>85182.705783000012</v>
      </c>
      <c r="AG142">
        <v>85182.705783000012</v>
      </c>
      <c r="AI142">
        <v>85182.705783000012</v>
      </c>
      <c r="AK142">
        <v>85182.705783000012</v>
      </c>
      <c r="AL142" s="5"/>
      <c r="AM142" s="5">
        <v>85182.705783000012</v>
      </c>
      <c r="AO142">
        <v>85182.705783000012</v>
      </c>
      <c r="AQ142">
        <v>85182.705783000012</v>
      </c>
      <c r="AS142">
        <v>85182.705783000012</v>
      </c>
      <c r="AU142">
        <v>85182.705783000012</v>
      </c>
      <c r="AW142">
        <v>85182.705783000012</v>
      </c>
      <c r="AX142" s="5"/>
      <c r="AY142">
        <v>85182.705783000012</v>
      </c>
      <c r="BA142">
        <v>85182.705783000012</v>
      </c>
      <c r="BC142">
        <v>85182.705783000012</v>
      </c>
      <c r="BE142">
        <v>85182.705783000012</v>
      </c>
      <c r="BG142">
        <v>85182.705783000012</v>
      </c>
      <c r="BI142">
        <v>85182.705783000012</v>
      </c>
      <c r="BK142">
        <v>85182.705783000012</v>
      </c>
      <c r="BM142">
        <v>85182.705783000012</v>
      </c>
      <c r="BO142">
        <v>85182.705783000012</v>
      </c>
      <c r="BQ142">
        <v>85182.705783000012</v>
      </c>
      <c r="BS142">
        <v>85182.705783000012</v>
      </c>
      <c r="BT142" s="5">
        <v>85182.71</v>
      </c>
      <c r="BU142" s="5">
        <v>4906600</v>
      </c>
      <c r="BV142">
        <v>30000</v>
      </c>
      <c r="BX142" s="5">
        <v>30000</v>
      </c>
      <c r="BY142" s="5">
        <v>84663.194444444438</v>
      </c>
      <c r="BZ142" s="5">
        <v>4876600</v>
      </c>
      <c r="CA142" s="5" t="s">
        <v>8</v>
      </c>
      <c r="CB142" s="5"/>
      <c r="CC142">
        <v>84663.194444444438</v>
      </c>
      <c r="CD142" s="5">
        <v>0</v>
      </c>
      <c r="CE142" s="5">
        <v>4876600</v>
      </c>
      <c r="CF142" s="5" t="s">
        <v>102</v>
      </c>
      <c r="CG142" s="5" t="s">
        <v>1271</v>
      </c>
      <c r="CH142" s="5" t="s">
        <v>1</v>
      </c>
      <c r="CI142" s="5" t="s">
        <v>1</v>
      </c>
      <c r="CJ142" t="s">
        <v>1863</v>
      </c>
      <c r="CK142" t="s">
        <v>1787</v>
      </c>
      <c r="CL142" t="s">
        <v>1868</v>
      </c>
      <c r="CM142" t="s">
        <v>1857</v>
      </c>
      <c r="CN142" s="5" t="b">
        <v>1</v>
      </c>
      <c r="CO142" t="s">
        <v>283</v>
      </c>
      <c r="CQ142" t="s">
        <v>1269</v>
      </c>
      <c r="CR142" t="s">
        <v>1450</v>
      </c>
      <c r="CS142" t="s">
        <v>8</v>
      </c>
      <c r="CT142" t="b">
        <v>1</v>
      </c>
      <c r="CU142">
        <v>4906600</v>
      </c>
      <c r="CV142" t="s">
        <v>1899</v>
      </c>
      <c r="CW142">
        <v>0</v>
      </c>
      <c r="CX142">
        <v>4906600</v>
      </c>
      <c r="CY142">
        <v>0</v>
      </c>
      <c r="CZ142" t="b">
        <v>1</v>
      </c>
      <c r="DA142">
        <v>45281</v>
      </c>
      <c r="DB142" t="s">
        <v>1792</v>
      </c>
      <c r="DC142">
        <v>1.7361111111109384E-3</v>
      </c>
      <c r="DD142">
        <v>146.98471257714587</v>
      </c>
      <c r="DE142" s="5">
        <f>ROUND(ПП5[[#This Row],[Стоимость квартиры с отделкой]]/1000000,2)</f>
        <v>4.88</v>
      </c>
    </row>
    <row r="143" spans="1:109" x14ac:dyDescent="0.25">
      <c r="A143" s="5">
        <v>142</v>
      </c>
      <c r="B143" s="5" t="s">
        <v>4</v>
      </c>
      <c r="C143" s="5">
        <v>5</v>
      </c>
      <c r="D143" s="5">
        <v>4</v>
      </c>
      <c r="E143" s="5">
        <v>2</v>
      </c>
      <c r="F143" s="5">
        <v>15.45</v>
      </c>
      <c r="G143" s="5">
        <v>14.5</v>
      </c>
      <c r="H143" s="5"/>
      <c r="I143" s="5">
        <v>29.95</v>
      </c>
      <c r="J143" s="5">
        <v>11.95</v>
      </c>
      <c r="K143" s="5">
        <v>3.86</v>
      </c>
      <c r="L143" s="5">
        <v>2.37</v>
      </c>
      <c r="M143" s="5"/>
      <c r="N143" s="5">
        <v>8.8699999999999992</v>
      </c>
      <c r="O143" s="5">
        <v>2.62</v>
      </c>
      <c r="P143" s="5"/>
      <c r="R143" s="5">
        <v>2.62</v>
      </c>
      <c r="S143" s="5">
        <v>59.62</v>
      </c>
      <c r="T143" s="5">
        <v>57</v>
      </c>
      <c r="U143" s="5">
        <v>58.31</v>
      </c>
      <c r="V143">
        <v>58.15</v>
      </c>
      <c r="W143" s="5">
        <v>79921.768500000006</v>
      </c>
      <c r="X143">
        <v>3996.0884249999999</v>
      </c>
      <c r="Y143">
        <v>83917.856925</v>
      </c>
      <c r="Z143">
        <v>2517.5357077499998</v>
      </c>
      <c r="AA143">
        <v>86435.392632749994</v>
      </c>
      <c r="AC143">
        <v>86435.392632749994</v>
      </c>
      <c r="AE143">
        <v>86435.392632749994</v>
      </c>
      <c r="AG143">
        <v>86435.392632749994</v>
      </c>
      <c r="AI143">
        <v>86435.392632749994</v>
      </c>
      <c r="AJ143">
        <v>864.35392632749995</v>
      </c>
      <c r="AK143">
        <v>87299.746559077481</v>
      </c>
      <c r="AL143" s="5">
        <v>4364.9873279538751</v>
      </c>
      <c r="AM143" s="5">
        <v>91664.733887031369</v>
      </c>
      <c r="AO143">
        <v>91664.733887031369</v>
      </c>
      <c r="AP143">
        <v>1833.2946777406271</v>
      </c>
      <c r="AQ143">
        <v>93498.028564772001</v>
      </c>
      <c r="AS143">
        <v>93498.028564772001</v>
      </c>
      <c r="AT143">
        <v>1869.9605712954401</v>
      </c>
      <c r="AU143">
        <v>95367.989136067437</v>
      </c>
      <c r="AW143">
        <v>95367.989136067437</v>
      </c>
      <c r="AX143" s="5"/>
      <c r="AY143">
        <v>95367.989136067437</v>
      </c>
      <c r="AZ143">
        <v>953.67989136067445</v>
      </c>
      <c r="BA143">
        <v>96321.669027428114</v>
      </c>
      <c r="BC143">
        <v>96321.669027428114</v>
      </c>
      <c r="BE143">
        <v>96321.669027428114</v>
      </c>
      <c r="BF143">
        <v>2408.0417256857031</v>
      </c>
      <c r="BG143">
        <v>98729.710753113817</v>
      </c>
      <c r="BH143">
        <v>500</v>
      </c>
      <c r="BI143">
        <v>99229.710753113817</v>
      </c>
      <c r="BJ143">
        <v>3969.1884301245527</v>
      </c>
      <c r="BK143">
        <v>103198.89918323838</v>
      </c>
      <c r="BM143">
        <v>103198.89918323838</v>
      </c>
      <c r="BO143">
        <v>103198.89918323838</v>
      </c>
      <c r="BQ143">
        <v>103198.89918323838</v>
      </c>
      <c r="BS143">
        <v>103198.89918323838</v>
      </c>
      <c r="BT143" s="5">
        <v>103198.9</v>
      </c>
      <c r="BU143" s="5">
        <v>6017600</v>
      </c>
      <c r="BX143" s="5">
        <v>0</v>
      </c>
      <c r="BY143" s="5">
        <v>103200.13719773624</v>
      </c>
      <c r="BZ143" s="5">
        <v>6017600</v>
      </c>
      <c r="CA143" s="5" t="s">
        <v>8</v>
      </c>
      <c r="CB143" s="5"/>
      <c r="CC143">
        <v>103200.13719773624</v>
      </c>
      <c r="CD143" s="5">
        <v>0</v>
      </c>
      <c r="CE143" s="5">
        <v>6017600</v>
      </c>
      <c r="CF143" s="5"/>
      <c r="CG143" s="5"/>
      <c r="CH143" s="5" t="s">
        <v>1</v>
      </c>
      <c r="CI143" s="5" t="s">
        <v>1</v>
      </c>
      <c r="CJ143" t="s">
        <v>1863</v>
      </c>
      <c r="CK143" t="s">
        <v>1787</v>
      </c>
      <c r="CL143" t="s">
        <v>1868</v>
      </c>
      <c r="CM143" t="s">
        <v>1865</v>
      </c>
      <c r="CN143" s="5" t="b">
        <v>1</v>
      </c>
      <c r="CO143" t="s">
        <v>284</v>
      </c>
      <c r="CQ143" t="s">
        <v>1269</v>
      </c>
      <c r="CR143" t="s">
        <v>1450</v>
      </c>
      <c r="CS143" t="s">
        <v>8</v>
      </c>
      <c r="CT143" t="b">
        <v>1</v>
      </c>
      <c r="CU143">
        <v>6017600</v>
      </c>
      <c r="CV143" t="s">
        <v>1899</v>
      </c>
      <c r="CW143">
        <v>0</v>
      </c>
      <c r="CX143">
        <v>6017600</v>
      </c>
      <c r="CY143">
        <v>0</v>
      </c>
      <c r="CZ143" t="b">
        <v>1</v>
      </c>
      <c r="DA143">
        <v>45594</v>
      </c>
      <c r="DB143" t="s">
        <v>1789</v>
      </c>
      <c r="DC143">
        <v>-2.743954724747089E-3</v>
      </c>
      <c r="DD143">
        <v>-283.17650405827607</v>
      </c>
      <c r="DE143" s="5">
        <f>ROUND(ПП5[[#This Row],[Стоимость квартиры с отделкой]]/1000000,2)</f>
        <v>6.02</v>
      </c>
    </row>
    <row r="144" spans="1:109" x14ac:dyDescent="0.25">
      <c r="A144" s="5">
        <v>143</v>
      </c>
      <c r="B144" s="5" t="s">
        <v>4</v>
      </c>
      <c r="C144" s="5">
        <v>5</v>
      </c>
      <c r="D144" s="5">
        <v>5</v>
      </c>
      <c r="E144" s="5">
        <v>1</v>
      </c>
      <c r="F144" s="5">
        <v>12.06</v>
      </c>
      <c r="G144" s="5"/>
      <c r="H144" s="5"/>
      <c r="I144" s="5">
        <v>12.06</v>
      </c>
      <c r="J144" s="5">
        <v>13.18</v>
      </c>
      <c r="K144" s="5">
        <v>4.1100000000000003</v>
      </c>
      <c r="L144" s="5"/>
      <c r="M144" s="5"/>
      <c r="N144" s="5">
        <v>7.09</v>
      </c>
      <c r="O144" s="5">
        <v>2.84</v>
      </c>
      <c r="P144" s="5"/>
      <c r="R144" s="5">
        <v>2.84</v>
      </c>
      <c r="S144" s="5">
        <v>39.28</v>
      </c>
      <c r="T144" s="5">
        <v>36.44</v>
      </c>
      <c r="U144" s="5">
        <v>37.86</v>
      </c>
      <c r="V144">
        <v>37.700000000000003</v>
      </c>
      <c r="W144" s="5">
        <v>87601.5</v>
      </c>
      <c r="X144">
        <v>4380.0749999999998</v>
      </c>
      <c r="Y144">
        <v>91981.574999999997</v>
      </c>
      <c r="Z144">
        <v>2759.4472499999997</v>
      </c>
      <c r="AA144">
        <v>94741.022249999995</v>
      </c>
      <c r="AB144">
        <v>4263.34600125</v>
      </c>
      <c r="AC144">
        <v>99004.368251249995</v>
      </c>
      <c r="AE144">
        <v>99004.368251249995</v>
      </c>
      <c r="AF144">
        <v>4950.2184125624999</v>
      </c>
      <c r="AG144">
        <v>103954.5866638125</v>
      </c>
      <c r="AI144">
        <v>103954.5866638125</v>
      </c>
      <c r="AJ144">
        <v>1039.5458666381253</v>
      </c>
      <c r="AK144">
        <v>104994.13253045065</v>
      </c>
      <c r="AL144" s="5">
        <v>5249.7066265225321</v>
      </c>
      <c r="AM144" s="5">
        <v>110243.83915697316</v>
      </c>
      <c r="AO144">
        <v>110243.83915697316</v>
      </c>
      <c r="AP144">
        <v>3307.3151747091947</v>
      </c>
      <c r="AQ144">
        <v>113551.15433168237</v>
      </c>
      <c r="AS144">
        <v>113551.15433168237</v>
      </c>
      <c r="AU144">
        <v>113551.15433168237</v>
      </c>
      <c r="AW144">
        <v>113551.15433168237</v>
      </c>
      <c r="AX144" s="5"/>
      <c r="AY144">
        <v>113551.15433168237</v>
      </c>
      <c r="AZ144">
        <v>1135.5115433168237</v>
      </c>
      <c r="BA144">
        <v>114686.66587499918</v>
      </c>
      <c r="BB144">
        <v>573.43332937499588</v>
      </c>
      <c r="BC144">
        <v>115260.09920437416</v>
      </c>
      <c r="BE144">
        <v>115260.09920437416</v>
      </c>
      <c r="BF144">
        <v>2881.5024801093546</v>
      </c>
      <c r="BG144">
        <v>118141.60168448352</v>
      </c>
      <c r="BI144">
        <v>118141.60168448352</v>
      </c>
      <c r="BK144">
        <v>118141.60168448352</v>
      </c>
      <c r="BL144">
        <v>5907.080084224177</v>
      </c>
      <c r="BM144">
        <v>124048.6817687077</v>
      </c>
      <c r="BN144">
        <v>16126.328629932001</v>
      </c>
      <c r="BO144">
        <v>140175.01039863969</v>
      </c>
      <c r="BP144">
        <v>35</v>
      </c>
      <c r="BQ144">
        <v>140210.01039863969</v>
      </c>
      <c r="BS144">
        <v>140210.01039863969</v>
      </c>
      <c r="BT144" s="5">
        <v>140210.01</v>
      </c>
      <c r="BU144" s="5">
        <v>5286000</v>
      </c>
      <c r="BX144" s="5">
        <v>0</v>
      </c>
      <c r="BY144" s="5">
        <v>140212.20159151193</v>
      </c>
      <c r="BZ144" s="5">
        <v>5286000</v>
      </c>
      <c r="CA144" s="5" t="s">
        <v>1282</v>
      </c>
      <c r="CB144" s="5">
        <v>10000</v>
      </c>
      <c r="CC144">
        <v>150212.20159151193</v>
      </c>
      <c r="CD144" s="5">
        <v>377000</v>
      </c>
      <c r="CE144" s="5">
        <v>5663000</v>
      </c>
      <c r="CF144" s="5"/>
      <c r="CG144" s="5"/>
      <c r="CH144" s="5" t="s">
        <v>2</v>
      </c>
      <c r="CI144" s="5" t="s">
        <v>2</v>
      </c>
      <c r="CJ144" t="s">
        <v>1821</v>
      </c>
      <c r="CK144" t="s">
        <v>1787</v>
      </c>
      <c r="CL144" t="s">
        <v>1868</v>
      </c>
      <c r="CM144" t="s">
        <v>1864</v>
      </c>
      <c r="CN144" s="5" t="b">
        <v>1</v>
      </c>
      <c r="CO144" t="s">
        <v>285</v>
      </c>
      <c r="CQ144" t="s">
        <v>1269</v>
      </c>
      <c r="CR144" t="s">
        <v>1451</v>
      </c>
      <c r="CS144" t="s">
        <v>1282</v>
      </c>
      <c r="CT144" t="b">
        <v>1</v>
      </c>
      <c r="CU144">
        <v>5286000</v>
      </c>
      <c r="CV144">
        <v>5286000</v>
      </c>
      <c r="CW144">
        <v>0</v>
      </c>
      <c r="CX144">
        <v>0</v>
      </c>
      <c r="CY144">
        <v>0</v>
      </c>
      <c r="CZ144" t="b">
        <v>1</v>
      </c>
      <c r="DA144" t="s">
        <v>1786</v>
      </c>
      <c r="DB144" t="s">
        <v>1787</v>
      </c>
      <c r="DC144">
        <v>-4.2260961436871858E-3</v>
      </c>
      <c r="DD144">
        <v>-592.55024444377887</v>
      </c>
      <c r="DE144" s="5">
        <f>ROUND(ПП5[[#This Row],[Стоимость квартиры с отделкой]]/1000000,2)</f>
        <v>5.66</v>
      </c>
    </row>
    <row r="145" spans="1:109" x14ac:dyDescent="0.25">
      <c r="A145" s="5">
        <v>144</v>
      </c>
      <c r="B145" s="5" t="s">
        <v>4</v>
      </c>
      <c r="C145" s="5">
        <v>5</v>
      </c>
      <c r="D145" s="5">
        <v>6</v>
      </c>
      <c r="E145" s="5">
        <v>3</v>
      </c>
      <c r="F145" s="5">
        <v>17.89</v>
      </c>
      <c r="G145" s="5">
        <v>17.2</v>
      </c>
      <c r="H145" s="5">
        <v>14.31</v>
      </c>
      <c r="I145" s="5">
        <v>49.400000000000006</v>
      </c>
      <c r="J145" s="5">
        <v>13.39</v>
      </c>
      <c r="K145" s="5">
        <v>4.2</v>
      </c>
      <c r="L145" s="5">
        <v>2.0499999999999998</v>
      </c>
      <c r="M145" s="5"/>
      <c r="N145" s="5">
        <v>13.21</v>
      </c>
      <c r="O145" s="5">
        <v>2.79</v>
      </c>
      <c r="P145" s="5">
        <v>2.68</v>
      </c>
      <c r="R145" s="5">
        <v>5.4700000000000006</v>
      </c>
      <c r="S145" s="5">
        <v>87.72</v>
      </c>
      <c r="T145" s="5">
        <v>82.25</v>
      </c>
      <c r="U145" s="5">
        <v>84.99</v>
      </c>
      <c r="V145">
        <v>84.45</v>
      </c>
      <c r="W145" s="5">
        <v>72092.789999999994</v>
      </c>
      <c r="X145">
        <v>3604.6395000000007</v>
      </c>
      <c r="Y145">
        <v>75697.429500000013</v>
      </c>
      <c r="Z145">
        <v>2270.9228850000004</v>
      </c>
      <c r="AA145">
        <v>77968.35238500002</v>
      </c>
      <c r="AC145">
        <v>77968.35238500002</v>
      </c>
      <c r="AE145">
        <v>77968.35238500002</v>
      </c>
      <c r="AG145">
        <v>77968.35238500002</v>
      </c>
      <c r="AI145">
        <v>77968.35238500002</v>
      </c>
      <c r="AJ145">
        <v>779.68352385000037</v>
      </c>
      <c r="AK145">
        <v>78748.035908850026</v>
      </c>
      <c r="AL145" s="5">
        <v>3937.4017954425017</v>
      </c>
      <c r="AM145" s="5">
        <v>82685.437704292533</v>
      </c>
      <c r="AO145">
        <v>82685.437704292533</v>
      </c>
      <c r="AP145">
        <v>1653.7087540858506</v>
      </c>
      <c r="AQ145">
        <v>84339.146458378382</v>
      </c>
      <c r="AS145">
        <v>84339.146458378382</v>
      </c>
      <c r="AT145">
        <v>1686.7829291675678</v>
      </c>
      <c r="AU145">
        <v>86025.929387545955</v>
      </c>
      <c r="AW145">
        <v>86025.929387545955</v>
      </c>
      <c r="AX145" s="5">
        <v>860.25929387545955</v>
      </c>
      <c r="AY145">
        <v>86886.188681421409</v>
      </c>
      <c r="BA145">
        <v>86886.188681421409</v>
      </c>
      <c r="BC145">
        <v>86886.188681421409</v>
      </c>
      <c r="BD145">
        <v>1737.7237736284285</v>
      </c>
      <c r="BE145">
        <v>88623.912455049838</v>
      </c>
      <c r="BF145">
        <v>1329.3586868257476</v>
      </c>
      <c r="BG145">
        <v>89953.271141875579</v>
      </c>
      <c r="BI145">
        <v>89953.271141875579</v>
      </c>
      <c r="BJ145">
        <v>3598.130845675023</v>
      </c>
      <c r="BK145">
        <v>93551.401987550606</v>
      </c>
      <c r="BL145">
        <v>4677.5700993775308</v>
      </c>
      <c r="BM145">
        <v>98228.972086928115</v>
      </c>
      <c r="BN145">
        <v>12769.766371300657</v>
      </c>
      <c r="BO145">
        <v>110998.73845822881</v>
      </c>
      <c r="BP145">
        <v>35</v>
      </c>
      <c r="BQ145">
        <v>111033.73845822881</v>
      </c>
      <c r="BS145">
        <v>111033.73845822881</v>
      </c>
      <c r="BT145" s="5">
        <v>111033.74</v>
      </c>
      <c r="BU145" s="5">
        <v>9376800</v>
      </c>
      <c r="BX145" s="5">
        <v>0</v>
      </c>
      <c r="BY145" s="5">
        <v>111033.74777975131</v>
      </c>
      <c r="BZ145" s="5">
        <v>9376800</v>
      </c>
      <c r="CA145" s="5" t="s">
        <v>8</v>
      </c>
      <c r="CB145" s="5"/>
      <c r="CC145">
        <v>111033.74777975131</v>
      </c>
      <c r="CD145" s="5">
        <v>0</v>
      </c>
      <c r="CE145" s="5">
        <v>9376800</v>
      </c>
      <c r="CF145" s="5"/>
      <c r="CG145" s="5"/>
      <c r="CH145" s="5" t="s">
        <v>2</v>
      </c>
      <c r="CI145" s="5" t="s">
        <v>2</v>
      </c>
      <c r="CJ145" t="s">
        <v>1821</v>
      </c>
      <c r="CK145" t="s">
        <v>1787</v>
      </c>
      <c r="CL145" t="s">
        <v>1868</v>
      </c>
      <c r="CM145" t="s">
        <v>1866</v>
      </c>
      <c r="CN145" s="5" t="b">
        <v>1</v>
      </c>
      <c r="CO145" t="s">
        <v>286</v>
      </c>
      <c r="CQ145" t="s">
        <v>1269</v>
      </c>
      <c r="CR145" t="s">
        <v>1451</v>
      </c>
      <c r="CS145" t="s">
        <v>1282</v>
      </c>
      <c r="CT145" t="b">
        <v>0</v>
      </c>
      <c r="CU145">
        <v>9376800</v>
      </c>
      <c r="CV145">
        <v>9376800</v>
      </c>
      <c r="CW145">
        <v>0</v>
      </c>
      <c r="CX145">
        <v>0</v>
      </c>
      <c r="CY145">
        <v>0</v>
      </c>
      <c r="CZ145" t="b">
        <v>1</v>
      </c>
      <c r="DA145" t="s">
        <v>1786</v>
      </c>
      <c r="DB145" t="s">
        <v>1787</v>
      </c>
      <c r="DC145">
        <v>-6.3536886692551198E-3</v>
      </c>
      <c r="DD145">
        <v>-705.4738651731368</v>
      </c>
      <c r="DE145" s="5">
        <f>ROUND(ПП5[[#This Row],[Стоимость квартиры с отделкой]]/1000000,2)</f>
        <v>9.3800000000000008</v>
      </c>
    </row>
    <row r="146" spans="1:109" x14ac:dyDescent="0.25">
      <c r="A146" s="5">
        <v>145</v>
      </c>
      <c r="B146" s="5" t="s">
        <v>4</v>
      </c>
      <c r="C146" s="5">
        <v>5</v>
      </c>
      <c r="D146" s="5">
        <v>7</v>
      </c>
      <c r="E146" s="5">
        <v>1</v>
      </c>
      <c r="F146" s="5">
        <v>17.89</v>
      </c>
      <c r="G146" s="5"/>
      <c r="H146" s="5"/>
      <c r="I146" s="5">
        <v>17.89</v>
      </c>
      <c r="J146" s="5">
        <v>13.04</v>
      </c>
      <c r="K146" s="5">
        <v>3.9</v>
      </c>
      <c r="L146" s="5"/>
      <c r="M146" s="5"/>
      <c r="N146" s="5">
        <v>6.12</v>
      </c>
      <c r="O146" s="5">
        <v>2.65</v>
      </c>
      <c r="P146" s="5"/>
      <c r="R146" s="5">
        <v>2.65</v>
      </c>
      <c r="S146" s="5">
        <v>43.6</v>
      </c>
      <c r="T146" s="5">
        <v>40.950000000000003</v>
      </c>
      <c r="U146" s="5">
        <v>42.28</v>
      </c>
      <c r="V146">
        <v>42.099999999999994</v>
      </c>
      <c r="W146" s="5">
        <v>83951.4375</v>
      </c>
      <c r="X146">
        <v>4197.5718750000005</v>
      </c>
      <c r="Y146">
        <v>88149.009374999994</v>
      </c>
      <c r="Z146">
        <v>2644.4702812499995</v>
      </c>
      <c r="AA146">
        <v>90793.479656249998</v>
      </c>
      <c r="AB146">
        <v>2723.8043896874997</v>
      </c>
      <c r="AC146">
        <v>93517.2840459375</v>
      </c>
      <c r="AE146">
        <v>93517.2840459375</v>
      </c>
      <c r="AF146">
        <v>4675.8642022968752</v>
      </c>
      <c r="AG146">
        <v>98193.148248234371</v>
      </c>
      <c r="AI146">
        <v>98193.148248234371</v>
      </c>
      <c r="AJ146">
        <v>981.93148248234388</v>
      </c>
      <c r="AK146">
        <v>99175.079730716709</v>
      </c>
      <c r="AL146" s="5">
        <v>4958.7539865358358</v>
      </c>
      <c r="AM146" s="5">
        <v>104133.83371725256</v>
      </c>
      <c r="AO146">
        <v>104133.83371725256</v>
      </c>
      <c r="AP146">
        <v>3124.015011517577</v>
      </c>
      <c r="AQ146">
        <v>107257.84872877011</v>
      </c>
      <c r="AS146">
        <v>107257.84872877011</v>
      </c>
      <c r="AU146">
        <v>107257.84872877011</v>
      </c>
      <c r="AW146">
        <v>107257.84872877011</v>
      </c>
      <c r="AX146" s="5">
        <v>1072.5784872877014</v>
      </c>
      <c r="AY146">
        <v>108330.42721605784</v>
      </c>
      <c r="BA146">
        <v>108330.42721605784</v>
      </c>
      <c r="BC146">
        <v>108330.42721605784</v>
      </c>
      <c r="BE146">
        <v>108330.42721605784</v>
      </c>
      <c r="BF146">
        <v>2708.2606804014458</v>
      </c>
      <c r="BG146">
        <v>111038.68789645928</v>
      </c>
      <c r="BI146">
        <v>111038.68789645928</v>
      </c>
      <c r="BK146">
        <v>111038.68789645928</v>
      </c>
      <c r="BM146">
        <v>111038.68789645928</v>
      </c>
      <c r="BO146">
        <v>111038.68789645928</v>
      </c>
      <c r="BQ146">
        <v>111038.68789645928</v>
      </c>
      <c r="BS146">
        <v>111038.68789645928</v>
      </c>
      <c r="BT146" s="5">
        <v>111038.69</v>
      </c>
      <c r="BU146" s="5">
        <v>4694800</v>
      </c>
      <c r="BV146">
        <v>544800</v>
      </c>
      <c r="BX146" s="5">
        <v>544800</v>
      </c>
      <c r="BY146" s="5">
        <v>98155.156102175955</v>
      </c>
      <c r="BZ146" s="5">
        <v>4150000</v>
      </c>
      <c r="CA146" s="5" t="s">
        <v>8</v>
      </c>
      <c r="CB146" s="5"/>
      <c r="CC146">
        <v>98155.156102175955</v>
      </c>
      <c r="CD146" s="5">
        <v>0</v>
      </c>
      <c r="CE146" s="5">
        <v>4150000</v>
      </c>
      <c r="CF146" s="5"/>
      <c r="CG146" s="5" t="s">
        <v>24</v>
      </c>
      <c r="CH146" s="5" t="s">
        <v>1</v>
      </c>
      <c r="CI146" s="5" t="s">
        <v>1</v>
      </c>
      <c r="CJ146" t="s">
        <v>1863</v>
      </c>
      <c r="CK146" t="s">
        <v>1787</v>
      </c>
      <c r="CL146" t="s">
        <v>1868</v>
      </c>
      <c r="CM146" t="s">
        <v>1864</v>
      </c>
      <c r="CN146" s="5" t="b">
        <v>1</v>
      </c>
      <c r="CO146" t="s">
        <v>287</v>
      </c>
      <c r="CQ146" t="s">
        <v>1269</v>
      </c>
      <c r="CR146" t="s">
        <v>1450</v>
      </c>
      <c r="CS146" t="s">
        <v>8</v>
      </c>
      <c r="CT146" t="b">
        <v>1</v>
      </c>
      <c r="CU146">
        <v>4694800</v>
      </c>
      <c r="CV146" t="s">
        <v>1899</v>
      </c>
      <c r="CW146">
        <v>0</v>
      </c>
      <c r="CX146">
        <v>4694800</v>
      </c>
      <c r="CY146">
        <v>0</v>
      </c>
      <c r="CZ146" t="b">
        <v>1</v>
      </c>
      <c r="DA146">
        <v>45617</v>
      </c>
      <c r="DB146" t="s">
        <v>1785</v>
      </c>
      <c r="DC146">
        <v>-4.2573320719018204E-3</v>
      </c>
      <c r="DD146">
        <v>-417.87909409632346</v>
      </c>
      <c r="DE146" s="5">
        <f>ROUND(ПП5[[#This Row],[Стоимость квартиры с отделкой]]/1000000,2)</f>
        <v>4.1500000000000004</v>
      </c>
    </row>
    <row r="147" spans="1:109" x14ac:dyDescent="0.25">
      <c r="A147" s="5">
        <v>146</v>
      </c>
      <c r="B147" s="5" t="s">
        <v>4</v>
      </c>
      <c r="C147" s="5">
        <v>6</v>
      </c>
      <c r="D147" s="5">
        <v>1</v>
      </c>
      <c r="E147" s="5">
        <v>2</v>
      </c>
      <c r="F147" s="5">
        <v>15.91</v>
      </c>
      <c r="G147" s="5">
        <v>12.02</v>
      </c>
      <c r="H147" s="5"/>
      <c r="I147" s="5">
        <v>27.93</v>
      </c>
      <c r="J147" s="5">
        <v>15.31</v>
      </c>
      <c r="K147" s="5">
        <v>3.85</v>
      </c>
      <c r="L147" s="5">
        <v>2.2999999999999998</v>
      </c>
      <c r="M147" s="5"/>
      <c r="N147" s="5">
        <v>9.4499999999999993</v>
      </c>
      <c r="O147" s="5">
        <v>2.75</v>
      </c>
      <c r="P147" s="5"/>
      <c r="R147" s="5">
        <v>2.75</v>
      </c>
      <c r="S147" s="5">
        <v>61.59</v>
      </c>
      <c r="T147" s="5">
        <v>58.84</v>
      </c>
      <c r="U147" s="5">
        <v>60.22</v>
      </c>
      <c r="V147">
        <v>59.79999999999999</v>
      </c>
      <c r="W147" s="5">
        <v>81852.246000000014</v>
      </c>
      <c r="X147">
        <v>4092.6123000000007</v>
      </c>
      <c r="Y147">
        <v>85944.858300000022</v>
      </c>
      <c r="Z147">
        <v>2578.3457490000005</v>
      </c>
      <c r="AA147">
        <v>88523.204049000022</v>
      </c>
      <c r="AC147">
        <v>88523.204049000022</v>
      </c>
      <c r="AE147">
        <v>88523.204049000022</v>
      </c>
      <c r="AG147">
        <v>88523.204049000022</v>
      </c>
      <c r="AI147">
        <v>88523.204049000022</v>
      </c>
      <c r="AJ147">
        <v>885.23204049000037</v>
      </c>
      <c r="AK147">
        <v>89408.436089490016</v>
      </c>
      <c r="AL147" s="5">
        <v>4470.4218044745012</v>
      </c>
      <c r="AM147" s="5">
        <v>93878.857893964523</v>
      </c>
      <c r="AO147">
        <v>93878.857893964523</v>
      </c>
      <c r="AP147">
        <v>1877.5771578792903</v>
      </c>
      <c r="AQ147">
        <v>95756.435051843815</v>
      </c>
      <c r="AS147">
        <v>95756.435051843815</v>
      </c>
      <c r="AT147">
        <v>1915.128701036876</v>
      </c>
      <c r="AU147">
        <v>97671.563752880698</v>
      </c>
      <c r="AW147">
        <v>97671.563752880698</v>
      </c>
      <c r="AX147" s="5"/>
      <c r="AY147">
        <v>97671.563752880698</v>
      </c>
      <c r="BA147">
        <v>97671.563752880698</v>
      </c>
      <c r="BC147">
        <v>97671.563752880698</v>
      </c>
      <c r="BE147">
        <v>97671.563752880698</v>
      </c>
      <c r="BF147">
        <v>1465.0734562932105</v>
      </c>
      <c r="BG147">
        <v>99136.637209173903</v>
      </c>
      <c r="BI147">
        <v>99136.637209173903</v>
      </c>
      <c r="BJ147">
        <v>3965.4654883669568</v>
      </c>
      <c r="BK147">
        <v>103102.10269754086</v>
      </c>
      <c r="BL147">
        <v>6186.1261618524513</v>
      </c>
      <c r="BM147">
        <v>109288.2288593933</v>
      </c>
      <c r="BN147">
        <v>14207.46975172113</v>
      </c>
      <c r="BO147">
        <v>123495.69861111444</v>
      </c>
      <c r="BP147">
        <v>35</v>
      </c>
      <c r="BQ147">
        <v>123530.69861111444</v>
      </c>
      <c r="BS147">
        <v>123530.69861111444</v>
      </c>
      <c r="BT147" s="5">
        <v>123530.7</v>
      </c>
      <c r="BU147" s="5">
        <v>7387200</v>
      </c>
      <c r="BX147" s="5">
        <v>0</v>
      </c>
      <c r="BY147" s="5">
        <v>123531.77257525086</v>
      </c>
      <c r="BZ147" s="5">
        <v>7387200</v>
      </c>
      <c r="CA147" s="5" t="s">
        <v>8</v>
      </c>
      <c r="CB147" s="5"/>
      <c r="CC147">
        <v>123531.77257525086</v>
      </c>
      <c r="CD147" s="5">
        <v>0</v>
      </c>
      <c r="CE147" s="5">
        <v>7387200</v>
      </c>
      <c r="CF147" s="5"/>
      <c r="CG147" s="5"/>
      <c r="CH147" s="5" t="s">
        <v>2</v>
      </c>
      <c r="CI147" s="5" t="s">
        <v>2</v>
      </c>
      <c r="CJ147" t="s">
        <v>1821</v>
      </c>
      <c r="CK147" t="s">
        <v>1787</v>
      </c>
      <c r="CL147" t="s">
        <v>1868</v>
      </c>
      <c r="CM147" t="s">
        <v>1857</v>
      </c>
      <c r="CN147" s="5" t="b">
        <v>1</v>
      </c>
      <c r="CO147" t="s">
        <v>288</v>
      </c>
      <c r="CQ147" t="s">
        <v>1269</v>
      </c>
      <c r="CR147" t="s">
        <v>1451</v>
      </c>
      <c r="CS147" t="s">
        <v>8</v>
      </c>
      <c r="CT147" t="b">
        <v>1</v>
      </c>
      <c r="CU147">
        <v>7387200</v>
      </c>
      <c r="CV147">
        <v>7387200</v>
      </c>
      <c r="CW147">
        <v>0</v>
      </c>
      <c r="CX147">
        <v>0</v>
      </c>
      <c r="CY147">
        <v>0</v>
      </c>
      <c r="CZ147" t="b">
        <v>1</v>
      </c>
      <c r="DA147" t="s">
        <v>1786</v>
      </c>
      <c r="DB147" t="s">
        <v>1787</v>
      </c>
      <c r="DC147">
        <v>-6.9744271006311198E-3</v>
      </c>
      <c r="DD147">
        <v>-861.56334243782976</v>
      </c>
      <c r="DE147" s="5">
        <f>ROUND(ПП5[[#This Row],[Стоимость квартиры с отделкой]]/1000000,2)</f>
        <v>7.39</v>
      </c>
    </row>
    <row r="148" spans="1:109" x14ac:dyDescent="0.25">
      <c r="A148" s="5">
        <v>147</v>
      </c>
      <c r="B148" s="5" t="s">
        <v>4</v>
      </c>
      <c r="C148" s="5">
        <v>6</v>
      </c>
      <c r="D148" s="5">
        <v>2</v>
      </c>
      <c r="E148" s="5">
        <v>0</v>
      </c>
      <c r="F148" s="5">
        <v>7.13</v>
      </c>
      <c r="G148" s="5"/>
      <c r="H148" s="5"/>
      <c r="I148" s="5">
        <v>7.13</v>
      </c>
      <c r="J148" s="5">
        <v>5.12</v>
      </c>
      <c r="K148" s="5">
        <v>3.65</v>
      </c>
      <c r="L148" s="5"/>
      <c r="M148" s="5"/>
      <c r="N148" s="5">
        <v>6.92</v>
      </c>
      <c r="O148" s="5">
        <v>2.91</v>
      </c>
      <c r="P148" s="5"/>
      <c r="R148" s="5">
        <v>2.91</v>
      </c>
      <c r="S148" s="5">
        <v>25.73</v>
      </c>
      <c r="T148" s="5">
        <v>22.82</v>
      </c>
      <c r="U148" s="5">
        <v>24.28</v>
      </c>
      <c r="V148">
        <v>24.2</v>
      </c>
      <c r="W148" s="5">
        <v>91981.574999999997</v>
      </c>
      <c r="Y148">
        <v>91981.574999999997</v>
      </c>
      <c r="AA148">
        <v>91981.574999999997</v>
      </c>
      <c r="AC148">
        <v>91981.574999999997</v>
      </c>
      <c r="AE148">
        <v>91981.574999999997</v>
      </c>
      <c r="AG148">
        <v>91981.574999999997</v>
      </c>
      <c r="AI148">
        <v>91981.574999999997</v>
      </c>
      <c r="AK148">
        <v>91981.574999999997</v>
      </c>
      <c r="AL148" s="5"/>
      <c r="AM148" s="5">
        <v>91981.574999999997</v>
      </c>
      <c r="AO148">
        <v>91981.574999999997</v>
      </c>
      <c r="AQ148">
        <v>91981.574999999997</v>
      </c>
      <c r="AS148">
        <v>91981.574999999997</v>
      </c>
      <c r="AU148">
        <v>91981.574999999997</v>
      </c>
      <c r="AW148">
        <v>91981.574999999997</v>
      </c>
      <c r="AX148" s="5"/>
      <c r="AY148">
        <v>91981.574999999997</v>
      </c>
      <c r="BA148">
        <v>91981.574999999997</v>
      </c>
      <c r="BC148">
        <v>91981.574999999997</v>
      </c>
      <c r="BE148">
        <v>91981.574999999997</v>
      </c>
      <c r="BG148">
        <v>91981.574999999997</v>
      </c>
      <c r="BI148">
        <v>91981.574999999997</v>
      </c>
      <c r="BK148">
        <v>91981.574999999997</v>
      </c>
      <c r="BM148">
        <v>91981.574999999997</v>
      </c>
      <c r="BO148">
        <v>91981.574999999997</v>
      </c>
      <c r="BQ148">
        <v>91981.574999999997</v>
      </c>
      <c r="BS148">
        <v>91981.574999999997</v>
      </c>
      <c r="BT148" s="5">
        <v>91981.58</v>
      </c>
      <c r="BU148" s="5">
        <v>2233312.7599999998</v>
      </c>
      <c r="BX148" s="5">
        <v>0</v>
      </c>
      <c r="BY148" s="5">
        <v>91981.579901153207</v>
      </c>
      <c r="BZ148" s="5">
        <v>2233312.7599999998</v>
      </c>
      <c r="CA148" s="5" t="s">
        <v>9</v>
      </c>
      <c r="CB148" s="5">
        <v>4500</v>
      </c>
      <c r="CC148">
        <v>96481.579901153207</v>
      </c>
      <c r="CD148" s="5">
        <v>109260</v>
      </c>
      <c r="CE148" s="5">
        <v>2342572.7599999998</v>
      </c>
      <c r="CF148" s="5"/>
      <c r="CG148" s="5"/>
      <c r="CH148" s="5" t="s">
        <v>1</v>
      </c>
      <c r="CI148" s="5" t="s">
        <v>1</v>
      </c>
      <c r="CJ148" t="s">
        <v>1863</v>
      </c>
      <c r="CK148" t="s">
        <v>1787</v>
      </c>
      <c r="CL148" t="s">
        <v>1868</v>
      </c>
      <c r="CM148" t="s">
        <v>1862</v>
      </c>
      <c r="CN148" s="5" t="b">
        <v>1</v>
      </c>
      <c r="CO148" t="s">
        <v>289</v>
      </c>
      <c r="CQ148" t="s">
        <v>128</v>
      </c>
      <c r="CR148" t="s">
        <v>1450</v>
      </c>
      <c r="CS148" t="s">
        <v>9</v>
      </c>
      <c r="CT148" t="b">
        <v>1</v>
      </c>
      <c r="CU148">
        <v>2233312.7599999998</v>
      </c>
      <c r="CV148" t="s">
        <v>1899</v>
      </c>
      <c r="CW148">
        <v>2233313</v>
      </c>
      <c r="CX148">
        <v>2233313</v>
      </c>
      <c r="CY148">
        <v>0</v>
      </c>
      <c r="CZ148" t="b">
        <v>1</v>
      </c>
      <c r="DA148">
        <v>45187</v>
      </c>
      <c r="DB148" t="s">
        <v>1789</v>
      </c>
      <c r="DC148">
        <v>-3.2948929159802853E-3</v>
      </c>
      <c r="DD148">
        <v>-303.06945601698425</v>
      </c>
      <c r="DE148" s="5">
        <f>ROUND(ПП5[[#This Row],[Стоимость квартиры с отделкой]]/1000000,2)</f>
        <v>2.34</v>
      </c>
    </row>
    <row r="149" spans="1:109" x14ac:dyDescent="0.25">
      <c r="A149" s="5">
        <v>148</v>
      </c>
      <c r="B149" s="5" t="s">
        <v>4</v>
      </c>
      <c r="C149" s="5">
        <v>6</v>
      </c>
      <c r="D149" s="5">
        <v>3</v>
      </c>
      <c r="E149" s="5">
        <v>2</v>
      </c>
      <c r="F149" s="5">
        <v>14.6</v>
      </c>
      <c r="G149" s="5">
        <v>13.12</v>
      </c>
      <c r="H149" s="5"/>
      <c r="I149" s="5">
        <v>27.72</v>
      </c>
      <c r="J149" s="5">
        <v>14.35</v>
      </c>
      <c r="K149" s="5">
        <v>3.68</v>
      </c>
      <c r="L149" s="5">
        <v>2.57</v>
      </c>
      <c r="M149" s="5"/>
      <c r="N149" s="5">
        <v>7.95</v>
      </c>
      <c r="O149" s="5">
        <v>2.65</v>
      </c>
      <c r="P149" s="5"/>
      <c r="R149" s="5">
        <v>2.65</v>
      </c>
      <c r="S149" s="5">
        <v>58.92</v>
      </c>
      <c r="T149" s="5">
        <v>56.27</v>
      </c>
      <c r="U149" s="5">
        <v>57.6</v>
      </c>
      <c r="V149">
        <v>57.55</v>
      </c>
      <c r="W149" s="5">
        <v>80307.864000000001</v>
      </c>
      <c r="X149">
        <v>4015.3932</v>
      </c>
      <c r="Y149">
        <v>84323.257199999993</v>
      </c>
      <c r="Z149">
        <v>2529.6977160000001</v>
      </c>
      <c r="AA149">
        <v>86852.954916000002</v>
      </c>
      <c r="AC149">
        <v>86852.954916000002</v>
      </c>
      <c r="AE149">
        <v>86852.954916000002</v>
      </c>
      <c r="AG149">
        <v>86852.954916000002</v>
      </c>
      <c r="AI149">
        <v>86852.954916000002</v>
      </c>
      <c r="AJ149">
        <v>868.52954915999999</v>
      </c>
      <c r="AK149">
        <v>87721.48446516</v>
      </c>
      <c r="AL149" s="5">
        <v>4386.0742232580005</v>
      </c>
      <c r="AM149" s="5">
        <v>92107.558688417994</v>
      </c>
      <c r="AO149">
        <v>92107.558688417994</v>
      </c>
      <c r="AP149">
        <v>1842.15117376836</v>
      </c>
      <c r="AQ149">
        <v>93949.709862186355</v>
      </c>
      <c r="AS149">
        <v>93949.709862186355</v>
      </c>
      <c r="AT149">
        <v>1878.9941972437273</v>
      </c>
      <c r="AU149">
        <v>95828.704059430078</v>
      </c>
      <c r="AW149">
        <v>95828.704059430078</v>
      </c>
      <c r="AX149" s="5">
        <v>958.28704059430083</v>
      </c>
      <c r="AY149">
        <v>96786.991100024374</v>
      </c>
      <c r="BA149">
        <v>96786.991100024374</v>
      </c>
      <c r="BC149">
        <v>96786.991100024374</v>
      </c>
      <c r="BE149">
        <v>96786.991100024374</v>
      </c>
      <c r="BF149">
        <v>2419.6747775006093</v>
      </c>
      <c r="BG149">
        <v>99206.665877524982</v>
      </c>
      <c r="BI149">
        <v>99206.665877524982</v>
      </c>
      <c r="BK149">
        <v>99206.665877524982</v>
      </c>
      <c r="BM149">
        <v>99206.665877524982</v>
      </c>
      <c r="BO149">
        <v>99206.665877524982</v>
      </c>
      <c r="BQ149">
        <v>99206.665877524982</v>
      </c>
      <c r="BS149">
        <v>99206.665877524982</v>
      </c>
      <c r="BT149" s="5">
        <v>99206.67</v>
      </c>
      <c r="BU149" s="5">
        <v>5714400</v>
      </c>
      <c r="BW149">
        <v>0.03</v>
      </c>
      <c r="BX149" s="5">
        <v>171432</v>
      </c>
      <c r="BY149" s="5">
        <v>96232.083333333328</v>
      </c>
      <c r="BZ149" s="5">
        <v>5542968</v>
      </c>
      <c r="CA149" s="5" t="s">
        <v>1282</v>
      </c>
      <c r="CB149" s="5">
        <v>7000</v>
      </c>
      <c r="CC149">
        <v>103232.08333333331</v>
      </c>
      <c r="CD149" s="5">
        <v>403200</v>
      </c>
      <c r="CE149" s="5">
        <v>5946168</v>
      </c>
      <c r="CF149" s="5" t="s">
        <v>102</v>
      </c>
      <c r="CG149" s="5" t="s">
        <v>1444</v>
      </c>
      <c r="CH149" s="5" t="s">
        <v>1</v>
      </c>
      <c r="CI149" s="5" t="s">
        <v>1</v>
      </c>
      <c r="CJ149" t="s">
        <v>1863</v>
      </c>
      <c r="CK149" t="s">
        <v>1787</v>
      </c>
      <c r="CL149" t="s">
        <v>1868</v>
      </c>
      <c r="CM149" t="s">
        <v>1857</v>
      </c>
      <c r="CN149" s="5" t="b">
        <v>1</v>
      </c>
      <c r="CO149" t="s">
        <v>290</v>
      </c>
      <c r="CQ149" t="s">
        <v>1269</v>
      </c>
      <c r="CR149" t="s">
        <v>1450</v>
      </c>
      <c r="CS149" t="s">
        <v>1282</v>
      </c>
      <c r="CT149" t="b">
        <v>1</v>
      </c>
      <c r="CU149">
        <v>5714400</v>
      </c>
      <c r="CV149" t="s">
        <v>1899</v>
      </c>
      <c r="CW149">
        <v>0</v>
      </c>
      <c r="CX149">
        <v>5714400</v>
      </c>
      <c r="CY149">
        <v>0</v>
      </c>
      <c r="CZ149" t="b">
        <v>1</v>
      </c>
      <c r="DA149">
        <v>45555</v>
      </c>
      <c r="DB149" t="s">
        <v>1789</v>
      </c>
      <c r="DC149">
        <v>-8.6805555555558012E-4</v>
      </c>
      <c r="DD149">
        <v>-83.534794560187549</v>
      </c>
      <c r="DE149" s="5">
        <f>ROUND(ПП5[[#This Row],[Стоимость квартиры с отделкой]]/1000000,2)</f>
        <v>5.95</v>
      </c>
    </row>
    <row r="150" spans="1:109" x14ac:dyDescent="0.25">
      <c r="A150" s="5">
        <v>149</v>
      </c>
      <c r="B150" s="5" t="s">
        <v>4</v>
      </c>
      <c r="C150" s="5">
        <v>6</v>
      </c>
      <c r="D150" s="5">
        <v>4</v>
      </c>
      <c r="E150" s="5">
        <v>2</v>
      </c>
      <c r="F150" s="5">
        <v>15.45</v>
      </c>
      <c r="G150" s="5">
        <v>14.5</v>
      </c>
      <c r="H150" s="5"/>
      <c r="I150" s="5">
        <v>29.95</v>
      </c>
      <c r="J150" s="5">
        <v>11.95</v>
      </c>
      <c r="K150" s="5">
        <v>3.86</v>
      </c>
      <c r="L150" s="5">
        <v>2.37</v>
      </c>
      <c r="M150" s="5"/>
      <c r="N150" s="5">
        <v>8.8699999999999992</v>
      </c>
      <c r="O150" s="5">
        <v>2.62</v>
      </c>
      <c r="P150" s="5"/>
      <c r="R150" s="5">
        <v>2.62</v>
      </c>
      <c r="S150" s="5">
        <v>59.62</v>
      </c>
      <c r="T150" s="5">
        <v>57</v>
      </c>
      <c r="U150" s="5">
        <v>58.31</v>
      </c>
      <c r="V150">
        <v>58.3</v>
      </c>
      <c r="W150" s="5">
        <v>81466.150500000003</v>
      </c>
      <c r="X150">
        <v>4073.3075250000002</v>
      </c>
      <c r="Y150">
        <v>85539.458025</v>
      </c>
      <c r="Z150">
        <v>2566.1837407499997</v>
      </c>
      <c r="AA150">
        <v>88105.641765749999</v>
      </c>
      <c r="AC150">
        <v>88105.641765749999</v>
      </c>
      <c r="AE150">
        <v>88105.641765749999</v>
      </c>
      <c r="AG150">
        <v>88105.641765749999</v>
      </c>
      <c r="AI150">
        <v>88105.641765749999</v>
      </c>
      <c r="AJ150">
        <v>881.05641765749999</v>
      </c>
      <c r="AK150">
        <v>88986.698183407498</v>
      </c>
      <c r="AL150" s="5">
        <v>4449.3349091703749</v>
      </c>
      <c r="AM150" s="5">
        <v>93436.033092577869</v>
      </c>
      <c r="AO150">
        <v>93436.033092577869</v>
      </c>
      <c r="AP150">
        <v>1868.7206618515577</v>
      </c>
      <c r="AQ150">
        <v>95304.753754429446</v>
      </c>
      <c r="AS150">
        <v>95304.753754429446</v>
      </c>
      <c r="AT150">
        <v>1906.0950750885888</v>
      </c>
      <c r="AU150">
        <v>97210.848829518014</v>
      </c>
      <c r="AW150">
        <v>97210.848829518014</v>
      </c>
      <c r="AX150" s="5"/>
      <c r="AY150">
        <v>97210.848829518014</v>
      </c>
      <c r="AZ150">
        <v>972.10848829518011</v>
      </c>
      <c r="BA150">
        <v>98182.957317813198</v>
      </c>
      <c r="BC150">
        <v>98182.957317813198</v>
      </c>
      <c r="BE150">
        <v>98182.957317813198</v>
      </c>
      <c r="BF150">
        <v>2454.5739329453299</v>
      </c>
      <c r="BG150">
        <v>100637.53125075852</v>
      </c>
      <c r="BH150">
        <v>500</v>
      </c>
      <c r="BI150">
        <v>101137.53125075852</v>
      </c>
      <c r="BJ150">
        <v>4045.5012500303415</v>
      </c>
      <c r="BK150">
        <v>105183.03250078888</v>
      </c>
      <c r="BL150">
        <v>6310.9819500473322</v>
      </c>
      <c r="BM150">
        <v>111494.0144508362</v>
      </c>
      <c r="BN150">
        <v>14494.221878608709</v>
      </c>
      <c r="BO150">
        <v>125988.23632944492</v>
      </c>
      <c r="BP150">
        <v>35</v>
      </c>
      <c r="BQ150">
        <v>126023.23632944492</v>
      </c>
      <c r="BS150">
        <v>126023.23632944492</v>
      </c>
      <c r="BT150" s="5">
        <v>126023.24</v>
      </c>
      <c r="BU150" s="5">
        <v>7348500</v>
      </c>
      <c r="BV150">
        <v>548500</v>
      </c>
      <c r="BX150" s="5">
        <v>548500</v>
      </c>
      <c r="BY150" s="5">
        <v>116618.07580174926</v>
      </c>
      <c r="BZ150" s="5">
        <v>6800000</v>
      </c>
      <c r="CA150" s="5" t="s">
        <v>8</v>
      </c>
      <c r="CB150" s="5"/>
      <c r="CC150">
        <v>116618.07580174926</v>
      </c>
      <c r="CD150" s="5">
        <v>0</v>
      </c>
      <c r="CE150" s="5">
        <v>6800000</v>
      </c>
      <c r="CF150" s="5"/>
      <c r="CG150" s="5" t="s">
        <v>24</v>
      </c>
      <c r="CH150" s="5" t="s">
        <v>1</v>
      </c>
      <c r="CI150" s="5" t="s">
        <v>1</v>
      </c>
      <c r="CJ150" t="s">
        <v>1863</v>
      </c>
      <c r="CK150" t="s">
        <v>1787</v>
      </c>
      <c r="CL150" t="s">
        <v>1868</v>
      </c>
      <c r="CM150" t="s">
        <v>1865</v>
      </c>
      <c r="CN150" s="5" t="b">
        <v>1</v>
      </c>
      <c r="CO150" t="s">
        <v>291</v>
      </c>
      <c r="CQ150" t="s">
        <v>1269</v>
      </c>
      <c r="CR150" t="s">
        <v>1450</v>
      </c>
      <c r="CS150" t="s">
        <v>8</v>
      </c>
      <c r="CT150" t="b">
        <v>1</v>
      </c>
      <c r="CU150">
        <v>7348500</v>
      </c>
      <c r="CV150" t="s">
        <v>1899</v>
      </c>
      <c r="CW150">
        <v>0</v>
      </c>
      <c r="CX150">
        <v>7348500</v>
      </c>
      <c r="CY150">
        <v>0</v>
      </c>
      <c r="CZ150" t="b">
        <v>1</v>
      </c>
      <c r="DA150">
        <v>45835</v>
      </c>
      <c r="DB150" t="s">
        <v>1790</v>
      </c>
      <c r="DC150">
        <v>-1.7149717029674161E-4</v>
      </c>
      <c r="DD150">
        <v>-19.999670005450916</v>
      </c>
      <c r="DE150" s="5">
        <f>ROUND(ПП5[[#This Row],[Стоимость квартиры с отделкой]]/1000000,2)</f>
        <v>6.8</v>
      </c>
    </row>
    <row r="151" spans="1:109" x14ac:dyDescent="0.25">
      <c r="A151" s="5">
        <v>150</v>
      </c>
      <c r="B151" s="5" t="s">
        <v>4</v>
      </c>
      <c r="C151" s="5">
        <v>6</v>
      </c>
      <c r="D151" s="5">
        <v>5</v>
      </c>
      <c r="E151" s="5">
        <v>1</v>
      </c>
      <c r="F151" s="5">
        <v>12.06</v>
      </c>
      <c r="G151" s="5"/>
      <c r="H151" s="5"/>
      <c r="I151" s="5">
        <v>12.06</v>
      </c>
      <c r="J151" s="5">
        <v>13.18</v>
      </c>
      <c r="K151" s="5">
        <v>4.1100000000000003</v>
      </c>
      <c r="L151" s="5"/>
      <c r="M151" s="5"/>
      <c r="N151" s="5">
        <v>7.09</v>
      </c>
      <c r="O151" s="5">
        <v>2.84</v>
      </c>
      <c r="P151" s="5"/>
      <c r="R151" s="5">
        <v>2.84</v>
      </c>
      <c r="S151" s="5">
        <v>39.28</v>
      </c>
      <c r="T151" s="5">
        <v>36.44</v>
      </c>
      <c r="U151" s="5">
        <v>37.86</v>
      </c>
      <c r="V151">
        <v>37.650000000000006</v>
      </c>
      <c r="W151" s="5">
        <v>89223.75</v>
      </c>
      <c r="X151">
        <v>4461.1875</v>
      </c>
      <c r="Y151">
        <v>93684.9375</v>
      </c>
      <c r="Z151">
        <v>2810.5481249999998</v>
      </c>
      <c r="AA151">
        <v>96495.485625000001</v>
      </c>
      <c r="AB151">
        <v>4342.2968531249999</v>
      </c>
      <c r="AC151">
        <v>100837.78247812499</v>
      </c>
      <c r="AE151">
        <v>100837.78247812499</v>
      </c>
      <c r="AF151">
        <v>5041.8891239062505</v>
      </c>
      <c r="AG151">
        <v>105879.67160203125</v>
      </c>
      <c r="AI151">
        <v>105879.67160203125</v>
      </c>
      <c r="AJ151">
        <v>1058.7967160203125</v>
      </c>
      <c r="AK151">
        <v>106938.46831805156</v>
      </c>
      <c r="AL151" s="5">
        <v>5346.9234159025782</v>
      </c>
      <c r="AM151" s="5">
        <v>112285.39173395414</v>
      </c>
      <c r="AO151">
        <v>112285.39173395414</v>
      </c>
      <c r="AP151">
        <v>3368.5617520186238</v>
      </c>
      <c r="AQ151">
        <v>115653.95348597276</v>
      </c>
      <c r="AS151">
        <v>115653.95348597276</v>
      </c>
      <c r="AU151">
        <v>115653.95348597276</v>
      </c>
      <c r="AW151">
        <v>115653.95348597276</v>
      </c>
      <c r="AX151" s="5"/>
      <c r="AY151">
        <v>115653.95348597276</v>
      </c>
      <c r="AZ151">
        <v>1156.5395348597276</v>
      </c>
      <c r="BA151">
        <v>116810.49302083248</v>
      </c>
      <c r="BC151">
        <v>116810.49302083248</v>
      </c>
      <c r="BE151">
        <v>116810.49302083248</v>
      </c>
      <c r="BG151">
        <v>116810.49302083248</v>
      </c>
      <c r="BI151">
        <v>116810.49302083248</v>
      </c>
      <c r="BK151">
        <v>116810.49302083248</v>
      </c>
      <c r="BM151">
        <v>116810.49302083248</v>
      </c>
      <c r="BO151">
        <v>116810.49302083248</v>
      </c>
      <c r="BQ151">
        <v>116810.49302083248</v>
      </c>
      <c r="BS151">
        <v>116810.49302083248</v>
      </c>
      <c r="BT151" s="5">
        <v>116810.49</v>
      </c>
      <c r="BU151" s="5">
        <v>4422500</v>
      </c>
      <c r="BX151" s="5">
        <v>0</v>
      </c>
      <c r="BY151" s="5">
        <v>116811.93872160593</v>
      </c>
      <c r="BZ151" s="5">
        <v>4422500</v>
      </c>
      <c r="CA151" s="5" t="s">
        <v>8</v>
      </c>
      <c r="CB151" s="5"/>
      <c r="CC151">
        <v>116811.93872160593</v>
      </c>
      <c r="CD151" s="5">
        <v>0</v>
      </c>
      <c r="CE151" s="5">
        <v>4422500</v>
      </c>
      <c r="CF151" s="5"/>
      <c r="CG151" s="5"/>
      <c r="CH151" s="5" t="s">
        <v>1</v>
      </c>
      <c r="CI151" s="5" t="s">
        <v>1</v>
      </c>
      <c r="CJ151" t="s">
        <v>1863</v>
      </c>
      <c r="CK151" t="s">
        <v>1787</v>
      </c>
      <c r="CL151" t="s">
        <v>1868</v>
      </c>
      <c r="CM151" t="s">
        <v>1864</v>
      </c>
      <c r="CN151" s="5" t="b">
        <v>1</v>
      </c>
      <c r="CO151" t="s">
        <v>292</v>
      </c>
      <c r="CQ151" t="s">
        <v>1269</v>
      </c>
      <c r="CR151" t="s">
        <v>1450</v>
      </c>
      <c r="CS151" t="s">
        <v>8</v>
      </c>
      <c r="CT151" t="b">
        <v>1</v>
      </c>
      <c r="CU151">
        <v>4422500</v>
      </c>
      <c r="CV151" t="s">
        <v>1899</v>
      </c>
      <c r="CW151">
        <v>0</v>
      </c>
      <c r="CX151">
        <v>4422500</v>
      </c>
      <c r="CY151">
        <v>0</v>
      </c>
      <c r="CZ151" t="b">
        <v>1</v>
      </c>
      <c r="DA151">
        <v>45454</v>
      </c>
      <c r="DB151" t="s">
        <v>1789</v>
      </c>
      <c r="DC151">
        <v>-5.5467511885893828E-3</v>
      </c>
      <c r="DD151">
        <v>-647.92675994549768</v>
      </c>
      <c r="DE151" s="5">
        <f>ROUND(ПП5[[#This Row],[Стоимость квартиры с отделкой]]/1000000,2)</f>
        <v>4.42</v>
      </c>
    </row>
    <row r="152" spans="1:109" x14ac:dyDescent="0.25">
      <c r="A152" s="5">
        <v>151</v>
      </c>
      <c r="B152" s="5" t="s">
        <v>4</v>
      </c>
      <c r="C152" s="5">
        <v>6</v>
      </c>
      <c r="D152" s="5">
        <v>6</v>
      </c>
      <c r="E152" s="5">
        <v>3</v>
      </c>
      <c r="F152" s="5">
        <v>17.89</v>
      </c>
      <c r="G152" s="5">
        <v>17.2</v>
      </c>
      <c r="H152" s="5">
        <v>14.31</v>
      </c>
      <c r="I152" s="5">
        <v>49.400000000000006</v>
      </c>
      <c r="J152" s="5">
        <v>13.39</v>
      </c>
      <c r="K152" s="5">
        <v>4.2</v>
      </c>
      <c r="L152" s="5">
        <v>2.0499999999999998</v>
      </c>
      <c r="M152" s="5"/>
      <c r="N152" s="5">
        <v>13.21</v>
      </c>
      <c r="O152" s="5">
        <v>2.79</v>
      </c>
      <c r="P152" s="5">
        <v>2.68</v>
      </c>
      <c r="R152" s="5">
        <v>5.4700000000000006</v>
      </c>
      <c r="S152" s="5">
        <v>87.72</v>
      </c>
      <c r="T152" s="5">
        <v>82.25</v>
      </c>
      <c r="U152" s="5">
        <v>84.99</v>
      </c>
      <c r="V152">
        <v>84.5</v>
      </c>
      <c r="W152" s="5">
        <v>73520.37000000001</v>
      </c>
      <c r="X152">
        <v>3676.0185000000006</v>
      </c>
      <c r="Y152">
        <v>77196.388500000015</v>
      </c>
      <c r="Z152">
        <v>2315.8916550000004</v>
      </c>
      <c r="AA152">
        <v>79512.280155000015</v>
      </c>
      <c r="AC152">
        <v>79512.280155000015</v>
      </c>
      <c r="AE152">
        <v>79512.280155000015</v>
      </c>
      <c r="AG152">
        <v>79512.280155000015</v>
      </c>
      <c r="AI152">
        <v>79512.280155000015</v>
      </c>
      <c r="AJ152">
        <v>795.12280155000019</v>
      </c>
      <c r="AK152">
        <v>80307.40295655001</v>
      </c>
      <c r="AL152" s="5">
        <v>4015.3701478275007</v>
      </c>
      <c r="AM152" s="5">
        <v>84322.773104377513</v>
      </c>
      <c r="AO152">
        <v>84322.773104377513</v>
      </c>
      <c r="AQ152">
        <v>84322.773104377513</v>
      </c>
      <c r="AS152">
        <v>84322.773104377513</v>
      </c>
      <c r="AU152">
        <v>84322.773104377513</v>
      </c>
      <c r="AW152">
        <v>84322.773104377513</v>
      </c>
      <c r="AX152" s="5"/>
      <c r="AY152">
        <v>84322.773104377513</v>
      </c>
      <c r="BA152">
        <v>84322.773104377513</v>
      </c>
      <c r="BC152">
        <v>84322.773104377513</v>
      </c>
      <c r="BE152">
        <v>84322.773104377513</v>
      </c>
      <c r="BG152">
        <v>84322.773104377513</v>
      </c>
      <c r="BI152">
        <v>84322.773104377513</v>
      </c>
      <c r="BK152">
        <v>84322.773104377513</v>
      </c>
      <c r="BM152">
        <v>84322.773104377513</v>
      </c>
      <c r="BO152">
        <v>84322.773104377513</v>
      </c>
      <c r="BQ152">
        <v>84322.773104377513</v>
      </c>
      <c r="BS152">
        <v>84322.773104377513</v>
      </c>
      <c r="BT152" s="5">
        <v>84322.77</v>
      </c>
      <c r="BU152" s="5">
        <v>7166600</v>
      </c>
      <c r="BW152">
        <v>0.04</v>
      </c>
      <c r="BX152" s="5">
        <v>286664</v>
      </c>
      <c r="BY152" s="5">
        <v>80949.947052594434</v>
      </c>
      <c r="BZ152" s="5">
        <v>6879936</v>
      </c>
      <c r="CA152" s="5" t="s">
        <v>1282</v>
      </c>
      <c r="CB152" s="5">
        <v>7000</v>
      </c>
      <c r="CC152">
        <v>87949.947052594434</v>
      </c>
      <c r="CD152" s="5">
        <v>594930.00000000093</v>
      </c>
      <c r="CE152" s="5">
        <v>7474866.0000000019</v>
      </c>
      <c r="CF152" s="5"/>
      <c r="CG152" s="5" t="s">
        <v>110</v>
      </c>
      <c r="CH152" s="5" t="s">
        <v>1</v>
      </c>
      <c r="CI152" s="5" t="s">
        <v>1</v>
      </c>
      <c r="CJ152" t="s">
        <v>1863</v>
      </c>
      <c r="CK152" t="s">
        <v>1787</v>
      </c>
      <c r="CL152" t="s">
        <v>1868</v>
      </c>
      <c r="CM152" t="s">
        <v>1866</v>
      </c>
      <c r="CN152" s="5" t="b">
        <v>1</v>
      </c>
      <c r="CO152" t="s">
        <v>293</v>
      </c>
      <c r="CQ152" t="s">
        <v>1269</v>
      </c>
      <c r="CR152" t="s">
        <v>1450</v>
      </c>
      <c r="CS152" t="s">
        <v>1282</v>
      </c>
      <c r="CT152" t="b">
        <v>1</v>
      </c>
      <c r="CU152">
        <v>7166600</v>
      </c>
      <c r="CV152" t="s">
        <v>1899</v>
      </c>
      <c r="CW152">
        <v>0</v>
      </c>
      <c r="CX152">
        <v>7166600</v>
      </c>
      <c r="CY152">
        <v>0</v>
      </c>
      <c r="CZ152" t="b">
        <v>1</v>
      </c>
      <c r="DA152">
        <v>45315</v>
      </c>
      <c r="DB152" t="s">
        <v>1785</v>
      </c>
      <c r="DC152">
        <v>-5.7653841628426683E-3</v>
      </c>
      <c r="DD152">
        <v>-466.70754271998049</v>
      </c>
      <c r="DE152" s="5">
        <f>ROUND(ПП5[[#This Row],[Стоимость квартиры с отделкой]]/1000000,2)</f>
        <v>7.47</v>
      </c>
    </row>
    <row r="153" spans="1:109" x14ac:dyDescent="0.25">
      <c r="A153" s="5">
        <v>152</v>
      </c>
      <c r="B153" s="5" t="s">
        <v>4</v>
      </c>
      <c r="C153" s="5">
        <v>6</v>
      </c>
      <c r="D153" s="5">
        <v>7</v>
      </c>
      <c r="E153" s="5">
        <v>1</v>
      </c>
      <c r="F153" s="5">
        <v>17.89</v>
      </c>
      <c r="G153" s="5"/>
      <c r="H153" s="5"/>
      <c r="I153" s="5">
        <v>17.89</v>
      </c>
      <c r="J153" s="5">
        <v>13.04</v>
      </c>
      <c r="K153" s="5">
        <v>3.9</v>
      </c>
      <c r="L153" s="5"/>
      <c r="M153" s="5"/>
      <c r="N153" s="5">
        <v>6.12</v>
      </c>
      <c r="O153" s="5">
        <v>2.65</v>
      </c>
      <c r="P153" s="5"/>
      <c r="R153" s="5">
        <v>2.65</v>
      </c>
      <c r="S153" s="5">
        <v>43.6</v>
      </c>
      <c r="T153" s="5">
        <v>40.950000000000003</v>
      </c>
      <c r="U153" s="5">
        <v>42.28</v>
      </c>
      <c r="V153">
        <v>42.2</v>
      </c>
      <c r="W153" s="5">
        <v>85573.6875</v>
      </c>
      <c r="X153">
        <v>4278.6843749999998</v>
      </c>
      <c r="Y153">
        <v>89852.371874999997</v>
      </c>
      <c r="Z153">
        <v>2695.5711562499996</v>
      </c>
      <c r="AA153">
        <v>92547.943031250004</v>
      </c>
      <c r="AB153">
        <v>2776.4382909374995</v>
      </c>
      <c r="AC153">
        <v>95324.381322187488</v>
      </c>
      <c r="AE153">
        <v>95324.381322187488</v>
      </c>
      <c r="AG153">
        <v>95324.381322187488</v>
      </c>
      <c r="AI153">
        <v>95324.381322187488</v>
      </c>
      <c r="AK153">
        <v>95324.381322187488</v>
      </c>
      <c r="AL153" s="5"/>
      <c r="AM153" s="5">
        <v>95324.381322187488</v>
      </c>
      <c r="AO153">
        <v>95324.381322187488</v>
      </c>
      <c r="AQ153">
        <v>95324.381322187488</v>
      </c>
      <c r="AS153">
        <v>95324.381322187488</v>
      </c>
      <c r="AU153">
        <v>95324.381322187488</v>
      </c>
      <c r="AW153">
        <v>95324.381322187488</v>
      </c>
      <c r="AX153" s="5"/>
      <c r="AY153">
        <v>95324.381322187488</v>
      </c>
      <c r="BA153">
        <v>95324.381322187488</v>
      </c>
      <c r="BC153">
        <v>95324.381322187488</v>
      </c>
      <c r="BE153">
        <v>95324.381322187488</v>
      </c>
      <c r="BG153">
        <v>95324.381322187488</v>
      </c>
      <c r="BI153">
        <v>95324.381322187488</v>
      </c>
      <c r="BK153">
        <v>95324.381322187488</v>
      </c>
      <c r="BM153">
        <v>95324.381322187488</v>
      </c>
      <c r="BO153">
        <v>95324.381322187488</v>
      </c>
      <c r="BQ153">
        <v>95324.381322187488</v>
      </c>
      <c r="BS153">
        <v>95324.381322187488</v>
      </c>
      <c r="BT153" s="5">
        <v>95324.38</v>
      </c>
      <c r="BU153" s="5">
        <v>4030314.79</v>
      </c>
      <c r="BX153" s="5">
        <v>0</v>
      </c>
      <c r="BY153" s="5">
        <v>95324.380085146637</v>
      </c>
      <c r="BZ153" s="5">
        <v>4030314.79</v>
      </c>
      <c r="CA153" s="5" t="s">
        <v>8</v>
      </c>
      <c r="CB153" s="5"/>
      <c r="CC153">
        <v>95324.380085146637</v>
      </c>
      <c r="CD153" s="5">
        <v>0</v>
      </c>
      <c r="CE153" s="5">
        <v>4030314.79</v>
      </c>
      <c r="CF153" s="5"/>
      <c r="CG153" s="5"/>
      <c r="CH153" s="5" t="s">
        <v>1</v>
      </c>
      <c r="CI153" s="5" t="s">
        <v>1</v>
      </c>
      <c r="CJ153" t="s">
        <v>1863</v>
      </c>
      <c r="CK153" t="s">
        <v>1787</v>
      </c>
      <c r="CL153" t="s">
        <v>1868</v>
      </c>
      <c r="CM153" t="s">
        <v>1864</v>
      </c>
      <c r="CN153" s="5" t="b">
        <v>1</v>
      </c>
      <c r="CO153" t="s">
        <v>294</v>
      </c>
      <c r="CQ153" t="s">
        <v>128</v>
      </c>
      <c r="CR153" t="s">
        <v>1450</v>
      </c>
      <c r="CS153" t="s">
        <v>8</v>
      </c>
      <c r="CT153" t="b">
        <v>1</v>
      </c>
      <c r="CU153">
        <v>4030314.79</v>
      </c>
      <c r="CV153" t="s">
        <v>1899</v>
      </c>
      <c r="CW153">
        <v>0</v>
      </c>
      <c r="CX153">
        <v>4030315</v>
      </c>
      <c r="CY153">
        <v>0</v>
      </c>
      <c r="CZ153" t="b">
        <v>1</v>
      </c>
      <c r="DA153">
        <v>45199</v>
      </c>
      <c r="DB153" t="s">
        <v>1785</v>
      </c>
      <c r="DC153">
        <v>-1.8921475875119944E-3</v>
      </c>
      <c r="DD153">
        <v>-180.36779580918659</v>
      </c>
      <c r="DE153" s="5">
        <f>ROUND(ПП5[[#This Row],[Стоимость квартиры с отделкой]]/1000000,2)</f>
        <v>4.03</v>
      </c>
    </row>
    <row r="154" spans="1:109" x14ac:dyDescent="0.25">
      <c r="A154" s="5">
        <v>153</v>
      </c>
      <c r="B154" s="5" t="s">
        <v>4</v>
      </c>
      <c r="C154" s="5">
        <v>7</v>
      </c>
      <c r="D154" s="5">
        <v>1</v>
      </c>
      <c r="E154" s="5">
        <v>2</v>
      </c>
      <c r="F154" s="5">
        <v>15.91</v>
      </c>
      <c r="G154" s="5">
        <v>12.02</v>
      </c>
      <c r="H154" s="5"/>
      <c r="I154" s="5">
        <v>27.93</v>
      </c>
      <c r="J154" s="5">
        <v>15.31</v>
      </c>
      <c r="K154" s="5">
        <v>3.85</v>
      </c>
      <c r="L154" s="5">
        <v>2.2999999999999998</v>
      </c>
      <c r="M154" s="5"/>
      <c r="N154" s="5">
        <v>9.4499999999999993</v>
      </c>
      <c r="O154" s="5">
        <v>2.75</v>
      </c>
      <c r="P154" s="5"/>
      <c r="R154" s="5">
        <v>2.75</v>
      </c>
      <c r="S154" s="5">
        <v>61.59</v>
      </c>
      <c r="T154" s="5">
        <v>58.84</v>
      </c>
      <c r="U154" s="5">
        <v>60.22</v>
      </c>
      <c r="V154">
        <v>60.099999999999987</v>
      </c>
      <c r="W154" s="5">
        <v>80307.864000000001</v>
      </c>
      <c r="X154">
        <v>4015.3932</v>
      </c>
      <c r="Y154">
        <v>84323.257199999993</v>
      </c>
      <c r="Z154">
        <v>2529.6977160000001</v>
      </c>
      <c r="AA154">
        <v>86852.954916000002</v>
      </c>
      <c r="AC154">
        <v>86852.954916000002</v>
      </c>
      <c r="AE154">
        <v>86852.954916000002</v>
      </c>
      <c r="AG154">
        <v>86852.954916000002</v>
      </c>
      <c r="AI154">
        <v>86852.954916000002</v>
      </c>
      <c r="AJ154">
        <v>868.52954915999999</v>
      </c>
      <c r="AK154">
        <v>87721.48446516</v>
      </c>
      <c r="AL154" s="5">
        <v>4386.0742232580005</v>
      </c>
      <c r="AM154" s="5">
        <v>92107.558688417994</v>
      </c>
      <c r="AO154">
        <v>92107.558688417994</v>
      </c>
      <c r="AQ154">
        <v>92107.558688417994</v>
      </c>
      <c r="AS154">
        <v>92107.558688417994</v>
      </c>
      <c r="AU154">
        <v>92107.558688417994</v>
      </c>
      <c r="AW154">
        <v>92107.558688417994</v>
      </c>
      <c r="AX154" s="5"/>
      <c r="AY154">
        <v>92107.558688417994</v>
      </c>
      <c r="BA154">
        <v>92107.558688417994</v>
      </c>
      <c r="BC154">
        <v>92107.558688417994</v>
      </c>
      <c r="BE154">
        <v>92107.558688417994</v>
      </c>
      <c r="BG154">
        <v>92107.558688417994</v>
      </c>
      <c r="BI154">
        <v>92107.558688417994</v>
      </c>
      <c r="BK154">
        <v>92107.558688417994</v>
      </c>
      <c r="BM154">
        <v>92107.558688417994</v>
      </c>
      <c r="BO154">
        <v>92107.558688417994</v>
      </c>
      <c r="BQ154">
        <v>92107.558688417994</v>
      </c>
      <c r="BS154">
        <v>92107.558688417994</v>
      </c>
      <c r="BT154" s="5">
        <v>92107.56</v>
      </c>
      <c r="BU154" s="5">
        <v>5546800</v>
      </c>
      <c r="BW154">
        <v>0.03</v>
      </c>
      <c r="BX154" s="5">
        <v>166404</v>
      </c>
      <c r="BY154" s="5">
        <v>89345.665891730343</v>
      </c>
      <c r="BZ154" s="5">
        <v>5380396</v>
      </c>
      <c r="CA154" s="5" t="s">
        <v>10</v>
      </c>
      <c r="CB154" s="5">
        <v>20000</v>
      </c>
      <c r="CC154">
        <v>109345.66589173031</v>
      </c>
      <c r="CD154" s="5">
        <v>1204400</v>
      </c>
      <c r="CE154" s="5">
        <v>6584796</v>
      </c>
      <c r="CF154" s="5"/>
      <c r="CG154" s="5" t="s">
        <v>110</v>
      </c>
      <c r="CH154" s="5" t="s">
        <v>1</v>
      </c>
      <c r="CI154" s="5" t="s">
        <v>1</v>
      </c>
      <c r="CJ154" t="s">
        <v>1863</v>
      </c>
      <c r="CK154" t="s">
        <v>1787</v>
      </c>
      <c r="CL154" t="s">
        <v>1868</v>
      </c>
      <c r="CM154" t="s">
        <v>1857</v>
      </c>
      <c r="CN154" s="5" t="b">
        <v>1</v>
      </c>
      <c r="CO154" t="s">
        <v>295</v>
      </c>
      <c r="CQ154" t="s">
        <v>1269</v>
      </c>
      <c r="CR154" t="s">
        <v>1450</v>
      </c>
      <c r="CS154" t="s">
        <v>10</v>
      </c>
      <c r="CT154" t="b">
        <v>1</v>
      </c>
      <c r="CU154">
        <v>5546800</v>
      </c>
      <c r="CV154" t="s">
        <v>1899</v>
      </c>
      <c r="CW154">
        <v>0</v>
      </c>
      <c r="CX154">
        <v>5546800</v>
      </c>
      <c r="CY154">
        <v>0</v>
      </c>
      <c r="CZ154" t="b">
        <v>1</v>
      </c>
      <c r="DA154">
        <v>45351</v>
      </c>
      <c r="DB154" t="s">
        <v>1789</v>
      </c>
      <c r="DC154">
        <v>-1.9926934573233357E-3</v>
      </c>
      <c r="DD154">
        <v>-178.03852386264774</v>
      </c>
      <c r="DE154" s="5">
        <f>ROUND(ПП5[[#This Row],[Стоимость квартиры с отделкой]]/1000000,2)</f>
        <v>6.58</v>
      </c>
    </row>
    <row r="155" spans="1:109" x14ac:dyDescent="0.25">
      <c r="A155" s="5">
        <v>154</v>
      </c>
      <c r="B155" s="5" t="s">
        <v>4</v>
      </c>
      <c r="C155" s="5">
        <v>7</v>
      </c>
      <c r="D155" s="5">
        <v>2</v>
      </c>
      <c r="E155" s="5">
        <v>0</v>
      </c>
      <c r="F155" s="5">
        <v>7.13</v>
      </c>
      <c r="G155" s="5"/>
      <c r="H155" s="5"/>
      <c r="I155" s="5">
        <v>7.13</v>
      </c>
      <c r="J155" s="5">
        <v>5.12</v>
      </c>
      <c r="K155" s="5">
        <v>3.65</v>
      </c>
      <c r="L155" s="5"/>
      <c r="M155" s="5"/>
      <c r="N155" s="5">
        <v>6.92</v>
      </c>
      <c r="O155" s="5">
        <v>2.91</v>
      </c>
      <c r="P155" s="5"/>
      <c r="R155" s="5">
        <v>2.91</v>
      </c>
      <c r="S155" s="5">
        <v>25.73</v>
      </c>
      <c r="T155" s="5">
        <v>22.82</v>
      </c>
      <c r="U155" s="5">
        <v>24.28</v>
      </c>
      <c r="V155">
        <v>24.3</v>
      </c>
      <c r="W155" s="5">
        <v>90229.544999999998</v>
      </c>
      <c r="X155">
        <v>4511.4772499999999</v>
      </c>
      <c r="Y155">
        <v>94741.022249999995</v>
      </c>
      <c r="Z155">
        <v>2842.2306674999995</v>
      </c>
      <c r="AA155">
        <v>97583.252917499995</v>
      </c>
      <c r="AB155">
        <v>14637.487937624999</v>
      </c>
      <c r="AC155">
        <v>112220.740855125</v>
      </c>
      <c r="AE155">
        <v>112220.740855125</v>
      </c>
      <c r="AG155">
        <v>112220.740855125</v>
      </c>
      <c r="AI155">
        <v>112220.740855125</v>
      </c>
      <c r="AK155">
        <v>112220.740855125</v>
      </c>
      <c r="AL155" s="5"/>
      <c r="AM155" s="5">
        <v>112220.740855125</v>
      </c>
      <c r="AO155">
        <v>112220.740855125</v>
      </c>
      <c r="AQ155">
        <v>112220.740855125</v>
      </c>
      <c r="AS155">
        <v>112220.740855125</v>
      </c>
      <c r="AU155">
        <v>112220.740855125</v>
      </c>
      <c r="AW155">
        <v>112220.740855125</v>
      </c>
      <c r="AX155" s="5"/>
      <c r="AY155">
        <v>112220.740855125</v>
      </c>
      <c r="BA155">
        <v>112220.740855125</v>
      </c>
      <c r="BC155">
        <v>112220.740855125</v>
      </c>
      <c r="BE155">
        <v>112220.740855125</v>
      </c>
      <c r="BG155">
        <v>112220.740855125</v>
      </c>
      <c r="BI155">
        <v>112220.740855125</v>
      </c>
      <c r="BK155">
        <v>112220.740855125</v>
      </c>
      <c r="BM155">
        <v>112220.740855125</v>
      </c>
      <c r="BO155">
        <v>112220.740855125</v>
      </c>
      <c r="BQ155">
        <v>112220.740855125</v>
      </c>
      <c r="BS155">
        <v>112220.740855125</v>
      </c>
      <c r="BT155" s="5">
        <v>112220.74</v>
      </c>
      <c r="BU155" s="5">
        <v>2724719.57</v>
      </c>
      <c r="BW155">
        <v>0.03</v>
      </c>
      <c r="BX155" s="5">
        <v>81741.58709999999</v>
      </c>
      <c r="BY155" s="5">
        <v>108854.11779242172</v>
      </c>
      <c r="BZ155" s="5">
        <v>2642977.98</v>
      </c>
      <c r="CA155" s="5" t="s">
        <v>8</v>
      </c>
      <c r="CB155" s="5"/>
      <c r="CC155">
        <v>108854.11779242172</v>
      </c>
      <c r="CD155" s="5">
        <v>0</v>
      </c>
      <c r="CE155" s="5">
        <v>2642977.98</v>
      </c>
      <c r="CF155" s="5"/>
      <c r="CG155" s="5" t="s">
        <v>108</v>
      </c>
      <c r="CH155" s="5" t="s">
        <v>1</v>
      </c>
      <c r="CI155" s="5" t="s">
        <v>1</v>
      </c>
      <c r="CJ155" t="s">
        <v>1863</v>
      </c>
      <c r="CK155" t="s">
        <v>1787</v>
      </c>
      <c r="CL155" t="s">
        <v>1868</v>
      </c>
      <c r="CM155" t="s">
        <v>1862</v>
      </c>
      <c r="CN155" s="5" t="b">
        <v>1</v>
      </c>
      <c r="CO155" t="s">
        <v>296</v>
      </c>
      <c r="CQ155" t="s">
        <v>128</v>
      </c>
      <c r="CR155" t="s">
        <v>1450</v>
      </c>
      <c r="CS155" t="s">
        <v>8</v>
      </c>
      <c r="CT155" t="b">
        <v>1</v>
      </c>
      <c r="CU155">
        <v>2724719.57</v>
      </c>
      <c r="CV155" t="s">
        <v>1899</v>
      </c>
      <c r="CW155">
        <v>0</v>
      </c>
      <c r="CX155">
        <v>2724720</v>
      </c>
      <c r="CY155">
        <v>0</v>
      </c>
      <c r="CZ155" t="b">
        <v>1</v>
      </c>
      <c r="DA155">
        <v>45230</v>
      </c>
      <c r="DB155" t="s">
        <v>1794</v>
      </c>
      <c r="DC155">
        <v>8.2372322899493245E-4</v>
      </c>
      <c r="DD155">
        <v>89.665665397368372</v>
      </c>
      <c r="DE155" s="5">
        <f>ROUND(ПП5[[#This Row],[Стоимость квартиры с отделкой]]/1000000,2)</f>
        <v>2.64</v>
      </c>
    </row>
    <row r="156" spans="1:109" x14ac:dyDescent="0.25">
      <c r="A156" s="5">
        <v>155</v>
      </c>
      <c r="B156" s="5" t="s">
        <v>4</v>
      </c>
      <c r="C156" s="5">
        <v>7</v>
      </c>
      <c r="D156" s="5">
        <v>3</v>
      </c>
      <c r="E156" s="5">
        <v>2</v>
      </c>
      <c r="F156" s="5">
        <v>14.6</v>
      </c>
      <c r="G156" s="5">
        <v>13.12</v>
      </c>
      <c r="H156" s="5"/>
      <c r="I156" s="5">
        <v>27.72</v>
      </c>
      <c r="J156" s="5">
        <v>14.35</v>
      </c>
      <c r="K156" s="5">
        <v>3.68</v>
      </c>
      <c r="L156" s="5">
        <v>2.57</v>
      </c>
      <c r="M156" s="5"/>
      <c r="N156" s="5">
        <v>7.95</v>
      </c>
      <c r="O156" s="5">
        <v>2.65</v>
      </c>
      <c r="P156" s="5"/>
      <c r="R156" s="5">
        <v>2.65</v>
      </c>
      <c r="S156" s="5">
        <v>58.92</v>
      </c>
      <c r="T156" s="5">
        <v>56.27</v>
      </c>
      <c r="U156" s="5">
        <v>57.6</v>
      </c>
      <c r="V156">
        <v>57.85</v>
      </c>
      <c r="W156" s="5">
        <v>78763.482000000004</v>
      </c>
      <c r="X156">
        <v>3938.1741000000002</v>
      </c>
      <c r="Y156">
        <v>82701.656099999993</v>
      </c>
      <c r="Z156">
        <v>2481.0496830000002</v>
      </c>
      <c r="AA156">
        <v>85182.705783000012</v>
      </c>
      <c r="AC156">
        <v>85182.705783000012</v>
      </c>
      <c r="AE156">
        <v>85182.705783000012</v>
      </c>
      <c r="AG156">
        <v>85182.705783000012</v>
      </c>
      <c r="AI156">
        <v>85182.705783000012</v>
      </c>
      <c r="AK156">
        <v>85182.705783000012</v>
      </c>
      <c r="AL156" s="5"/>
      <c r="AM156" s="5">
        <v>85182.705783000012</v>
      </c>
      <c r="AO156">
        <v>85182.705783000012</v>
      </c>
      <c r="AQ156">
        <v>85182.705783000012</v>
      </c>
      <c r="AS156">
        <v>85182.705783000012</v>
      </c>
      <c r="AU156">
        <v>85182.705783000012</v>
      </c>
      <c r="AW156">
        <v>85182.705783000012</v>
      </c>
      <c r="AX156" s="5"/>
      <c r="AY156">
        <v>85182.705783000012</v>
      </c>
      <c r="BA156">
        <v>85182.705783000012</v>
      </c>
      <c r="BC156">
        <v>85182.705783000012</v>
      </c>
      <c r="BE156">
        <v>85182.705783000012</v>
      </c>
      <c r="BG156">
        <v>85182.705783000012</v>
      </c>
      <c r="BI156">
        <v>85182.705783000012</v>
      </c>
      <c r="BK156">
        <v>85182.705783000012</v>
      </c>
      <c r="BM156">
        <v>85182.705783000012</v>
      </c>
      <c r="BO156">
        <v>85182.705783000012</v>
      </c>
      <c r="BQ156">
        <v>85182.705783000012</v>
      </c>
      <c r="BS156">
        <v>85182.705783000012</v>
      </c>
      <c r="BT156" s="5">
        <v>85182.71</v>
      </c>
      <c r="BU156" s="5">
        <v>4906524.0999999996</v>
      </c>
      <c r="BV156">
        <v>120000</v>
      </c>
      <c r="BX156" s="5">
        <v>120000</v>
      </c>
      <c r="BY156" s="5">
        <v>83099.376736111109</v>
      </c>
      <c r="BZ156" s="5">
        <v>4786524.0999999996</v>
      </c>
      <c r="CA156" s="5" t="s">
        <v>8</v>
      </c>
      <c r="CB156" s="5"/>
      <c r="CC156">
        <v>83099.376736111109</v>
      </c>
      <c r="CD156" s="5">
        <v>0</v>
      </c>
      <c r="CE156" s="5">
        <v>4786524.0999999996</v>
      </c>
      <c r="CF156" s="5" t="s">
        <v>102</v>
      </c>
      <c r="CG156" s="5" t="s">
        <v>73</v>
      </c>
      <c r="CH156" s="5" t="s">
        <v>1</v>
      </c>
      <c r="CI156" s="5" t="s">
        <v>1</v>
      </c>
      <c r="CJ156" t="s">
        <v>1863</v>
      </c>
      <c r="CK156" t="s">
        <v>1787</v>
      </c>
      <c r="CL156" t="s">
        <v>1868</v>
      </c>
      <c r="CM156" t="s">
        <v>1857</v>
      </c>
      <c r="CN156" s="5" t="b">
        <v>1</v>
      </c>
      <c r="CO156" t="s">
        <v>297</v>
      </c>
      <c r="CQ156" t="s">
        <v>128</v>
      </c>
      <c r="CR156" t="s">
        <v>1450</v>
      </c>
      <c r="CS156" t="s">
        <v>8</v>
      </c>
      <c r="CT156" t="b">
        <v>1</v>
      </c>
      <c r="CU156">
        <v>4906524.0999999996</v>
      </c>
      <c r="CV156" t="s">
        <v>1899</v>
      </c>
      <c r="CW156">
        <v>0</v>
      </c>
      <c r="CX156">
        <v>4906524</v>
      </c>
      <c r="CY156">
        <v>0</v>
      </c>
      <c r="CZ156" t="b">
        <v>1</v>
      </c>
      <c r="DA156">
        <v>45184</v>
      </c>
      <c r="DB156" t="s">
        <v>1789</v>
      </c>
      <c r="DC156">
        <v>4.3402777777776791E-3</v>
      </c>
      <c r="DD156">
        <v>360.67437819491857</v>
      </c>
      <c r="DE156" s="5">
        <f>ROUND(ПП5[[#This Row],[Стоимость квартиры с отделкой]]/1000000,2)</f>
        <v>4.79</v>
      </c>
    </row>
    <row r="157" spans="1:109" x14ac:dyDescent="0.25">
      <c r="A157" s="5">
        <v>156</v>
      </c>
      <c r="B157" s="5" t="s">
        <v>4</v>
      </c>
      <c r="C157" s="5">
        <v>7</v>
      </c>
      <c r="D157" s="5">
        <v>4</v>
      </c>
      <c r="E157" s="5">
        <v>2</v>
      </c>
      <c r="F157" s="5">
        <v>15.45</v>
      </c>
      <c r="G157" s="5">
        <v>14.5</v>
      </c>
      <c r="H157" s="5"/>
      <c r="I157" s="5">
        <v>29.95</v>
      </c>
      <c r="J157" s="5">
        <v>11.95</v>
      </c>
      <c r="K157" s="5">
        <v>3.86</v>
      </c>
      <c r="L157" s="5">
        <v>2.37</v>
      </c>
      <c r="M157" s="5"/>
      <c r="N157" s="5">
        <v>8.8699999999999992</v>
      </c>
      <c r="O157" s="5">
        <v>2.62</v>
      </c>
      <c r="P157" s="5"/>
      <c r="R157" s="5">
        <v>2.62</v>
      </c>
      <c r="S157" s="5">
        <v>59.62</v>
      </c>
      <c r="T157" s="5">
        <v>57</v>
      </c>
      <c r="U157" s="5">
        <v>58.31</v>
      </c>
      <c r="V157">
        <v>58.2</v>
      </c>
      <c r="W157" s="5">
        <v>79921.768500000006</v>
      </c>
      <c r="X157">
        <v>3996.0884249999999</v>
      </c>
      <c r="Y157">
        <v>83917.856925</v>
      </c>
      <c r="Z157">
        <v>2517.5357077499998</v>
      </c>
      <c r="AA157">
        <v>86435.392632749994</v>
      </c>
      <c r="AC157">
        <v>86435.392632749994</v>
      </c>
      <c r="AE157">
        <v>86435.392632749994</v>
      </c>
      <c r="AG157">
        <v>86435.392632749994</v>
      </c>
      <c r="AI157">
        <v>86435.392632749994</v>
      </c>
      <c r="AJ157">
        <v>864.35392632749995</v>
      </c>
      <c r="AK157">
        <v>87299.746559077481</v>
      </c>
      <c r="AL157" s="5">
        <v>4364.9873279538751</v>
      </c>
      <c r="AM157" s="5">
        <v>91664.733887031369</v>
      </c>
      <c r="AO157">
        <v>91664.733887031369</v>
      </c>
      <c r="AP157">
        <v>1833.2946777406271</v>
      </c>
      <c r="AQ157">
        <v>93498.028564772001</v>
      </c>
      <c r="AS157">
        <v>93498.028564772001</v>
      </c>
      <c r="AT157">
        <v>1869.9605712954401</v>
      </c>
      <c r="AU157">
        <v>95367.989136067437</v>
      </c>
      <c r="AW157">
        <v>95367.989136067437</v>
      </c>
      <c r="AX157" s="5"/>
      <c r="AY157">
        <v>95367.989136067437</v>
      </c>
      <c r="BA157">
        <v>95367.989136067437</v>
      </c>
      <c r="BC157">
        <v>95367.989136067437</v>
      </c>
      <c r="BE157">
        <v>95367.989136067437</v>
      </c>
      <c r="BG157">
        <v>95367.989136067437</v>
      </c>
      <c r="BI157">
        <v>95367.989136067437</v>
      </c>
      <c r="BK157">
        <v>95367.989136067437</v>
      </c>
      <c r="BM157">
        <v>95367.989136067437</v>
      </c>
      <c r="BO157">
        <v>95367.989136067437</v>
      </c>
      <c r="BQ157">
        <v>95367.989136067437</v>
      </c>
      <c r="BS157">
        <v>95367.989136067437</v>
      </c>
      <c r="BT157" s="5">
        <v>95367.99</v>
      </c>
      <c r="BU157" s="5">
        <v>5561000</v>
      </c>
      <c r="BV157">
        <v>178888</v>
      </c>
      <c r="BX157" s="5">
        <v>178888</v>
      </c>
      <c r="BY157" s="5">
        <v>92301.697821985916</v>
      </c>
      <c r="BZ157" s="5">
        <v>5382112</v>
      </c>
      <c r="CA157" s="5" t="s">
        <v>8</v>
      </c>
      <c r="CB157" s="5"/>
      <c r="CC157">
        <v>92301.697821985916</v>
      </c>
      <c r="CD157" s="5">
        <v>0</v>
      </c>
      <c r="CE157" s="5">
        <v>5382112</v>
      </c>
      <c r="CF157" s="5"/>
      <c r="CG157" s="5" t="s">
        <v>24</v>
      </c>
      <c r="CH157" s="5" t="s">
        <v>1</v>
      </c>
      <c r="CI157" s="5" t="s">
        <v>1</v>
      </c>
      <c r="CJ157" t="s">
        <v>1863</v>
      </c>
      <c r="CK157" t="s">
        <v>1787</v>
      </c>
      <c r="CL157" t="s">
        <v>1868</v>
      </c>
      <c r="CM157" t="s">
        <v>1865</v>
      </c>
      <c r="CN157" s="5" t="b">
        <v>1</v>
      </c>
      <c r="CO157" t="s">
        <v>298</v>
      </c>
      <c r="CQ157" t="s">
        <v>1269</v>
      </c>
      <c r="CR157" t="s">
        <v>1450</v>
      </c>
      <c r="CS157" t="s">
        <v>8</v>
      </c>
      <c r="CT157" t="b">
        <v>1</v>
      </c>
      <c r="CU157">
        <v>5561000</v>
      </c>
      <c r="CV157" t="s">
        <v>1899</v>
      </c>
      <c r="CW157">
        <v>0</v>
      </c>
      <c r="CX157">
        <v>5561000</v>
      </c>
      <c r="CY157">
        <v>0</v>
      </c>
      <c r="CZ157" t="b">
        <v>1</v>
      </c>
      <c r="DA157">
        <v>45401</v>
      </c>
      <c r="DB157" t="s">
        <v>1785</v>
      </c>
      <c r="DC157">
        <v>-1.8864688732637136E-3</v>
      </c>
      <c r="DD157">
        <v>-174.12427989056957</v>
      </c>
      <c r="DE157" s="5">
        <f>ROUND(ПП5[[#This Row],[Стоимость квартиры с отделкой]]/1000000,2)</f>
        <v>5.38</v>
      </c>
    </row>
    <row r="158" spans="1:109" x14ac:dyDescent="0.25">
      <c r="A158" s="5">
        <v>157</v>
      </c>
      <c r="B158" s="5" t="s">
        <v>4</v>
      </c>
      <c r="C158" s="5">
        <v>7</v>
      </c>
      <c r="D158" s="5">
        <v>5</v>
      </c>
      <c r="E158" s="5">
        <v>1</v>
      </c>
      <c r="F158" s="5">
        <v>12.06</v>
      </c>
      <c r="G158" s="5"/>
      <c r="H158" s="5"/>
      <c r="I158" s="5">
        <v>12.06</v>
      </c>
      <c r="J158" s="5">
        <v>13.18</v>
      </c>
      <c r="K158" s="5">
        <v>4.1100000000000003</v>
      </c>
      <c r="L158" s="5"/>
      <c r="M158" s="5"/>
      <c r="N158" s="5">
        <v>7.09</v>
      </c>
      <c r="O158" s="5">
        <v>2.84</v>
      </c>
      <c r="P158" s="5"/>
      <c r="R158" s="5">
        <v>2.84</v>
      </c>
      <c r="S158" s="5">
        <v>39.28</v>
      </c>
      <c r="T158" s="5">
        <v>36.44</v>
      </c>
      <c r="U158" s="5">
        <v>37.86</v>
      </c>
      <c r="V158">
        <v>37.549999999999997</v>
      </c>
      <c r="W158" s="5">
        <v>87601.5</v>
      </c>
      <c r="Y158">
        <v>87601.5</v>
      </c>
      <c r="AA158">
        <v>87601.5</v>
      </c>
      <c r="AC158">
        <v>87601.5</v>
      </c>
      <c r="AE158">
        <v>87601.5</v>
      </c>
      <c r="AG158">
        <v>87601.5</v>
      </c>
      <c r="AI158">
        <v>87601.5</v>
      </c>
      <c r="AK158">
        <v>87601.5</v>
      </c>
      <c r="AL158" s="5"/>
      <c r="AM158" s="5">
        <v>87601.5</v>
      </c>
      <c r="AO158">
        <v>87601.5</v>
      </c>
      <c r="AQ158">
        <v>87601.5</v>
      </c>
      <c r="AS158">
        <v>87601.5</v>
      </c>
      <c r="AU158">
        <v>87601.5</v>
      </c>
      <c r="AW158">
        <v>87601.5</v>
      </c>
      <c r="AX158" s="5"/>
      <c r="AY158">
        <v>87601.5</v>
      </c>
      <c r="BA158">
        <v>87601.5</v>
      </c>
      <c r="BC158">
        <v>87601.5</v>
      </c>
      <c r="BE158">
        <v>87601.5</v>
      </c>
      <c r="BG158">
        <v>87601.5</v>
      </c>
      <c r="BI158">
        <v>87601.5</v>
      </c>
      <c r="BK158">
        <v>87601.5</v>
      </c>
      <c r="BM158">
        <v>87601.5</v>
      </c>
      <c r="BO158">
        <v>87601.5</v>
      </c>
      <c r="BQ158">
        <v>87601.5</v>
      </c>
      <c r="BS158">
        <v>87601.5</v>
      </c>
      <c r="BT158" s="5">
        <v>87601.5</v>
      </c>
      <c r="BU158" s="5">
        <v>3316592.79</v>
      </c>
      <c r="BW158">
        <v>0.06</v>
      </c>
      <c r="BX158" s="5">
        <v>198995.5674</v>
      </c>
      <c r="BY158" s="5">
        <v>82345.40993132595</v>
      </c>
      <c r="BZ158" s="5">
        <v>3117597.22</v>
      </c>
      <c r="CA158" s="5" t="s">
        <v>8</v>
      </c>
      <c r="CB158" s="5"/>
      <c r="CC158">
        <v>82345.40993132595</v>
      </c>
      <c r="CD158" s="5">
        <v>0</v>
      </c>
      <c r="CE158" s="5">
        <v>3117597.22</v>
      </c>
      <c r="CF158" s="5"/>
      <c r="CG158" s="5" t="s">
        <v>110</v>
      </c>
      <c r="CH158" s="5" t="s">
        <v>1</v>
      </c>
      <c r="CI158" s="5" t="s">
        <v>1</v>
      </c>
      <c r="CJ158" t="s">
        <v>1863</v>
      </c>
      <c r="CK158" t="s">
        <v>1787</v>
      </c>
      <c r="CL158" t="s">
        <v>1868</v>
      </c>
      <c r="CM158" t="s">
        <v>1864</v>
      </c>
      <c r="CN158" s="5" t="b">
        <v>1</v>
      </c>
      <c r="CO158" t="s">
        <v>299</v>
      </c>
      <c r="CQ158" t="s">
        <v>128</v>
      </c>
      <c r="CR158" t="s">
        <v>1450</v>
      </c>
      <c r="CS158" t="s">
        <v>8</v>
      </c>
      <c r="CT158" t="b">
        <v>1</v>
      </c>
      <c r="CU158">
        <v>3316592.79</v>
      </c>
      <c r="CV158" t="s">
        <v>1899</v>
      </c>
      <c r="CW158">
        <v>3316593</v>
      </c>
      <c r="CX158">
        <v>3316593</v>
      </c>
      <c r="CY158">
        <v>0</v>
      </c>
      <c r="CZ158" t="b">
        <v>1</v>
      </c>
      <c r="DA158">
        <v>45188</v>
      </c>
      <c r="DB158" t="s">
        <v>1795</v>
      </c>
      <c r="DC158">
        <v>-8.1880612783939988E-3</v>
      </c>
      <c r="DD158">
        <v>-674.24926251217062</v>
      </c>
      <c r="DE158" s="5">
        <f>ROUND(ПП5[[#This Row],[Стоимость квартиры с отделкой]]/1000000,2)</f>
        <v>3.12</v>
      </c>
    </row>
    <row r="159" spans="1:109" x14ac:dyDescent="0.25">
      <c r="A159" s="5">
        <v>158</v>
      </c>
      <c r="B159" s="5" t="s">
        <v>4</v>
      </c>
      <c r="C159" s="5">
        <v>7</v>
      </c>
      <c r="D159" s="5">
        <v>6</v>
      </c>
      <c r="E159" s="5">
        <v>3</v>
      </c>
      <c r="F159" s="5">
        <v>17.89</v>
      </c>
      <c r="G159" s="5">
        <v>17.2</v>
      </c>
      <c r="H159" s="5">
        <v>14.31</v>
      </c>
      <c r="I159" s="5">
        <v>49.400000000000006</v>
      </c>
      <c r="J159" s="5">
        <v>13.39</v>
      </c>
      <c r="K159" s="5">
        <v>4.2</v>
      </c>
      <c r="L159" s="5">
        <v>2.0499999999999998</v>
      </c>
      <c r="M159" s="5"/>
      <c r="N159" s="5">
        <v>13.21</v>
      </c>
      <c r="O159" s="5">
        <v>2.79</v>
      </c>
      <c r="P159" s="5">
        <v>2.68</v>
      </c>
      <c r="R159" s="5">
        <v>5.4700000000000006</v>
      </c>
      <c r="S159" s="5">
        <v>87.72</v>
      </c>
      <c r="T159" s="5">
        <v>82.25</v>
      </c>
      <c r="U159" s="5">
        <v>84.99</v>
      </c>
      <c r="V159">
        <v>84.55</v>
      </c>
      <c r="W159" s="5">
        <v>72092.789999999994</v>
      </c>
      <c r="X159">
        <v>3604.6395000000007</v>
      </c>
      <c r="Y159">
        <v>75697.429500000013</v>
      </c>
      <c r="Z159">
        <v>2270.9228850000004</v>
      </c>
      <c r="AA159">
        <v>77968.35238500002</v>
      </c>
      <c r="AC159">
        <v>77968.35238500002</v>
      </c>
      <c r="AE159">
        <v>77968.35238500002</v>
      </c>
      <c r="AG159">
        <v>77968.35238500002</v>
      </c>
      <c r="AI159">
        <v>77968.35238500002</v>
      </c>
      <c r="AJ159">
        <v>779.68352385000037</v>
      </c>
      <c r="AK159">
        <v>78748.035908850026</v>
      </c>
      <c r="AL159" s="5">
        <v>3937.4017954425017</v>
      </c>
      <c r="AM159" s="5">
        <v>82685.437704292533</v>
      </c>
      <c r="AO159">
        <v>82685.437704292533</v>
      </c>
      <c r="AP159">
        <v>1653.7087540858506</v>
      </c>
      <c r="AQ159">
        <v>84339.146458378382</v>
      </c>
      <c r="AS159">
        <v>84339.146458378382</v>
      </c>
      <c r="AT159">
        <v>1686.7829291675678</v>
      </c>
      <c r="AU159">
        <v>86025.929387545955</v>
      </c>
      <c r="AW159">
        <v>86025.929387545955</v>
      </c>
      <c r="AX159" s="5">
        <v>860.25929387545955</v>
      </c>
      <c r="AY159">
        <v>86886.188681421409</v>
      </c>
      <c r="BA159">
        <v>86886.188681421409</v>
      </c>
      <c r="BC159">
        <v>86886.188681421409</v>
      </c>
      <c r="BD159">
        <v>1737.7237736284285</v>
      </c>
      <c r="BE159">
        <v>88623.912455049838</v>
      </c>
      <c r="BF159">
        <v>1329.3586868257476</v>
      </c>
      <c r="BG159">
        <v>89953.271141875579</v>
      </c>
      <c r="BI159">
        <v>89953.271141875579</v>
      </c>
      <c r="BJ159">
        <v>3598.130845675023</v>
      </c>
      <c r="BK159">
        <v>93551.401987550606</v>
      </c>
      <c r="BL159">
        <v>4677.5700993775308</v>
      </c>
      <c r="BM159">
        <v>98228.972086928115</v>
      </c>
      <c r="BN159">
        <v>12769.766371300657</v>
      </c>
      <c r="BO159">
        <v>110998.73845822881</v>
      </c>
      <c r="BP159">
        <v>35</v>
      </c>
      <c r="BQ159">
        <v>111033.73845822881</v>
      </c>
      <c r="BS159">
        <v>111033.73845822881</v>
      </c>
      <c r="BT159" s="5">
        <v>111033.74</v>
      </c>
      <c r="BU159" s="5">
        <v>9388000</v>
      </c>
      <c r="BX159" s="5">
        <v>0</v>
      </c>
      <c r="BY159" s="5">
        <v>111034.89059727972</v>
      </c>
      <c r="BZ159" s="5">
        <v>9388000</v>
      </c>
      <c r="CA159" s="5" t="s">
        <v>1282</v>
      </c>
      <c r="CB159" s="5">
        <v>10000</v>
      </c>
      <c r="CC159">
        <v>121034.89059727972</v>
      </c>
      <c r="CD159" s="5">
        <v>845500</v>
      </c>
      <c r="CE159" s="5">
        <v>10233500</v>
      </c>
      <c r="CF159" s="5"/>
      <c r="CG159" s="5"/>
      <c r="CH159" s="5" t="s">
        <v>2</v>
      </c>
      <c r="CI159" s="5" t="s">
        <v>2</v>
      </c>
      <c r="CJ159" t="s">
        <v>1821</v>
      </c>
      <c r="CK159" t="s">
        <v>1787</v>
      </c>
      <c r="CL159" t="s">
        <v>1868</v>
      </c>
      <c r="CM159" t="s">
        <v>1866</v>
      </c>
      <c r="CN159" s="5" t="b">
        <v>1</v>
      </c>
      <c r="CO159" t="s">
        <v>300</v>
      </c>
      <c r="CQ159" t="s">
        <v>1269</v>
      </c>
      <c r="CR159" t="s">
        <v>1451</v>
      </c>
      <c r="CS159" t="s">
        <v>1282</v>
      </c>
      <c r="CT159" t="b">
        <v>1</v>
      </c>
      <c r="CU159">
        <v>9388000</v>
      </c>
      <c r="CV159">
        <v>9388000</v>
      </c>
      <c r="CW159">
        <v>0</v>
      </c>
      <c r="CX159">
        <v>0</v>
      </c>
      <c r="CY159">
        <v>0</v>
      </c>
      <c r="CZ159" t="b">
        <v>1</v>
      </c>
      <c r="DA159" t="s">
        <v>1786</v>
      </c>
      <c r="DB159" t="s">
        <v>1787</v>
      </c>
      <c r="DC159">
        <v>-5.1770796564301058E-3</v>
      </c>
      <c r="DD159">
        <v>-574.83647326511925</v>
      </c>
      <c r="DE159" s="5">
        <f>ROUND(ПП5[[#This Row],[Стоимость квартиры с отделкой]]/1000000,2)</f>
        <v>10.23</v>
      </c>
    </row>
    <row r="160" spans="1:109" x14ac:dyDescent="0.25">
      <c r="A160" s="5">
        <v>159</v>
      </c>
      <c r="B160" s="5" t="s">
        <v>4</v>
      </c>
      <c r="C160" s="5">
        <v>7</v>
      </c>
      <c r="D160" s="5">
        <v>7</v>
      </c>
      <c r="E160" s="5">
        <v>1</v>
      </c>
      <c r="F160" s="5">
        <v>17.89</v>
      </c>
      <c r="G160" s="5"/>
      <c r="H160" s="5"/>
      <c r="I160" s="5">
        <v>17.89</v>
      </c>
      <c r="J160" s="5">
        <v>13.04</v>
      </c>
      <c r="K160" s="5">
        <v>3.9</v>
      </c>
      <c r="L160" s="5"/>
      <c r="M160" s="5"/>
      <c r="N160" s="5">
        <v>6.12</v>
      </c>
      <c r="O160" s="5">
        <v>2.65</v>
      </c>
      <c r="P160" s="5"/>
      <c r="R160" s="5">
        <v>2.65</v>
      </c>
      <c r="S160" s="5">
        <v>43.6</v>
      </c>
      <c r="T160" s="5">
        <v>40.950000000000003</v>
      </c>
      <c r="U160" s="5">
        <v>42.28</v>
      </c>
      <c r="V160">
        <v>42.250000000000007</v>
      </c>
      <c r="W160" s="5">
        <v>83951.4375</v>
      </c>
      <c r="X160">
        <v>4197.5718750000005</v>
      </c>
      <c r="Y160">
        <v>88149.009374999994</v>
      </c>
      <c r="Z160">
        <v>2644.4702812499995</v>
      </c>
      <c r="AA160">
        <v>90793.479656249998</v>
      </c>
      <c r="AB160">
        <v>2723.8043896874997</v>
      </c>
      <c r="AC160">
        <v>93517.2840459375</v>
      </c>
      <c r="AE160">
        <v>93517.2840459375</v>
      </c>
      <c r="AF160">
        <v>4675.8642022968752</v>
      </c>
      <c r="AG160">
        <v>98193.148248234371</v>
      </c>
      <c r="AI160">
        <v>98193.148248234371</v>
      </c>
      <c r="AK160">
        <v>98193.148248234371</v>
      </c>
      <c r="AL160" s="5"/>
      <c r="AM160" s="5">
        <v>98193.148248234371</v>
      </c>
      <c r="AO160">
        <v>98193.148248234371</v>
      </c>
      <c r="AQ160">
        <v>98193.148248234371</v>
      </c>
      <c r="AS160">
        <v>98193.148248234371</v>
      </c>
      <c r="AU160">
        <v>98193.148248234371</v>
      </c>
      <c r="AW160">
        <v>98193.148248234371</v>
      </c>
      <c r="AX160" s="5"/>
      <c r="AY160">
        <v>98193.148248234371</v>
      </c>
      <c r="BA160">
        <v>98193.148248234371</v>
      </c>
      <c r="BC160">
        <v>98193.148248234371</v>
      </c>
      <c r="BE160">
        <v>98193.148248234371</v>
      </c>
      <c r="BG160">
        <v>98193.148248234371</v>
      </c>
      <c r="BI160">
        <v>98193.148248234371</v>
      </c>
      <c r="BK160">
        <v>98193.148248234371</v>
      </c>
      <c r="BM160">
        <v>98193.148248234371</v>
      </c>
      <c r="BO160">
        <v>98193.148248234371</v>
      </c>
      <c r="BQ160">
        <v>98193.148248234371</v>
      </c>
      <c r="BS160">
        <v>98193.148248234371</v>
      </c>
      <c r="BT160" s="5">
        <v>98193.15</v>
      </c>
      <c r="BU160" s="5">
        <v>4151700</v>
      </c>
      <c r="BX160" s="5">
        <v>0</v>
      </c>
      <c r="BY160" s="5">
        <v>98195.364238410591</v>
      </c>
      <c r="BZ160" s="5">
        <v>4151700</v>
      </c>
      <c r="CA160" s="5" t="s">
        <v>9</v>
      </c>
      <c r="CB160" s="5">
        <v>7500</v>
      </c>
      <c r="CC160">
        <v>105695.36423841061</v>
      </c>
      <c r="CD160" s="5">
        <v>317100</v>
      </c>
      <c r="CE160" s="5">
        <v>4468800</v>
      </c>
      <c r="CF160" s="5"/>
      <c r="CG160" s="5"/>
      <c r="CH160" s="5" t="s">
        <v>1</v>
      </c>
      <c r="CI160" s="5" t="s">
        <v>1</v>
      </c>
      <c r="CJ160" t="s">
        <v>1863</v>
      </c>
      <c r="CK160" t="s">
        <v>1787</v>
      </c>
      <c r="CL160" t="s">
        <v>1868</v>
      </c>
      <c r="CM160" t="s">
        <v>1864</v>
      </c>
      <c r="CN160" s="5" t="b">
        <v>1</v>
      </c>
      <c r="CO160" t="s">
        <v>301</v>
      </c>
      <c r="CQ160" t="s">
        <v>1269</v>
      </c>
      <c r="CR160" t="s">
        <v>1450</v>
      </c>
      <c r="CS160" t="s">
        <v>9</v>
      </c>
      <c r="CT160" t="b">
        <v>1</v>
      </c>
      <c r="CU160">
        <v>4151700</v>
      </c>
      <c r="CV160" t="s">
        <v>1899</v>
      </c>
      <c r="CW160">
        <v>0</v>
      </c>
      <c r="CX160">
        <v>4151700</v>
      </c>
      <c r="CY160">
        <v>0</v>
      </c>
      <c r="CZ160" t="b">
        <v>1</v>
      </c>
      <c r="DA160">
        <v>45279</v>
      </c>
      <c r="DB160" t="s">
        <v>1785</v>
      </c>
      <c r="DC160">
        <v>-7.0955534531680353E-4</v>
      </c>
      <c r="DD160">
        <v>-69.675045580694729</v>
      </c>
      <c r="DE160" s="5">
        <f>ROUND(ПП5[[#This Row],[Стоимость квартиры с отделкой]]/1000000,2)</f>
        <v>4.47</v>
      </c>
    </row>
    <row r="161" spans="1:109" x14ac:dyDescent="0.25">
      <c r="A161" s="5">
        <v>160</v>
      </c>
      <c r="B161" s="5" t="s">
        <v>4</v>
      </c>
      <c r="C161" s="5">
        <v>8</v>
      </c>
      <c r="D161" s="5">
        <v>1</v>
      </c>
      <c r="E161" s="5">
        <v>2</v>
      </c>
      <c r="F161" s="5">
        <v>15.91</v>
      </c>
      <c r="G161" s="5">
        <v>12.02</v>
      </c>
      <c r="H161" s="5"/>
      <c r="I161" s="5">
        <v>27.93</v>
      </c>
      <c r="J161" s="5">
        <v>15.31</v>
      </c>
      <c r="K161" s="5">
        <v>3.85</v>
      </c>
      <c r="L161" s="5">
        <v>2.2999999999999998</v>
      </c>
      <c r="M161" s="5"/>
      <c r="N161" s="5">
        <v>9.4499999999999993</v>
      </c>
      <c r="O161" s="5">
        <v>2.75</v>
      </c>
      <c r="P161" s="5"/>
      <c r="R161" s="5">
        <v>2.75</v>
      </c>
      <c r="S161" s="5">
        <v>61.59</v>
      </c>
      <c r="T161" s="5">
        <v>58.84</v>
      </c>
      <c r="U161" s="5">
        <v>60.22</v>
      </c>
      <c r="V161">
        <v>60.04999999999999</v>
      </c>
      <c r="W161" s="5">
        <v>81852.246000000014</v>
      </c>
      <c r="X161">
        <v>4092.6123000000007</v>
      </c>
      <c r="Y161">
        <v>85944.858300000022</v>
      </c>
      <c r="Z161">
        <v>2578.3457490000005</v>
      </c>
      <c r="AA161">
        <v>88523.204049000022</v>
      </c>
      <c r="AC161">
        <v>88523.204049000022</v>
      </c>
      <c r="AE161">
        <v>88523.204049000022</v>
      </c>
      <c r="AG161">
        <v>88523.204049000022</v>
      </c>
      <c r="AI161">
        <v>88523.204049000022</v>
      </c>
      <c r="AJ161">
        <v>885.23204049000037</v>
      </c>
      <c r="AK161">
        <v>89408.436089490016</v>
      </c>
      <c r="AL161" s="5">
        <v>4470.4218044745012</v>
      </c>
      <c r="AM161" s="5">
        <v>93878.857893964523</v>
      </c>
      <c r="AO161">
        <v>93878.857893964523</v>
      </c>
      <c r="AP161">
        <v>1877.5771578792903</v>
      </c>
      <c r="AQ161">
        <v>95756.435051843815</v>
      </c>
      <c r="AS161">
        <v>95756.435051843815</v>
      </c>
      <c r="AT161">
        <v>1915.128701036876</v>
      </c>
      <c r="AU161">
        <v>97671.563752880698</v>
      </c>
      <c r="AW161">
        <v>97671.563752880698</v>
      </c>
      <c r="AX161" s="5"/>
      <c r="AY161">
        <v>97671.563752880698</v>
      </c>
      <c r="BA161">
        <v>97671.563752880698</v>
      </c>
      <c r="BC161">
        <v>97671.563752880698</v>
      </c>
      <c r="BE161">
        <v>97671.563752880698</v>
      </c>
      <c r="BF161">
        <v>1465.0734562932105</v>
      </c>
      <c r="BG161">
        <v>99136.637209173903</v>
      </c>
      <c r="BI161">
        <v>99136.637209173903</v>
      </c>
      <c r="BK161">
        <v>99136.637209173903</v>
      </c>
      <c r="BM161">
        <v>99136.637209173903</v>
      </c>
      <c r="BO161">
        <v>99136.637209173903</v>
      </c>
      <c r="BQ161">
        <v>99136.637209173903</v>
      </c>
      <c r="BS161">
        <v>99136.637209173903</v>
      </c>
      <c r="BT161" s="5">
        <v>99136.639999999999</v>
      </c>
      <c r="BU161" s="5">
        <v>5970100</v>
      </c>
      <c r="BV161">
        <v>100000</v>
      </c>
      <c r="BX161" s="5">
        <v>100000</v>
      </c>
      <c r="BY161" s="5">
        <v>97477.582198605116</v>
      </c>
      <c r="BZ161" s="5">
        <v>5870100</v>
      </c>
      <c r="CA161" s="5" t="s">
        <v>10</v>
      </c>
      <c r="CB161" s="5">
        <v>20000</v>
      </c>
      <c r="CC161">
        <v>117477.58219860512</v>
      </c>
      <c r="CD161" s="5">
        <v>1204400</v>
      </c>
      <c r="CE161" s="5">
        <v>7074500</v>
      </c>
      <c r="CF161" s="5"/>
      <c r="CG161" s="5" t="s">
        <v>73</v>
      </c>
      <c r="CH161" s="5" t="s">
        <v>1</v>
      </c>
      <c r="CI161" s="5" t="s">
        <v>1</v>
      </c>
      <c r="CJ161" t="s">
        <v>1863</v>
      </c>
      <c r="CK161" t="s">
        <v>1787</v>
      </c>
      <c r="CL161" t="s">
        <v>1868</v>
      </c>
      <c r="CM161" t="s">
        <v>1857</v>
      </c>
      <c r="CN161" s="5" t="b">
        <v>1</v>
      </c>
      <c r="CO161" t="s">
        <v>302</v>
      </c>
      <c r="CQ161" t="s">
        <v>1269</v>
      </c>
      <c r="CR161" t="s">
        <v>1450</v>
      </c>
      <c r="CS161" t="s">
        <v>10</v>
      </c>
      <c r="CT161" t="b">
        <v>1</v>
      </c>
      <c r="CU161">
        <v>5970100</v>
      </c>
      <c r="CV161" t="s">
        <v>1899</v>
      </c>
      <c r="CW161">
        <v>0</v>
      </c>
      <c r="CX161">
        <v>5970100</v>
      </c>
      <c r="CY161">
        <v>0</v>
      </c>
      <c r="CZ161" t="b">
        <v>1</v>
      </c>
      <c r="DA161">
        <v>45554</v>
      </c>
      <c r="DB161" t="s">
        <v>1792</v>
      </c>
      <c r="DC161">
        <v>-2.822982397874596E-3</v>
      </c>
      <c r="DD161">
        <v>-275.17749873403631</v>
      </c>
      <c r="DE161" s="5">
        <f>ROUND(ПП5[[#This Row],[Стоимость квартиры с отделкой]]/1000000,2)</f>
        <v>7.07</v>
      </c>
    </row>
    <row r="162" spans="1:109" x14ac:dyDescent="0.25">
      <c r="A162" s="5">
        <v>161</v>
      </c>
      <c r="B162" s="5" t="s">
        <v>4</v>
      </c>
      <c r="C162" s="5">
        <v>8</v>
      </c>
      <c r="D162" s="5">
        <v>2</v>
      </c>
      <c r="E162" s="5">
        <v>0</v>
      </c>
      <c r="F162" s="5">
        <v>7.13</v>
      </c>
      <c r="G162" s="5"/>
      <c r="H162" s="5"/>
      <c r="I162" s="5">
        <v>7.13</v>
      </c>
      <c r="J162" s="5">
        <v>5.12</v>
      </c>
      <c r="K162" s="5">
        <v>3.65</v>
      </c>
      <c r="L162" s="5"/>
      <c r="M162" s="5"/>
      <c r="N162" s="5">
        <v>6.92</v>
      </c>
      <c r="O162" s="5">
        <v>2.91</v>
      </c>
      <c r="P162" s="5"/>
      <c r="R162" s="5">
        <v>2.91</v>
      </c>
      <c r="S162" s="5">
        <v>25.73</v>
      </c>
      <c r="T162" s="5">
        <v>22.82</v>
      </c>
      <c r="U162" s="5">
        <v>24.28</v>
      </c>
      <c r="V162">
        <v>24.299999999999997</v>
      </c>
      <c r="W162" s="5">
        <v>91981.574999999997</v>
      </c>
      <c r="X162">
        <v>4599.0787499999997</v>
      </c>
      <c r="Y162">
        <v>96580.653749999998</v>
      </c>
      <c r="Z162">
        <v>2897.4196124999999</v>
      </c>
      <c r="AA162">
        <v>99478.073362499999</v>
      </c>
      <c r="AB162">
        <v>14921.711004375</v>
      </c>
      <c r="AC162">
        <v>114399.784366875</v>
      </c>
      <c r="AE162">
        <v>114399.784366875</v>
      </c>
      <c r="AG162">
        <v>114399.784366875</v>
      </c>
      <c r="AI162">
        <v>114399.784366875</v>
      </c>
      <c r="AJ162">
        <v>1143.99784366875</v>
      </c>
      <c r="AK162">
        <v>115543.78221054377</v>
      </c>
      <c r="AL162" s="5">
        <v>5777.1891105271879</v>
      </c>
      <c r="AM162" s="5">
        <v>121320.97132107096</v>
      </c>
      <c r="AO162">
        <v>121320.97132107096</v>
      </c>
      <c r="AP162">
        <v>3639.629139632128</v>
      </c>
      <c r="AQ162">
        <v>124960.60046070308</v>
      </c>
      <c r="AS162">
        <v>124960.60046070308</v>
      </c>
      <c r="AU162">
        <v>124960.60046070308</v>
      </c>
      <c r="AW162">
        <v>124960.60046070308</v>
      </c>
      <c r="AX162" s="5"/>
      <c r="AY162">
        <v>124960.60046070308</v>
      </c>
      <c r="AZ162">
        <v>2499.2120092140617</v>
      </c>
      <c r="BA162">
        <v>127459.81246991716</v>
      </c>
      <c r="BC162">
        <v>127459.81246991716</v>
      </c>
      <c r="BE162">
        <v>127459.81246991716</v>
      </c>
      <c r="BF162">
        <v>1911.8971870487571</v>
      </c>
      <c r="BG162">
        <v>129371.7096569659</v>
      </c>
      <c r="BH162">
        <v>500</v>
      </c>
      <c r="BI162">
        <v>129871.7096569659</v>
      </c>
      <c r="BK162">
        <v>129871.7096569659</v>
      </c>
      <c r="BL162">
        <v>5194.8683862786365</v>
      </c>
      <c r="BM162">
        <v>135066.57804324455</v>
      </c>
      <c r="BN162">
        <v>17558.655145621793</v>
      </c>
      <c r="BO162">
        <v>152625.23318886635</v>
      </c>
      <c r="BP162">
        <v>35</v>
      </c>
      <c r="BQ162">
        <v>152660.23318886635</v>
      </c>
      <c r="BS162">
        <v>152660.23318886635</v>
      </c>
      <c r="BT162" s="5">
        <v>152660.23000000001</v>
      </c>
      <c r="BU162" s="5">
        <v>3709700</v>
      </c>
      <c r="BX162" s="5">
        <v>0</v>
      </c>
      <c r="BY162" s="5">
        <v>152662.55144032923</v>
      </c>
      <c r="BZ162" s="5">
        <v>3709700</v>
      </c>
      <c r="CA162" s="5" t="s">
        <v>1282</v>
      </c>
      <c r="CB162" s="5">
        <v>10000</v>
      </c>
      <c r="CC162">
        <v>162662.55144032923</v>
      </c>
      <c r="CD162" s="5">
        <v>243000</v>
      </c>
      <c r="CE162" s="5">
        <v>3952700</v>
      </c>
      <c r="CF162" s="5"/>
      <c r="CG162" s="5"/>
      <c r="CH162" s="5" t="s">
        <v>2</v>
      </c>
      <c r="CI162" s="5" t="s">
        <v>2</v>
      </c>
      <c r="CJ162" t="s">
        <v>1821</v>
      </c>
      <c r="CK162" t="s">
        <v>1787</v>
      </c>
      <c r="CL162" t="s">
        <v>1868</v>
      </c>
      <c r="CM162" t="s">
        <v>1862</v>
      </c>
      <c r="CN162" s="5" t="b">
        <v>1</v>
      </c>
      <c r="CO162" t="s">
        <v>303</v>
      </c>
      <c r="CQ162" t="s">
        <v>1269</v>
      </c>
      <c r="CR162" t="s">
        <v>1451</v>
      </c>
      <c r="CS162" t="s">
        <v>1282</v>
      </c>
      <c r="CT162" t="b">
        <v>1</v>
      </c>
      <c r="CU162">
        <v>3709700</v>
      </c>
      <c r="CV162">
        <v>3709700</v>
      </c>
      <c r="CW162">
        <v>0</v>
      </c>
      <c r="CX162">
        <v>0</v>
      </c>
      <c r="CY162">
        <v>0</v>
      </c>
      <c r="CZ162" t="b">
        <v>1</v>
      </c>
      <c r="DA162" t="s">
        <v>1786</v>
      </c>
      <c r="DB162" t="s">
        <v>1787</v>
      </c>
      <c r="DC162">
        <v>8.2372322899493245E-4</v>
      </c>
      <c r="DD162">
        <v>125.751689819033</v>
      </c>
      <c r="DE162" s="5">
        <f>ROUND(ПП5[[#This Row],[Стоимость квартиры с отделкой]]/1000000,2)</f>
        <v>3.95</v>
      </c>
    </row>
    <row r="163" spans="1:109" x14ac:dyDescent="0.25">
      <c r="A163" s="5">
        <v>162</v>
      </c>
      <c r="B163" s="5" t="s">
        <v>4</v>
      </c>
      <c r="C163" s="5">
        <v>8</v>
      </c>
      <c r="D163" s="5">
        <v>3</v>
      </c>
      <c r="E163" s="5">
        <v>2</v>
      </c>
      <c r="F163" s="5">
        <v>14.6</v>
      </c>
      <c r="G163" s="5">
        <v>13.12</v>
      </c>
      <c r="H163" s="5"/>
      <c r="I163" s="5">
        <v>27.72</v>
      </c>
      <c r="J163" s="5">
        <v>14.35</v>
      </c>
      <c r="K163" s="5">
        <v>3.68</v>
      </c>
      <c r="L163" s="5">
        <v>2.57</v>
      </c>
      <c r="M163" s="5"/>
      <c r="N163" s="5">
        <v>7.95</v>
      </c>
      <c r="O163" s="5">
        <v>2.65</v>
      </c>
      <c r="P163" s="5"/>
      <c r="R163" s="5">
        <v>2.65</v>
      </c>
      <c r="S163" s="5">
        <v>58.92</v>
      </c>
      <c r="T163" s="5">
        <v>56.27</v>
      </c>
      <c r="U163" s="5">
        <v>57.6</v>
      </c>
      <c r="V163">
        <v>57.85</v>
      </c>
      <c r="W163" s="5">
        <v>80307.864000000001</v>
      </c>
      <c r="X163">
        <v>4015.3932</v>
      </c>
      <c r="Y163">
        <v>84323.257199999993</v>
      </c>
      <c r="Z163">
        <v>2529.6977160000001</v>
      </c>
      <c r="AA163">
        <v>86852.954916000002</v>
      </c>
      <c r="AC163">
        <v>86852.954916000002</v>
      </c>
      <c r="AE163">
        <v>86852.954916000002</v>
      </c>
      <c r="AG163">
        <v>86852.954916000002</v>
      </c>
      <c r="AI163">
        <v>86852.954916000002</v>
      </c>
      <c r="AK163">
        <v>86852.954916000002</v>
      </c>
      <c r="AL163" s="5"/>
      <c r="AM163" s="5">
        <v>86852.954916000002</v>
      </c>
      <c r="AO163">
        <v>86852.954916000002</v>
      </c>
      <c r="AQ163">
        <v>86852.954916000002</v>
      </c>
      <c r="AS163">
        <v>86852.954916000002</v>
      </c>
      <c r="AU163">
        <v>86852.954916000002</v>
      </c>
      <c r="AW163">
        <v>86852.954916000002</v>
      </c>
      <c r="AX163" s="5"/>
      <c r="AY163">
        <v>86852.954916000002</v>
      </c>
      <c r="BA163">
        <v>86852.954916000002</v>
      </c>
      <c r="BC163">
        <v>86852.954916000002</v>
      </c>
      <c r="BE163">
        <v>86852.954916000002</v>
      </c>
      <c r="BG163">
        <v>86852.954916000002</v>
      </c>
      <c r="BI163">
        <v>86852.954916000002</v>
      </c>
      <c r="BK163">
        <v>86852.954916000002</v>
      </c>
      <c r="BM163">
        <v>86852.954916000002</v>
      </c>
      <c r="BO163">
        <v>86852.954916000002</v>
      </c>
      <c r="BQ163">
        <v>86852.954916000002</v>
      </c>
      <c r="BS163">
        <v>86852.954916000002</v>
      </c>
      <c r="BT163" s="5">
        <v>86852.95</v>
      </c>
      <c r="BU163" s="5">
        <v>5002729.92</v>
      </c>
      <c r="BW163">
        <v>0.02</v>
      </c>
      <c r="BX163" s="5">
        <v>100054.5984</v>
      </c>
      <c r="BY163" s="5">
        <v>85115.890972222231</v>
      </c>
      <c r="BZ163" s="5">
        <v>4902675.32</v>
      </c>
      <c r="CA163" s="5" t="s">
        <v>9</v>
      </c>
      <c r="CB163" s="5">
        <v>7500</v>
      </c>
      <c r="CC163">
        <v>92615.890972222231</v>
      </c>
      <c r="CD163" s="5">
        <v>432000</v>
      </c>
      <c r="CE163" s="5">
        <v>5334675.32</v>
      </c>
      <c r="CF163" s="5" t="s">
        <v>102</v>
      </c>
      <c r="CG163" s="5" t="s">
        <v>62</v>
      </c>
      <c r="CH163" s="5" t="s">
        <v>1</v>
      </c>
      <c r="CI163" s="5" t="s">
        <v>1</v>
      </c>
      <c r="CJ163" t="s">
        <v>1863</v>
      </c>
      <c r="CK163" t="s">
        <v>1787</v>
      </c>
      <c r="CL163" t="s">
        <v>1868</v>
      </c>
      <c r="CM163" t="s">
        <v>1857</v>
      </c>
      <c r="CN163" s="5" t="b">
        <v>1</v>
      </c>
      <c r="CO163" t="s">
        <v>304</v>
      </c>
      <c r="CQ163" t="s">
        <v>128</v>
      </c>
      <c r="CR163" t="s">
        <v>1450</v>
      </c>
      <c r="CS163" t="s">
        <v>9</v>
      </c>
      <c r="CT163" t="b">
        <v>1</v>
      </c>
      <c r="CU163">
        <v>5002729.92</v>
      </c>
      <c r="CV163" t="s">
        <v>1899</v>
      </c>
      <c r="CW163">
        <v>0</v>
      </c>
      <c r="CX163">
        <v>5002730</v>
      </c>
      <c r="CY163">
        <v>0</v>
      </c>
      <c r="CZ163" t="b">
        <v>1</v>
      </c>
      <c r="DA163">
        <v>45254</v>
      </c>
      <c r="DB163" t="s">
        <v>1785</v>
      </c>
      <c r="DC163">
        <v>4.3402777777776791E-3</v>
      </c>
      <c r="DD163">
        <v>369.42661012248391</v>
      </c>
      <c r="DE163" s="5">
        <f>ROUND(ПП5[[#This Row],[Стоимость квартиры с отделкой]]/1000000,2)</f>
        <v>5.33</v>
      </c>
    </row>
    <row r="164" spans="1:109" x14ac:dyDescent="0.25">
      <c r="A164" s="5">
        <v>163</v>
      </c>
      <c r="B164" s="5" t="s">
        <v>4</v>
      </c>
      <c r="C164" s="5">
        <v>8</v>
      </c>
      <c r="D164" s="5">
        <v>4</v>
      </c>
      <c r="E164" s="5">
        <v>2</v>
      </c>
      <c r="F164" s="5">
        <v>15.45</v>
      </c>
      <c r="G164" s="5">
        <v>14.5</v>
      </c>
      <c r="H164" s="5"/>
      <c r="I164" s="5">
        <v>29.95</v>
      </c>
      <c r="J164" s="5">
        <v>11.95</v>
      </c>
      <c r="K164" s="5">
        <v>3.86</v>
      </c>
      <c r="L164" s="5">
        <v>2.37</v>
      </c>
      <c r="M164" s="5"/>
      <c r="N164" s="5">
        <v>8.8699999999999992</v>
      </c>
      <c r="O164" s="5">
        <v>2.62</v>
      </c>
      <c r="P164" s="5"/>
      <c r="R164" s="5">
        <v>2.62</v>
      </c>
      <c r="S164" s="5">
        <v>59.62</v>
      </c>
      <c r="T164" s="5">
        <v>57</v>
      </c>
      <c r="U164" s="5">
        <v>58.31</v>
      </c>
      <c r="V164">
        <v>58.349999999999994</v>
      </c>
      <c r="W164" s="5">
        <v>81466.150500000003</v>
      </c>
      <c r="X164">
        <v>4073.3075250000002</v>
      </c>
      <c r="Y164">
        <v>85539.458025</v>
      </c>
      <c r="Z164">
        <v>2566.1837407499997</v>
      </c>
      <c r="AA164">
        <v>88105.641765749999</v>
      </c>
      <c r="AC164">
        <v>88105.641765749999</v>
      </c>
      <c r="AE164">
        <v>88105.641765749999</v>
      </c>
      <c r="AG164">
        <v>88105.641765749999</v>
      </c>
      <c r="AI164">
        <v>88105.641765749999</v>
      </c>
      <c r="AJ164">
        <v>881.05641765749999</v>
      </c>
      <c r="AK164">
        <v>88986.698183407498</v>
      </c>
      <c r="AL164" s="5">
        <v>4449.3349091703749</v>
      </c>
      <c r="AM164" s="5">
        <v>93436.033092577869</v>
      </c>
      <c r="AO164">
        <v>93436.033092577869</v>
      </c>
      <c r="AP164">
        <v>1868.7206618515577</v>
      </c>
      <c r="AQ164">
        <v>95304.753754429446</v>
      </c>
      <c r="AS164">
        <v>95304.753754429446</v>
      </c>
      <c r="AT164">
        <v>1906.0950750885888</v>
      </c>
      <c r="AU164">
        <v>97210.848829518014</v>
      </c>
      <c r="AW164">
        <v>97210.848829518014</v>
      </c>
      <c r="AX164" s="5"/>
      <c r="AY164">
        <v>97210.848829518014</v>
      </c>
      <c r="AZ164">
        <v>972.10848829518011</v>
      </c>
      <c r="BA164">
        <v>98182.957317813198</v>
      </c>
      <c r="BC164">
        <v>98182.957317813198</v>
      </c>
      <c r="BE164">
        <v>98182.957317813198</v>
      </c>
      <c r="BF164">
        <v>2454.5739329453299</v>
      </c>
      <c r="BG164">
        <v>100637.53125075852</v>
      </c>
      <c r="BH164">
        <v>500</v>
      </c>
      <c r="BI164">
        <v>101137.53125075852</v>
      </c>
      <c r="BJ164">
        <v>4045.5012500303415</v>
      </c>
      <c r="BK164">
        <v>105183.03250078888</v>
      </c>
      <c r="BL164">
        <v>6310.9819500473322</v>
      </c>
      <c r="BM164">
        <v>111494.0144508362</v>
      </c>
      <c r="BN164">
        <v>14494.221878608709</v>
      </c>
      <c r="BO164">
        <v>125988.23632944492</v>
      </c>
      <c r="BP164">
        <v>35</v>
      </c>
      <c r="BQ164">
        <v>126023.23632944492</v>
      </c>
      <c r="BS164">
        <v>126023.23632944492</v>
      </c>
      <c r="BT164" s="5">
        <v>126023.24</v>
      </c>
      <c r="BU164" s="5">
        <v>7353500</v>
      </c>
      <c r="BX164" s="5">
        <v>0</v>
      </c>
      <c r="BY164" s="5">
        <v>126023.99314481576</v>
      </c>
      <c r="BZ164" s="5">
        <v>7353500</v>
      </c>
      <c r="CA164" s="5" t="s">
        <v>8</v>
      </c>
      <c r="CB164" s="5"/>
      <c r="CC164">
        <v>126023.99314481576</v>
      </c>
      <c r="CD164" s="5">
        <v>0</v>
      </c>
      <c r="CE164" s="5">
        <v>7353500</v>
      </c>
      <c r="CF164" s="5"/>
      <c r="CG164" s="5"/>
      <c r="CH164" s="5" t="s">
        <v>2</v>
      </c>
      <c r="CI164" s="5" t="s">
        <v>2</v>
      </c>
      <c r="CJ164" t="s">
        <v>1821</v>
      </c>
      <c r="CK164" t="s">
        <v>1787</v>
      </c>
      <c r="CL164" t="s">
        <v>1868</v>
      </c>
      <c r="CM164" t="s">
        <v>1865</v>
      </c>
      <c r="CN164" s="5" t="b">
        <v>1</v>
      </c>
      <c r="CO164" t="s">
        <v>305</v>
      </c>
      <c r="CQ164" t="s">
        <v>1269</v>
      </c>
      <c r="CR164" t="s">
        <v>1451</v>
      </c>
      <c r="CS164" t="s">
        <v>8</v>
      </c>
      <c r="CT164" t="b">
        <v>1</v>
      </c>
      <c r="CU164">
        <v>7353500</v>
      </c>
      <c r="CV164">
        <v>7353500</v>
      </c>
      <c r="CW164">
        <v>0</v>
      </c>
      <c r="CX164">
        <v>0</v>
      </c>
      <c r="CY164">
        <v>0</v>
      </c>
      <c r="CZ164" t="b">
        <v>1</v>
      </c>
      <c r="DA164" t="s">
        <v>1786</v>
      </c>
      <c r="DB164" t="s">
        <v>1787</v>
      </c>
      <c r="DC164">
        <v>6.8598868118652234E-4</v>
      </c>
      <c r="DD164">
        <v>86.451032855271507</v>
      </c>
      <c r="DE164" s="5">
        <f>ROUND(ПП5[[#This Row],[Стоимость квартиры с отделкой]]/1000000,2)</f>
        <v>7.35</v>
      </c>
    </row>
    <row r="165" spans="1:109" x14ac:dyDescent="0.25">
      <c r="A165" s="5">
        <v>164</v>
      </c>
      <c r="B165" s="5" t="s">
        <v>4</v>
      </c>
      <c r="C165" s="5">
        <v>8</v>
      </c>
      <c r="D165" s="5">
        <v>5</v>
      </c>
      <c r="E165" s="5">
        <v>1</v>
      </c>
      <c r="F165" s="5">
        <v>12.06</v>
      </c>
      <c r="G165" s="5"/>
      <c r="H165" s="5"/>
      <c r="I165" s="5">
        <v>12.06</v>
      </c>
      <c r="J165" s="5">
        <v>13.18</v>
      </c>
      <c r="K165" s="5">
        <v>4.1100000000000003</v>
      </c>
      <c r="L165" s="5"/>
      <c r="M165" s="5"/>
      <c r="N165" s="5">
        <v>7.09</v>
      </c>
      <c r="O165" s="5">
        <v>2.84</v>
      </c>
      <c r="P165" s="5"/>
      <c r="R165" s="5">
        <v>2.84</v>
      </c>
      <c r="S165" s="5">
        <v>39.28</v>
      </c>
      <c r="T165" s="5">
        <v>36.44</v>
      </c>
      <c r="U165" s="5">
        <v>37.86</v>
      </c>
      <c r="V165">
        <v>37.650000000000006</v>
      </c>
      <c r="W165" s="5">
        <v>89223.75</v>
      </c>
      <c r="X165">
        <v>4461.1875</v>
      </c>
      <c r="Y165">
        <v>93684.9375</v>
      </c>
      <c r="Z165">
        <v>2810.5481249999998</v>
      </c>
      <c r="AA165">
        <v>96495.485625000001</v>
      </c>
      <c r="AB165">
        <v>4342.2968531249999</v>
      </c>
      <c r="AC165">
        <v>100837.78247812499</v>
      </c>
      <c r="AE165">
        <v>100837.78247812499</v>
      </c>
      <c r="AF165">
        <v>5041.8891239062505</v>
      </c>
      <c r="AG165">
        <v>105879.67160203125</v>
      </c>
      <c r="AI165">
        <v>105879.67160203125</v>
      </c>
      <c r="AJ165">
        <v>1058.7967160203125</v>
      </c>
      <c r="AK165">
        <v>106938.46831805156</v>
      </c>
      <c r="AL165" s="5">
        <v>5346.9234159025782</v>
      </c>
      <c r="AM165" s="5">
        <v>112285.39173395414</v>
      </c>
      <c r="AO165">
        <v>112285.39173395414</v>
      </c>
      <c r="AP165">
        <v>3368.5617520186238</v>
      </c>
      <c r="AQ165">
        <v>115653.95348597276</v>
      </c>
      <c r="AS165">
        <v>115653.95348597276</v>
      </c>
      <c r="AU165">
        <v>115653.95348597276</v>
      </c>
      <c r="AW165">
        <v>115653.95348597276</v>
      </c>
      <c r="AX165" s="5"/>
      <c r="AY165">
        <v>115653.95348597276</v>
      </c>
      <c r="BA165">
        <v>115653.95348597276</v>
      </c>
      <c r="BC165">
        <v>115653.95348597276</v>
      </c>
      <c r="BE165">
        <v>115653.95348597276</v>
      </c>
      <c r="BG165">
        <v>115653.95348597276</v>
      </c>
      <c r="BI165">
        <v>115653.95348597276</v>
      </c>
      <c r="BK165">
        <v>115653.95348597276</v>
      </c>
      <c r="BM165">
        <v>115653.95348597276</v>
      </c>
      <c r="BO165">
        <v>115653.95348597276</v>
      </c>
      <c r="BQ165">
        <v>115653.95348597276</v>
      </c>
      <c r="BS165">
        <v>115653.95348597276</v>
      </c>
      <c r="BT165" s="5">
        <v>115653.95</v>
      </c>
      <c r="BU165" s="5">
        <v>4378700</v>
      </c>
      <c r="BV165">
        <v>88888</v>
      </c>
      <c r="BX165" s="5">
        <v>88888</v>
      </c>
      <c r="BY165" s="5">
        <v>113307.23718964608</v>
      </c>
      <c r="BZ165" s="5">
        <v>4289812</v>
      </c>
      <c r="CA165" s="5" t="s">
        <v>10</v>
      </c>
      <c r="CB165" s="5">
        <v>20000</v>
      </c>
      <c r="CC165">
        <v>133307.23718964605</v>
      </c>
      <c r="CD165" s="5">
        <v>757199.99999999907</v>
      </c>
      <c r="CE165" s="5">
        <v>5047011.9999999991</v>
      </c>
      <c r="CF165" s="5"/>
      <c r="CG165" s="5" t="s">
        <v>1297</v>
      </c>
      <c r="CH165" s="5" t="s">
        <v>1</v>
      </c>
      <c r="CI165" s="5" t="s">
        <v>1</v>
      </c>
      <c r="CJ165" t="s">
        <v>1863</v>
      </c>
      <c r="CK165" t="s">
        <v>1787</v>
      </c>
      <c r="CL165" t="s">
        <v>1868</v>
      </c>
      <c r="CM165" t="s">
        <v>1864</v>
      </c>
      <c r="CN165" s="5" t="b">
        <v>1</v>
      </c>
      <c r="CO165" t="s">
        <v>306</v>
      </c>
      <c r="CQ165" t="s">
        <v>1269</v>
      </c>
      <c r="CR165" t="s">
        <v>1450</v>
      </c>
      <c r="CS165" t="s">
        <v>10</v>
      </c>
      <c r="CT165" t="b">
        <v>1</v>
      </c>
      <c r="CU165">
        <v>4378700</v>
      </c>
      <c r="CV165" t="s">
        <v>1899</v>
      </c>
      <c r="CW165">
        <v>0</v>
      </c>
      <c r="CX165">
        <v>4378700</v>
      </c>
      <c r="CY165">
        <v>0</v>
      </c>
      <c r="CZ165" t="b">
        <v>1</v>
      </c>
      <c r="DA165">
        <v>45397</v>
      </c>
      <c r="DB165" t="s">
        <v>1789</v>
      </c>
      <c r="DC165">
        <v>-5.5467511885893828E-3</v>
      </c>
      <c r="DD165">
        <v>-628.48705255744846</v>
      </c>
      <c r="DE165" s="5">
        <f>ROUND(ПП5[[#This Row],[Стоимость квартиры с отделкой]]/1000000,2)</f>
        <v>5.05</v>
      </c>
    </row>
    <row r="166" spans="1:109" x14ac:dyDescent="0.25">
      <c r="A166" s="5">
        <v>165</v>
      </c>
      <c r="B166" s="5" t="s">
        <v>4</v>
      </c>
      <c r="C166" s="5">
        <v>8</v>
      </c>
      <c r="D166" s="5">
        <v>6</v>
      </c>
      <c r="E166" s="5">
        <v>3</v>
      </c>
      <c r="F166" s="5">
        <v>17.89</v>
      </c>
      <c r="G166" s="5">
        <v>17.2</v>
      </c>
      <c r="H166" s="5">
        <v>14.31</v>
      </c>
      <c r="I166" s="5">
        <v>49.400000000000006</v>
      </c>
      <c r="J166" s="5">
        <v>13.39</v>
      </c>
      <c r="K166" s="5">
        <v>4.2</v>
      </c>
      <c r="L166" s="5">
        <v>2.0499999999999998</v>
      </c>
      <c r="M166" s="5"/>
      <c r="N166" s="5">
        <v>13.21</v>
      </c>
      <c r="O166" s="5">
        <v>2.79</v>
      </c>
      <c r="P166" s="5">
        <v>2.68</v>
      </c>
      <c r="R166" s="5">
        <v>5.4700000000000006</v>
      </c>
      <c r="S166" s="5">
        <v>87.72</v>
      </c>
      <c r="T166" s="5">
        <v>82.25</v>
      </c>
      <c r="U166" s="5">
        <v>84.99</v>
      </c>
      <c r="V166">
        <v>84.55</v>
      </c>
      <c r="W166" s="5">
        <v>73520.37000000001</v>
      </c>
      <c r="X166">
        <v>3676.0185000000006</v>
      </c>
      <c r="Y166">
        <v>77196.388500000015</v>
      </c>
      <c r="Z166">
        <v>2315.8916550000004</v>
      </c>
      <c r="AA166">
        <v>79512.280155000015</v>
      </c>
      <c r="AC166">
        <v>79512.280155000015</v>
      </c>
      <c r="AE166">
        <v>79512.280155000015</v>
      </c>
      <c r="AG166">
        <v>79512.280155000015</v>
      </c>
      <c r="AI166">
        <v>79512.280155000015</v>
      </c>
      <c r="AK166">
        <v>79512.280155000015</v>
      </c>
      <c r="AL166" s="5"/>
      <c r="AM166" s="5">
        <v>79512.280155000015</v>
      </c>
      <c r="AO166">
        <v>79512.280155000015</v>
      </c>
      <c r="AQ166">
        <v>79512.280155000015</v>
      </c>
      <c r="AS166">
        <v>79512.280155000015</v>
      </c>
      <c r="AU166">
        <v>79512.280155000015</v>
      </c>
      <c r="AW166">
        <v>79512.280155000015</v>
      </c>
      <c r="AX166" s="5"/>
      <c r="AY166">
        <v>79512.280155000015</v>
      </c>
      <c r="BA166">
        <v>79512.280155000015</v>
      </c>
      <c r="BC166">
        <v>79512.280155000015</v>
      </c>
      <c r="BE166">
        <v>79512.280155000015</v>
      </c>
      <c r="BG166">
        <v>79512.280155000015</v>
      </c>
      <c r="BI166">
        <v>79512.280155000015</v>
      </c>
      <c r="BK166">
        <v>79512.280155000015</v>
      </c>
      <c r="BM166">
        <v>79512.280155000015</v>
      </c>
      <c r="BO166">
        <v>79512.280155000015</v>
      </c>
      <c r="BQ166">
        <v>79512.280155000015</v>
      </c>
      <c r="BS166">
        <v>79512.280155000015</v>
      </c>
      <c r="BT166" s="5">
        <v>79512.28</v>
      </c>
      <c r="BU166" s="5">
        <v>6757748.6799999997</v>
      </c>
      <c r="BX166" s="5">
        <v>0</v>
      </c>
      <c r="BY166" s="5">
        <v>79512.280032945055</v>
      </c>
      <c r="BZ166" s="5">
        <v>6757748.6799999997</v>
      </c>
      <c r="CA166" s="5" t="s">
        <v>9</v>
      </c>
      <c r="CB166" s="5">
        <v>7500</v>
      </c>
      <c r="CC166">
        <v>87012.280032945055</v>
      </c>
      <c r="CD166" s="5">
        <v>637425</v>
      </c>
      <c r="CE166" s="5">
        <v>7395173.6799999997</v>
      </c>
      <c r="CF166" s="5"/>
      <c r="CG166" s="5"/>
      <c r="CH166" s="5" t="s">
        <v>1</v>
      </c>
      <c r="CI166" s="5" t="s">
        <v>1</v>
      </c>
      <c r="CJ166" t="s">
        <v>1863</v>
      </c>
      <c r="CK166" t="s">
        <v>1787</v>
      </c>
      <c r="CL166" t="s">
        <v>1868</v>
      </c>
      <c r="CM166" t="s">
        <v>1866</v>
      </c>
      <c r="CN166" s="5" t="b">
        <v>1</v>
      </c>
      <c r="CO166" t="s">
        <v>307</v>
      </c>
      <c r="CQ166" t="s">
        <v>128</v>
      </c>
      <c r="CR166" t="s">
        <v>1450</v>
      </c>
      <c r="CS166" t="s">
        <v>9</v>
      </c>
      <c r="CT166" t="b">
        <v>1</v>
      </c>
      <c r="CU166">
        <v>6757748.6799999997</v>
      </c>
      <c r="CV166" t="s">
        <v>1899</v>
      </c>
      <c r="CW166">
        <v>6757749</v>
      </c>
      <c r="CX166">
        <v>6757749</v>
      </c>
      <c r="CY166">
        <v>0</v>
      </c>
      <c r="CZ166" t="b">
        <v>1</v>
      </c>
      <c r="DA166">
        <v>45282</v>
      </c>
      <c r="DB166" t="s">
        <v>1792</v>
      </c>
      <c r="DC166">
        <v>-5.1770796564301058E-3</v>
      </c>
      <c r="DD166">
        <v>-411.64140739493354</v>
      </c>
      <c r="DE166" s="5">
        <f>ROUND(ПП5[[#This Row],[Стоимость квартиры с отделкой]]/1000000,2)</f>
        <v>7.4</v>
      </c>
    </row>
    <row r="167" spans="1:109" x14ac:dyDescent="0.25">
      <c r="A167" s="5">
        <v>166</v>
      </c>
      <c r="B167" s="5" t="s">
        <v>4</v>
      </c>
      <c r="C167" s="5">
        <v>8</v>
      </c>
      <c r="D167" s="5">
        <v>7</v>
      </c>
      <c r="E167" s="5">
        <v>1</v>
      </c>
      <c r="F167" s="5">
        <v>17.89</v>
      </c>
      <c r="G167" s="5"/>
      <c r="H167" s="5"/>
      <c r="I167" s="5">
        <v>17.89</v>
      </c>
      <c r="J167" s="5">
        <v>13.04</v>
      </c>
      <c r="K167" s="5">
        <v>3.9</v>
      </c>
      <c r="L167" s="5"/>
      <c r="M167" s="5"/>
      <c r="N167" s="5">
        <v>6.12</v>
      </c>
      <c r="O167" s="5">
        <v>2.65</v>
      </c>
      <c r="P167" s="5"/>
      <c r="R167" s="5">
        <v>2.65</v>
      </c>
      <c r="S167" s="5">
        <v>43.6</v>
      </c>
      <c r="T167" s="5">
        <v>40.950000000000003</v>
      </c>
      <c r="U167" s="5">
        <v>42.28</v>
      </c>
      <c r="V167">
        <v>42.350000000000009</v>
      </c>
      <c r="W167" s="5">
        <v>85573.6875</v>
      </c>
      <c r="X167">
        <v>4278.6843749999998</v>
      </c>
      <c r="Y167">
        <v>89852.371874999997</v>
      </c>
      <c r="Z167">
        <v>2695.5711562499996</v>
      </c>
      <c r="AA167">
        <v>92547.943031250004</v>
      </c>
      <c r="AB167">
        <v>2776.4382909374995</v>
      </c>
      <c r="AC167">
        <v>95324.381322187488</v>
      </c>
      <c r="AE167">
        <v>95324.381322187488</v>
      </c>
      <c r="AF167">
        <v>4766.2190661093746</v>
      </c>
      <c r="AG167">
        <v>100090.60038829688</v>
      </c>
      <c r="AI167">
        <v>100090.60038829688</v>
      </c>
      <c r="AJ167">
        <v>1000.9060038829688</v>
      </c>
      <c r="AK167">
        <v>101091.50639217984</v>
      </c>
      <c r="AL167" s="5">
        <v>5054.5753196089918</v>
      </c>
      <c r="AM167" s="5">
        <v>106146.08171178882</v>
      </c>
      <c r="AO167">
        <v>106146.08171178882</v>
      </c>
      <c r="AP167">
        <v>3184.3824513536647</v>
      </c>
      <c r="AQ167">
        <v>109330.46416314247</v>
      </c>
      <c r="AS167">
        <v>109330.46416314247</v>
      </c>
      <c r="AU167">
        <v>109330.46416314247</v>
      </c>
      <c r="AW167">
        <v>109330.46416314247</v>
      </c>
      <c r="AX167" s="5">
        <v>1093.3046416314248</v>
      </c>
      <c r="AY167">
        <v>110423.76880477392</v>
      </c>
      <c r="BA167">
        <v>110423.76880477392</v>
      </c>
      <c r="BC167">
        <v>110423.76880477392</v>
      </c>
      <c r="BE167">
        <v>110423.76880477392</v>
      </c>
      <c r="BF167">
        <v>2760.5942201193484</v>
      </c>
      <c r="BG167">
        <v>113184.36302489327</v>
      </c>
      <c r="BI167">
        <v>113184.36302489327</v>
      </c>
      <c r="BK167">
        <v>113184.36302489327</v>
      </c>
      <c r="BL167">
        <v>9054.7490419914629</v>
      </c>
      <c r="BM167">
        <v>122239.11206688474</v>
      </c>
      <c r="BN167">
        <v>15891.084568695018</v>
      </c>
      <c r="BO167">
        <v>138130.19663557975</v>
      </c>
      <c r="BP167">
        <v>35</v>
      </c>
      <c r="BQ167">
        <v>138165.19663557975</v>
      </c>
      <c r="BS167">
        <v>138165.19663557975</v>
      </c>
      <c r="BT167" s="5">
        <v>138165.20000000001</v>
      </c>
      <c r="BU167" s="5">
        <v>5841700</v>
      </c>
      <c r="BV167">
        <v>338240</v>
      </c>
      <c r="BX167" s="5">
        <v>338240</v>
      </c>
      <c r="BY167" s="5">
        <v>130166.98202459792</v>
      </c>
      <c r="BZ167" s="5">
        <v>5503460</v>
      </c>
      <c r="CA167" s="5" t="s">
        <v>10</v>
      </c>
      <c r="CB167" s="5">
        <v>25000</v>
      </c>
      <c r="CC167">
        <v>155166.98202459794</v>
      </c>
      <c r="CD167" s="5">
        <v>1057000.0000000007</v>
      </c>
      <c r="CE167" s="5">
        <v>6560460.0000000009</v>
      </c>
      <c r="CF167" s="5"/>
      <c r="CG167" s="5" t="s">
        <v>1802</v>
      </c>
      <c r="CH167" s="5" t="s">
        <v>1</v>
      </c>
      <c r="CI167" s="5" t="s">
        <v>1</v>
      </c>
      <c r="CJ167" t="s">
        <v>1863</v>
      </c>
      <c r="CK167" t="s">
        <v>1787</v>
      </c>
      <c r="CL167" t="s">
        <v>1868</v>
      </c>
      <c r="CM167" t="s">
        <v>1864</v>
      </c>
      <c r="CN167" s="5" t="b">
        <v>1</v>
      </c>
      <c r="CO167" t="s">
        <v>308</v>
      </c>
      <c r="CQ167" t="s">
        <v>1269</v>
      </c>
      <c r="CR167" t="s">
        <v>1450</v>
      </c>
      <c r="CS167" t="s">
        <v>10</v>
      </c>
      <c r="CT167" t="b">
        <v>1</v>
      </c>
      <c r="CU167">
        <v>5841700</v>
      </c>
      <c r="CV167" t="s">
        <v>1899</v>
      </c>
      <c r="CW167">
        <v>0</v>
      </c>
      <c r="CX167">
        <v>5841700</v>
      </c>
      <c r="CY167">
        <v>0</v>
      </c>
      <c r="CZ167" t="b">
        <v>1</v>
      </c>
      <c r="DA167">
        <v>45828</v>
      </c>
      <c r="DB167" t="s">
        <v>1789</v>
      </c>
      <c r="DC167">
        <v>1.6556291390730229E-3</v>
      </c>
      <c r="DD167">
        <v>215.50824838511863</v>
      </c>
      <c r="DE167" s="5">
        <f>ROUND(ПП5[[#This Row],[Стоимость квартиры с отделкой]]/1000000,2)</f>
        <v>6.56</v>
      </c>
    </row>
    <row r="168" spans="1:109" x14ac:dyDescent="0.25">
      <c r="A168" s="5">
        <v>167</v>
      </c>
      <c r="B168" s="5" t="s">
        <v>4</v>
      </c>
      <c r="C168" s="5">
        <v>9</v>
      </c>
      <c r="D168" s="5">
        <v>1</v>
      </c>
      <c r="E168" s="5">
        <v>2</v>
      </c>
      <c r="F168" s="5">
        <v>15.91</v>
      </c>
      <c r="G168" s="5">
        <v>12.02</v>
      </c>
      <c r="H168" s="5"/>
      <c r="I168" s="5">
        <v>27.93</v>
      </c>
      <c r="J168" s="5">
        <v>15.31</v>
      </c>
      <c r="K168" s="5">
        <v>3.85</v>
      </c>
      <c r="L168" s="5">
        <v>2.2999999999999998</v>
      </c>
      <c r="M168" s="5"/>
      <c r="N168" s="5">
        <v>9.4499999999999993</v>
      </c>
      <c r="O168" s="5">
        <v>2.75</v>
      </c>
      <c r="P168" s="5"/>
      <c r="R168" s="5">
        <v>2.75</v>
      </c>
      <c r="S168" s="5">
        <v>61.59</v>
      </c>
      <c r="T168" s="5">
        <v>58.84</v>
      </c>
      <c r="U168" s="5">
        <v>60.22</v>
      </c>
      <c r="V168">
        <v>59.999999999999993</v>
      </c>
      <c r="W168" s="5">
        <v>80307.864000000001</v>
      </c>
      <c r="X168">
        <v>4015.3932</v>
      </c>
      <c r="Y168">
        <v>84323.257199999993</v>
      </c>
      <c r="Z168">
        <v>2529.6977160000001</v>
      </c>
      <c r="AA168">
        <v>86852.954916000002</v>
      </c>
      <c r="AC168">
        <v>86852.954916000002</v>
      </c>
      <c r="AE168">
        <v>86852.954916000002</v>
      </c>
      <c r="AG168">
        <v>86852.954916000002</v>
      </c>
      <c r="AI168">
        <v>86852.954916000002</v>
      </c>
      <c r="AJ168">
        <v>868.52954915999999</v>
      </c>
      <c r="AK168">
        <v>87721.48446516</v>
      </c>
      <c r="AL168" s="5">
        <v>4386.0742232580005</v>
      </c>
      <c r="AM168" s="5">
        <v>92107.558688417994</v>
      </c>
      <c r="AO168">
        <v>92107.558688417994</v>
      </c>
      <c r="AP168">
        <v>1842.15117376836</v>
      </c>
      <c r="AQ168">
        <v>93949.709862186355</v>
      </c>
      <c r="AS168">
        <v>93949.709862186355</v>
      </c>
      <c r="AT168">
        <v>1878.9941972437273</v>
      </c>
      <c r="AU168">
        <v>95828.704059430078</v>
      </c>
      <c r="AW168">
        <v>95828.704059430078</v>
      </c>
      <c r="AX168" s="5"/>
      <c r="AY168">
        <v>95828.704059430078</v>
      </c>
      <c r="BA168">
        <v>95828.704059430078</v>
      </c>
      <c r="BC168">
        <v>95828.704059430078</v>
      </c>
      <c r="BE168">
        <v>95828.704059430078</v>
      </c>
      <c r="BF168">
        <v>1437.430560891451</v>
      </c>
      <c r="BG168">
        <v>97266.134620321536</v>
      </c>
      <c r="BI168">
        <v>97266.134620321536</v>
      </c>
      <c r="BJ168">
        <v>3890.6453848128617</v>
      </c>
      <c r="BK168">
        <v>101156.78000513439</v>
      </c>
      <c r="BL168">
        <v>6069.4068003080638</v>
      </c>
      <c r="BM168">
        <v>107226.18680544246</v>
      </c>
      <c r="BN168">
        <v>13939.40428470752</v>
      </c>
      <c r="BO168">
        <v>121165.59109014996</v>
      </c>
      <c r="BP168">
        <v>35</v>
      </c>
      <c r="BQ168">
        <v>121200.59109014996</v>
      </c>
      <c r="BS168">
        <v>121200.59109014996</v>
      </c>
      <c r="BT168" s="5">
        <v>121200.59</v>
      </c>
      <c r="BU168" s="5">
        <v>7272100</v>
      </c>
      <c r="BX168" s="5">
        <v>0</v>
      </c>
      <c r="BY168" s="5">
        <v>121201.66666666669</v>
      </c>
      <c r="BZ168" s="5">
        <v>7272100</v>
      </c>
      <c r="CA168" s="5" t="s">
        <v>8</v>
      </c>
      <c r="CB168" s="5"/>
      <c r="CC168">
        <v>121201.66666666669</v>
      </c>
      <c r="CD168" s="5">
        <v>0</v>
      </c>
      <c r="CE168" s="5">
        <v>7272100</v>
      </c>
      <c r="CF168" s="5"/>
      <c r="CG168" s="5"/>
      <c r="CH168" s="5" t="s">
        <v>1815</v>
      </c>
      <c r="CI168" s="5" t="s">
        <v>1815</v>
      </c>
      <c r="CJ168" t="s">
        <v>1827</v>
      </c>
      <c r="CK168" t="s">
        <v>1830</v>
      </c>
      <c r="CL168" t="s">
        <v>1868</v>
      </c>
      <c r="CM168" t="s">
        <v>1857</v>
      </c>
      <c r="CN168" s="5" t="b">
        <v>1</v>
      </c>
      <c r="CO168" t="s">
        <v>309</v>
      </c>
      <c r="CQ168" t="s">
        <v>1269</v>
      </c>
      <c r="CR168" t="s">
        <v>1451</v>
      </c>
      <c r="CS168" t="s">
        <v>8</v>
      </c>
      <c r="CT168" t="b">
        <v>1</v>
      </c>
      <c r="CU168">
        <v>7272100</v>
      </c>
      <c r="CV168">
        <v>7272100</v>
      </c>
      <c r="CW168">
        <v>0</v>
      </c>
      <c r="CX168">
        <v>0</v>
      </c>
      <c r="CY168">
        <v>0</v>
      </c>
      <c r="CZ168" t="b">
        <v>1</v>
      </c>
      <c r="DA168" t="s">
        <v>1786</v>
      </c>
      <c r="DB168" t="s">
        <v>1787</v>
      </c>
      <c r="DC168">
        <v>-3.653271338425856E-3</v>
      </c>
      <c r="DD168">
        <v>-442.78257500277795</v>
      </c>
      <c r="DE168" s="5">
        <f>ROUND(ПП5[[#This Row],[Стоимость квартиры с отделкой]]/1000000,2)</f>
        <v>7.27</v>
      </c>
    </row>
    <row r="169" spans="1:109" x14ac:dyDescent="0.25">
      <c r="A169" s="5">
        <v>168</v>
      </c>
      <c r="B169" s="5" t="s">
        <v>4</v>
      </c>
      <c r="C169" s="5">
        <v>9</v>
      </c>
      <c r="D169" s="5">
        <v>2</v>
      </c>
      <c r="E169" s="5">
        <v>0</v>
      </c>
      <c r="F169" s="5">
        <v>7.13</v>
      </c>
      <c r="G169" s="5"/>
      <c r="H169" s="5"/>
      <c r="I169" s="5">
        <v>7.13</v>
      </c>
      <c r="J169" s="5">
        <v>5.12</v>
      </c>
      <c r="K169" s="5">
        <v>3.65</v>
      </c>
      <c r="L169" s="5"/>
      <c r="M169" s="5"/>
      <c r="N169" s="5">
        <v>6.92</v>
      </c>
      <c r="O169" s="5">
        <v>2.91</v>
      </c>
      <c r="P169" s="5"/>
      <c r="R169" s="5">
        <v>2.91</v>
      </c>
      <c r="S169" s="5">
        <v>25.73</v>
      </c>
      <c r="T169" s="5">
        <v>22.82</v>
      </c>
      <c r="U169" s="5">
        <v>24.28</v>
      </c>
      <c r="V169">
        <v>24.25</v>
      </c>
      <c r="W169" s="5">
        <v>90229.544999999998</v>
      </c>
      <c r="X169">
        <v>4511.4772499999999</v>
      </c>
      <c r="Y169">
        <v>94741.022249999995</v>
      </c>
      <c r="Z169">
        <v>2842.2306674999995</v>
      </c>
      <c r="AA169">
        <v>97583.252917499995</v>
      </c>
      <c r="AB169">
        <v>14637.487937624999</v>
      </c>
      <c r="AC169">
        <v>112220.740855125</v>
      </c>
      <c r="AE169">
        <v>112220.740855125</v>
      </c>
      <c r="AG169">
        <v>112220.740855125</v>
      </c>
      <c r="AI169">
        <v>112220.740855125</v>
      </c>
      <c r="AJ169">
        <v>1122.20740855125</v>
      </c>
      <c r="AK169">
        <v>113342.94826367624</v>
      </c>
      <c r="AL169" s="5">
        <v>5667.1474131838122</v>
      </c>
      <c r="AM169" s="5">
        <v>119010.09567686006</v>
      </c>
      <c r="AO169">
        <v>119010.09567686006</v>
      </c>
      <c r="AP169">
        <v>3570.3028703058017</v>
      </c>
      <c r="AQ169">
        <v>122580.39854716588</v>
      </c>
      <c r="AS169">
        <v>122580.39854716588</v>
      </c>
      <c r="AU169">
        <v>122580.39854716588</v>
      </c>
      <c r="AW169">
        <v>122580.39854716588</v>
      </c>
      <c r="AX169" s="5"/>
      <c r="AY169">
        <v>122580.39854716588</v>
      </c>
      <c r="AZ169">
        <v>2451.6079709433175</v>
      </c>
      <c r="BA169">
        <v>125032.00651810918</v>
      </c>
      <c r="BC169">
        <v>125032.00651810918</v>
      </c>
      <c r="BE169">
        <v>125032.00651810918</v>
      </c>
      <c r="BF169">
        <v>1875.4800977716377</v>
      </c>
      <c r="BG169">
        <v>126907.4866158808</v>
      </c>
      <c r="BH169">
        <v>500</v>
      </c>
      <c r="BI169">
        <v>127407.4866158808</v>
      </c>
      <c r="BK169">
        <v>127407.4866158808</v>
      </c>
      <c r="BL169">
        <v>5096.2994646352327</v>
      </c>
      <c r="BM169">
        <v>132503.78608051606</v>
      </c>
      <c r="BN169">
        <v>17225.492190467088</v>
      </c>
      <c r="BO169">
        <v>149729.27827098314</v>
      </c>
      <c r="BP169">
        <v>35</v>
      </c>
      <c r="BQ169">
        <v>149764.27827098314</v>
      </c>
      <c r="BS169">
        <v>149764.27827098314</v>
      </c>
      <c r="BT169" s="5">
        <v>149764.28</v>
      </c>
      <c r="BU169" s="5">
        <v>3631800</v>
      </c>
      <c r="BX169" s="5">
        <v>0</v>
      </c>
      <c r="BY169" s="5">
        <v>149764.94845360826</v>
      </c>
      <c r="BZ169" s="5">
        <v>3631800</v>
      </c>
      <c r="CA169" s="5" t="s">
        <v>8</v>
      </c>
      <c r="CB169" s="5"/>
      <c r="CC169">
        <v>149764.94845360826</v>
      </c>
      <c r="CD169" s="5">
        <v>0</v>
      </c>
      <c r="CE169" s="5">
        <v>3631800.0000000009</v>
      </c>
      <c r="CF169" s="5"/>
      <c r="CG169" s="5"/>
      <c r="CH169" s="5" t="s">
        <v>2</v>
      </c>
      <c r="CI169" s="5" t="s">
        <v>2</v>
      </c>
      <c r="CJ169" t="s">
        <v>1821</v>
      </c>
      <c r="CK169" t="s">
        <v>1787</v>
      </c>
      <c r="CL169" t="s">
        <v>1868</v>
      </c>
      <c r="CM169" t="s">
        <v>1862</v>
      </c>
      <c r="CN169" s="5" t="b">
        <v>1</v>
      </c>
      <c r="CO169" t="s">
        <v>310</v>
      </c>
      <c r="CQ169" t="s">
        <v>1269</v>
      </c>
      <c r="CR169" t="s">
        <v>1451</v>
      </c>
      <c r="CS169" t="s">
        <v>8</v>
      </c>
      <c r="CT169" t="b">
        <v>1</v>
      </c>
      <c r="CU169">
        <v>3631800</v>
      </c>
      <c r="CV169">
        <v>3631800</v>
      </c>
      <c r="CW169">
        <v>0</v>
      </c>
      <c r="CX169">
        <v>0</v>
      </c>
      <c r="CY169">
        <v>0</v>
      </c>
      <c r="CZ169" t="b">
        <v>1</v>
      </c>
      <c r="DA169" t="s">
        <v>1786</v>
      </c>
      <c r="DB169" t="s">
        <v>1787</v>
      </c>
      <c r="DC169">
        <v>-1.2355848434926209E-3</v>
      </c>
      <c r="DD169">
        <v>-185.04730039573201</v>
      </c>
      <c r="DE169" s="5">
        <f>ROUND(ПП5[[#This Row],[Стоимость квартиры с отделкой]]/1000000,2)</f>
        <v>3.63</v>
      </c>
    </row>
    <row r="170" spans="1:109" x14ac:dyDescent="0.25">
      <c r="A170" s="5">
        <v>169</v>
      </c>
      <c r="B170" s="5" t="s">
        <v>4</v>
      </c>
      <c r="C170" s="5">
        <v>9</v>
      </c>
      <c r="D170" s="5">
        <v>3</v>
      </c>
      <c r="E170" s="5">
        <v>2</v>
      </c>
      <c r="F170" s="5">
        <v>14.6</v>
      </c>
      <c r="G170" s="5">
        <v>13.12</v>
      </c>
      <c r="H170" s="5"/>
      <c r="I170" s="5">
        <v>27.72</v>
      </c>
      <c r="J170" s="5">
        <v>14.35</v>
      </c>
      <c r="K170" s="5">
        <v>3.68</v>
      </c>
      <c r="L170" s="5">
        <v>2.57</v>
      </c>
      <c r="M170" s="5"/>
      <c r="N170" s="5">
        <v>7.95</v>
      </c>
      <c r="O170" s="5">
        <v>2.65</v>
      </c>
      <c r="P170" s="5"/>
      <c r="R170" s="5">
        <v>2.65</v>
      </c>
      <c r="S170" s="5">
        <v>58.92</v>
      </c>
      <c r="T170" s="5">
        <v>56.27</v>
      </c>
      <c r="U170" s="5">
        <v>57.6</v>
      </c>
      <c r="V170">
        <v>57.45</v>
      </c>
      <c r="W170" s="5">
        <v>78763.482000000004</v>
      </c>
      <c r="X170">
        <v>3938.1741000000002</v>
      </c>
      <c r="Y170">
        <v>82701.656099999993</v>
      </c>
      <c r="Z170">
        <v>2481.0496830000002</v>
      </c>
      <c r="AA170">
        <v>85182.705783000012</v>
      </c>
      <c r="AC170">
        <v>85182.705783000012</v>
      </c>
      <c r="AE170">
        <v>85182.705783000012</v>
      </c>
      <c r="AG170">
        <v>85182.705783000012</v>
      </c>
      <c r="AI170">
        <v>85182.705783000012</v>
      </c>
      <c r="AJ170">
        <v>851.82705783000017</v>
      </c>
      <c r="AK170">
        <v>86034.532840830012</v>
      </c>
      <c r="AL170" s="5">
        <v>4301.7266420415008</v>
      </c>
      <c r="AM170" s="5">
        <v>90336.259482871508</v>
      </c>
      <c r="AO170">
        <v>90336.259482871508</v>
      </c>
      <c r="AQ170">
        <v>90336.259482871508</v>
      </c>
      <c r="AS170">
        <v>90336.259482871508</v>
      </c>
      <c r="AU170">
        <v>90336.259482871508</v>
      </c>
      <c r="AW170">
        <v>90336.259482871508</v>
      </c>
      <c r="AX170" s="5"/>
      <c r="AY170">
        <v>90336.259482871508</v>
      </c>
      <c r="BA170">
        <v>90336.259482871508</v>
      </c>
      <c r="BC170">
        <v>90336.259482871508</v>
      </c>
      <c r="BE170">
        <v>90336.259482871508</v>
      </c>
      <c r="BG170">
        <v>90336.259482871508</v>
      </c>
      <c r="BI170">
        <v>90336.259482871508</v>
      </c>
      <c r="BK170">
        <v>90336.259482871508</v>
      </c>
      <c r="BM170">
        <v>90336.259482871508</v>
      </c>
      <c r="BO170">
        <v>90336.259482871508</v>
      </c>
      <c r="BQ170">
        <v>90336.259482871508</v>
      </c>
      <c r="BS170">
        <v>90336.259482871508</v>
      </c>
      <c r="BT170" s="5">
        <v>90336.26</v>
      </c>
      <c r="BU170" s="5">
        <v>5203400</v>
      </c>
      <c r="BW170">
        <v>0.03</v>
      </c>
      <c r="BX170" s="5">
        <v>156102</v>
      </c>
      <c r="BY170" s="5">
        <v>87626.701388888891</v>
      </c>
      <c r="BZ170" s="5">
        <v>5047298</v>
      </c>
      <c r="CA170" s="5" t="s">
        <v>1282</v>
      </c>
      <c r="CB170" s="5">
        <v>7000</v>
      </c>
      <c r="CC170">
        <v>94626.701388888891</v>
      </c>
      <c r="CD170" s="5">
        <v>403200</v>
      </c>
      <c r="CE170" s="5">
        <v>5450498</v>
      </c>
      <c r="CF170" s="5" t="s">
        <v>102</v>
      </c>
      <c r="CG170" s="5" t="s">
        <v>110</v>
      </c>
      <c r="CH170" s="5" t="s">
        <v>1</v>
      </c>
      <c r="CI170" s="5" t="s">
        <v>1</v>
      </c>
      <c r="CJ170" t="s">
        <v>1863</v>
      </c>
      <c r="CK170" t="s">
        <v>1787</v>
      </c>
      <c r="CL170" t="s">
        <v>1868</v>
      </c>
      <c r="CM170" t="s">
        <v>1857</v>
      </c>
      <c r="CN170" s="5" t="b">
        <v>1</v>
      </c>
      <c r="CO170" t="s">
        <v>311</v>
      </c>
      <c r="CQ170" t="s">
        <v>1269</v>
      </c>
      <c r="CR170" t="s">
        <v>1450</v>
      </c>
      <c r="CS170" t="s">
        <v>1282</v>
      </c>
      <c r="CT170" t="b">
        <v>1</v>
      </c>
      <c r="CU170">
        <v>5203400</v>
      </c>
      <c r="CV170" t="s">
        <v>1899</v>
      </c>
      <c r="CW170">
        <v>0</v>
      </c>
      <c r="CX170">
        <v>5203400</v>
      </c>
      <c r="CY170">
        <v>0</v>
      </c>
      <c r="CZ170" t="b">
        <v>1</v>
      </c>
      <c r="DA170">
        <v>45372</v>
      </c>
      <c r="DB170" t="s">
        <v>1785</v>
      </c>
      <c r="DC170">
        <v>-2.6041666666667407E-3</v>
      </c>
      <c r="DD170">
        <v>-228.19453486690463</v>
      </c>
      <c r="DE170" s="5">
        <f>ROUND(ПП5[[#This Row],[Стоимость квартиры с отделкой]]/1000000,2)</f>
        <v>5.45</v>
      </c>
    </row>
    <row r="171" spans="1:109" x14ac:dyDescent="0.25">
      <c r="A171" s="5">
        <v>170</v>
      </c>
      <c r="B171" s="5" t="s">
        <v>4</v>
      </c>
      <c r="C171" s="5">
        <v>9</v>
      </c>
      <c r="D171" s="5">
        <v>4</v>
      </c>
      <c r="E171" s="5">
        <v>2</v>
      </c>
      <c r="F171" s="5">
        <v>15.45</v>
      </c>
      <c r="G171" s="5">
        <v>14.5</v>
      </c>
      <c r="H171" s="5"/>
      <c r="I171" s="5">
        <v>29.95</v>
      </c>
      <c r="J171" s="5">
        <v>11.95</v>
      </c>
      <c r="K171" s="5">
        <v>3.86</v>
      </c>
      <c r="L171" s="5">
        <v>2.37</v>
      </c>
      <c r="M171" s="5"/>
      <c r="N171" s="5">
        <v>8.8699999999999992</v>
      </c>
      <c r="O171" s="5">
        <v>2.62</v>
      </c>
      <c r="P171" s="5"/>
      <c r="R171" s="5">
        <v>2.62</v>
      </c>
      <c r="S171" s="5">
        <v>59.62</v>
      </c>
      <c r="T171" s="5">
        <v>57</v>
      </c>
      <c r="U171" s="5">
        <v>58.31</v>
      </c>
      <c r="V171">
        <v>57.95</v>
      </c>
      <c r="W171" s="5">
        <v>79921.768500000006</v>
      </c>
      <c r="X171">
        <v>3996.0884249999999</v>
      </c>
      <c r="Y171">
        <v>83917.856925</v>
      </c>
      <c r="Z171">
        <v>2517.5357077499998</v>
      </c>
      <c r="AA171">
        <v>86435.392632749994</v>
      </c>
      <c r="AC171">
        <v>86435.392632749994</v>
      </c>
      <c r="AE171">
        <v>86435.392632749994</v>
      </c>
      <c r="AG171">
        <v>86435.392632749994</v>
      </c>
      <c r="AI171">
        <v>86435.392632749994</v>
      </c>
      <c r="AK171">
        <v>86435.392632749994</v>
      </c>
      <c r="AL171" s="5"/>
      <c r="AM171" s="5">
        <v>86435.392632749994</v>
      </c>
      <c r="AO171">
        <v>86435.392632749994</v>
      </c>
      <c r="AQ171">
        <v>86435.392632749994</v>
      </c>
      <c r="AS171">
        <v>86435.392632749994</v>
      </c>
      <c r="AU171">
        <v>86435.392632749994</v>
      </c>
      <c r="AW171">
        <v>86435.392632749994</v>
      </c>
      <c r="AX171" s="5"/>
      <c r="AY171">
        <v>86435.392632749994</v>
      </c>
      <c r="BA171">
        <v>86435.392632749994</v>
      </c>
      <c r="BC171">
        <v>86435.392632749994</v>
      </c>
      <c r="BE171">
        <v>86435.392632749994</v>
      </c>
      <c r="BG171">
        <v>86435.392632749994</v>
      </c>
      <c r="BI171">
        <v>86435.392632749994</v>
      </c>
      <c r="BK171">
        <v>86435.392632749994</v>
      </c>
      <c r="BM171">
        <v>86435.392632749994</v>
      </c>
      <c r="BO171">
        <v>86435.392632749994</v>
      </c>
      <c r="BQ171">
        <v>86435.392632749994</v>
      </c>
      <c r="BS171">
        <v>86435.392632749994</v>
      </c>
      <c r="BT171" s="5">
        <v>86435.39</v>
      </c>
      <c r="BU171" s="5">
        <v>5040047.59</v>
      </c>
      <c r="BW171">
        <v>0.02</v>
      </c>
      <c r="BX171" s="5">
        <v>100800.9518</v>
      </c>
      <c r="BY171" s="5">
        <v>84706.682215743436</v>
      </c>
      <c r="BZ171" s="5">
        <v>4939246.6399999997</v>
      </c>
      <c r="CA171" s="5" t="s">
        <v>9</v>
      </c>
      <c r="CB171" s="5">
        <v>7500</v>
      </c>
      <c r="CC171">
        <v>92206.682215743436</v>
      </c>
      <c r="CD171" s="5">
        <v>437325</v>
      </c>
      <c r="CE171" s="5">
        <v>5376571.6399999997</v>
      </c>
      <c r="CF171" s="5"/>
      <c r="CG171" s="5" t="s">
        <v>62</v>
      </c>
      <c r="CH171" s="5" t="s">
        <v>1</v>
      </c>
      <c r="CI171" s="5" t="s">
        <v>1</v>
      </c>
      <c r="CJ171" t="s">
        <v>1863</v>
      </c>
      <c r="CK171" t="s">
        <v>1787</v>
      </c>
      <c r="CL171" t="s">
        <v>1868</v>
      </c>
      <c r="CM171" t="s">
        <v>1865</v>
      </c>
      <c r="CN171" s="5" t="b">
        <v>1</v>
      </c>
      <c r="CO171" t="s">
        <v>312</v>
      </c>
      <c r="CQ171" t="s">
        <v>128</v>
      </c>
      <c r="CR171" t="s">
        <v>1450</v>
      </c>
      <c r="CS171" t="s">
        <v>9</v>
      </c>
      <c r="CT171" t="b">
        <v>1</v>
      </c>
      <c r="CU171">
        <v>5040047.59</v>
      </c>
      <c r="CV171" t="s">
        <v>1899</v>
      </c>
      <c r="CW171">
        <v>0</v>
      </c>
      <c r="CX171">
        <v>5040048</v>
      </c>
      <c r="CY171">
        <v>0</v>
      </c>
      <c r="CZ171" t="b">
        <v>1</v>
      </c>
      <c r="DA171">
        <v>45247</v>
      </c>
      <c r="DB171" t="s">
        <v>1785</v>
      </c>
      <c r="DC171">
        <v>-6.1738981306809215E-3</v>
      </c>
      <c r="DD171">
        <v>-522.97042698796122</v>
      </c>
      <c r="DE171" s="5">
        <f>ROUND(ПП5[[#This Row],[Стоимость квартиры с отделкой]]/1000000,2)</f>
        <v>5.38</v>
      </c>
    </row>
    <row r="172" spans="1:109" x14ac:dyDescent="0.25">
      <c r="A172" s="5">
        <v>171</v>
      </c>
      <c r="B172" s="5" t="s">
        <v>4</v>
      </c>
      <c r="C172" s="5">
        <v>9</v>
      </c>
      <c r="D172" s="5">
        <v>5</v>
      </c>
      <c r="E172" s="5">
        <v>1</v>
      </c>
      <c r="F172" s="5">
        <v>12.06</v>
      </c>
      <c r="G172" s="5"/>
      <c r="H172" s="5"/>
      <c r="I172" s="5">
        <v>12.06</v>
      </c>
      <c r="J172" s="5">
        <v>13.18</v>
      </c>
      <c r="K172" s="5">
        <v>4.1100000000000003</v>
      </c>
      <c r="L172" s="5"/>
      <c r="M172" s="5"/>
      <c r="N172" s="5">
        <v>7.09</v>
      </c>
      <c r="O172" s="5">
        <v>2.84</v>
      </c>
      <c r="P172" s="5"/>
      <c r="R172" s="5">
        <v>2.84</v>
      </c>
      <c r="S172" s="5">
        <v>39.28</v>
      </c>
      <c r="T172" s="5">
        <v>36.44</v>
      </c>
      <c r="U172" s="5">
        <v>37.86</v>
      </c>
      <c r="V172">
        <v>37.700000000000003</v>
      </c>
      <c r="W172" s="5">
        <v>87601.5</v>
      </c>
      <c r="X172">
        <v>4380.0749999999998</v>
      </c>
      <c r="Y172">
        <v>91981.574999999997</v>
      </c>
      <c r="Z172">
        <v>2759.4472499999997</v>
      </c>
      <c r="AA172">
        <v>94741.022249999995</v>
      </c>
      <c r="AB172">
        <v>4263.34600125</v>
      </c>
      <c r="AC172">
        <v>99004.368251249995</v>
      </c>
      <c r="AE172">
        <v>99004.368251249995</v>
      </c>
      <c r="AF172">
        <v>4950.2184125624999</v>
      </c>
      <c r="AG172">
        <v>103954.5866638125</v>
      </c>
      <c r="AI172">
        <v>103954.5866638125</v>
      </c>
      <c r="AJ172">
        <v>1039.5458666381253</v>
      </c>
      <c r="AK172">
        <v>104994.13253045065</v>
      </c>
      <c r="AL172" s="5">
        <v>5249.7066265225321</v>
      </c>
      <c r="AM172" s="5">
        <v>110243.83915697316</v>
      </c>
      <c r="AO172">
        <v>110243.83915697316</v>
      </c>
      <c r="AP172">
        <v>3307.3151747091947</v>
      </c>
      <c r="AQ172">
        <v>113551.15433168237</v>
      </c>
      <c r="AS172">
        <v>113551.15433168237</v>
      </c>
      <c r="AU172">
        <v>113551.15433168237</v>
      </c>
      <c r="AW172">
        <v>113551.15433168237</v>
      </c>
      <c r="AX172" s="5"/>
      <c r="AY172">
        <v>113551.15433168237</v>
      </c>
      <c r="AZ172">
        <v>1135.5115433168237</v>
      </c>
      <c r="BA172">
        <v>114686.66587499918</v>
      </c>
      <c r="BB172">
        <v>573.43332937499588</v>
      </c>
      <c r="BC172">
        <v>115260.09920437416</v>
      </c>
      <c r="BE172">
        <v>115260.09920437416</v>
      </c>
      <c r="BF172">
        <v>2881.5024801093546</v>
      </c>
      <c r="BG172">
        <v>118141.60168448352</v>
      </c>
      <c r="BI172">
        <v>118141.60168448352</v>
      </c>
      <c r="BK172">
        <v>118141.60168448352</v>
      </c>
      <c r="BM172">
        <v>118141.60168448352</v>
      </c>
      <c r="BO172">
        <v>118141.60168448352</v>
      </c>
      <c r="BQ172">
        <v>118141.60168448352</v>
      </c>
      <c r="BS172">
        <v>118141.60168448352</v>
      </c>
      <c r="BT172" s="5">
        <v>118141.6</v>
      </c>
      <c r="BU172" s="5">
        <v>4472900</v>
      </c>
      <c r="BW172">
        <v>0.03</v>
      </c>
      <c r="BX172" s="5">
        <v>134187</v>
      </c>
      <c r="BY172" s="5">
        <v>114598.86423666138</v>
      </c>
      <c r="BZ172" s="5">
        <v>4338713</v>
      </c>
      <c r="CA172" s="5" t="s">
        <v>10</v>
      </c>
      <c r="CB172" s="5">
        <v>24000</v>
      </c>
      <c r="CC172">
        <v>138598.86423666138</v>
      </c>
      <c r="CD172" s="5">
        <v>908640</v>
      </c>
      <c r="CE172" s="5">
        <v>5247353</v>
      </c>
      <c r="CF172" s="5"/>
      <c r="CG172" s="5" t="s">
        <v>110</v>
      </c>
      <c r="CH172" s="5" t="s">
        <v>1</v>
      </c>
      <c r="CI172" s="5" t="s">
        <v>1</v>
      </c>
      <c r="CJ172" t="s">
        <v>1863</v>
      </c>
      <c r="CK172" t="s">
        <v>1787</v>
      </c>
      <c r="CL172" t="s">
        <v>1868</v>
      </c>
      <c r="CM172" t="s">
        <v>1864</v>
      </c>
      <c r="CN172" s="5" t="b">
        <v>1</v>
      </c>
      <c r="CO172" t="s">
        <v>313</v>
      </c>
      <c r="CQ172" t="s">
        <v>1269</v>
      </c>
      <c r="CR172" t="s">
        <v>1450</v>
      </c>
      <c r="CS172" t="s">
        <v>10</v>
      </c>
      <c r="CT172" t="b">
        <v>1</v>
      </c>
      <c r="CU172">
        <v>4472900</v>
      </c>
      <c r="CV172" t="s">
        <v>1899</v>
      </c>
      <c r="CW172">
        <v>0</v>
      </c>
      <c r="CX172">
        <v>4472900</v>
      </c>
      <c r="CY172">
        <v>0</v>
      </c>
      <c r="CZ172" t="b">
        <v>1</v>
      </c>
      <c r="DA172">
        <v>45594</v>
      </c>
      <c r="DB172" t="s">
        <v>1789</v>
      </c>
      <c r="DC172">
        <v>-4.2260961436871858E-3</v>
      </c>
      <c r="DD172">
        <v>-484.30581822148599</v>
      </c>
      <c r="DE172" s="5">
        <f>ROUND(ПП5[[#This Row],[Стоимость квартиры с отделкой]]/1000000,2)</f>
        <v>5.25</v>
      </c>
    </row>
    <row r="173" spans="1:109" x14ac:dyDescent="0.25">
      <c r="A173" s="5">
        <v>172</v>
      </c>
      <c r="B173" s="5" t="s">
        <v>4</v>
      </c>
      <c r="C173" s="5">
        <v>9</v>
      </c>
      <c r="D173" s="5">
        <v>6</v>
      </c>
      <c r="E173" s="5">
        <v>3</v>
      </c>
      <c r="F173" s="5">
        <v>17.89</v>
      </c>
      <c r="G173" s="5">
        <v>17.2</v>
      </c>
      <c r="H173" s="5">
        <v>14.31</v>
      </c>
      <c r="I173" s="5">
        <v>49.400000000000006</v>
      </c>
      <c r="J173" s="5">
        <v>13.39</v>
      </c>
      <c r="K173" s="5">
        <v>4.2</v>
      </c>
      <c r="L173" s="5">
        <v>2.0499999999999998</v>
      </c>
      <c r="M173" s="5"/>
      <c r="N173" s="5">
        <v>13.21</v>
      </c>
      <c r="O173" s="5">
        <v>2.79</v>
      </c>
      <c r="P173" s="5">
        <v>2.68</v>
      </c>
      <c r="R173" s="5">
        <v>5.4700000000000006</v>
      </c>
      <c r="S173" s="5">
        <v>87.72</v>
      </c>
      <c r="T173" s="5">
        <v>82.25</v>
      </c>
      <c r="U173" s="5">
        <v>84.99</v>
      </c>
      <c r="V173">
        <v>84.749999999999986</v>
      </c>
      <c r="W173" s="5">
        <v>72092.789999999994</v>
      </c>
      <c r="X173">
        <v>3604.6395000000007</v>
      </c>
      <c r="Y173">
        <v>75697.429500000013</v>
      </c>
      <c r="Z173">
        <v>2270.9228850000004</v>
      </c>
      <c r="AA173">
        <v>77968.35238500002</v>
      </c>
      <c r="AC173">
        <v>77968.35238500002</v>
      </c>
      <c r="AE173">
        <v>77968.35238500002</v>
      </c>
      <c r="AG173">
        <v>77968.35238500002</v>
      </c>
      <c r="AI173">
        <v>77968.35238500002</v>
      </c>
      <c r="AJ173">
        <v>779.68352385000037</v>
      </c>
      <c r="AK173">
        <v>78748.035908850026</v>
      </c>
      <c r="AL173" s="5">
        <v>3937.4017954425017</v>
      </c>
      <c r="AM173" s="5">
        <v>82685.437704292533</v>
      </c>
      <c r="AO173">
        <v>82685.437704292533</v>
      </c>
      <c r="AP173">
        <v>1653.7087540858506</v>
      </c>
      <c r="AQ173">
        <v>84339.146458378382</v>
      </c>
      <c r="AS173">
        <v>84339.146458378382</v>
      </c>
      <c r="AT173">
        <v>1686.7829291675678</v>
      </c>
      <c r="AU173">
        <v>86025.929387545955</v>
      </c>
      <c r="AW173">
        <v>86025.929387545955</v>
      </c>
      <c r="AX173" s="5">
        <v>860.25929387545955</v>
      </c>
      <c r="AY173">
        <v>86886.188681421409</v>
      </c>
      <c r="BA173">
        <v>86886.188681421409</v>
      </c>
      <c r="BC173">
        <v>86886.188681421409</v>
      </c>
      <c r="BD173">
        <v>1737.7237736284285</v>
      </c>
      <c r="BE173">
        <v>88623.912455049838</v>
      </c>
      <c r="BF173">
        <v>1329.3586868257476</v>
      </c>
      <c r="BG173">
        <v>89953.271141875579</v>
      </c>
      <c r="BI173">
        <v>89953.271141875579</v>
      </c>
      <c r="BJ173">
        <v>3598.130845675023</v>
      </c>
      <c r="BK173">
        <v>93551.401987550606</v>
      </c>
      <c r="BL173">
        <v>4677.5700993775308</v>
      </c>
      <c r="BM173">
        <v>98228.972086928115</v>
      </c>
      <c r="BN173">
        <v>12769.766371300657</v>
      </c>
      <c r="BO173">
        <v>110998.73845822881</v>
      </c>
      <c r="BP173">
        <v>35</v>
      </c>
      <c r="BQ173">
        <v>111033.73845822881</v>
      </c>
      <c r="BS173">
        <v>111033.73845822881</v>
      </c>
      <c r="BT173" s="5">
        <v>111033.74</v>
      </c>
      <c r="BU173" s="5">
        <v>9436800</v>
      </c>
      <c r="BV173">
        <v>400000</v>
      </c>
      <c r="BW173">
        <v>0.03</v>
      </c>
      <c r="BX173" s="5">
        <v>683104</v>
      </c>
      <c r="BY173" s="5">
        <v>102996.77609130488</v>
      </c>
      <c r="BZ173" s="5">
        <v>8753696</v>
      </c>
      <c r="CA173" s="5" t="s">
        <v>8</v>
      </c>
      <c r="CB173" s="5"/>
      <c r="CC173">
        <v>102996.77609130488</v>
      </c>
      <c r="CD173" s="5">
        <v>0</v>
      </c>
      <c r="CE173" s="5">
        <v>8753696</v>
      </c>
      <c r="CF173" s="5"/>
      <c r="CG173" s="5" t="s">
        <v>1776</v>
      </c>
      <c r="CH173" s="5" t="s">
        <v>1</v>
      </c>
      <c r="CI173" s="5" t="s">
        <v>1</v>
      </c>
      <c r="CJ173" t="s">
        <v>1863</v>
      </c>
      <c r="CK173" t="s">
        <v>1787</v>
      </c>
      <c r="CL173" t="s">
        <v>1868</v>
      </c>
      <c r="CM173" t="s">
        <v>1866</v>
      </c>
      <c r="CN173" s="5" t="b">
        <v>1</v>
      </c>
      <c r="CO173" t="s">
        <v>314</v>
      </c>
      <c r="CQ173" t="s">
        <v>1269</v>
      </c>
      <c r="CR173" t="s">
        <v>1450</v>
      </c>
      <c r="CS173" t="s">
        <v>8</v>
      </c>
      <c r="CT173" t="b">
        <v>1</v>
      </c>
      <c r="CU173">
        <v>9436800</v>
      </c>
      <c r="CV173" t="s">
        <v>1899</v>
      </c>
      <c r="CW173">
        <v>0</v>
      </c>
      <c r="CX173">
        <v>9436800</v>
      </c>
      <c r="CY173">
        <v>0</v>
      </c>
      <c r="CZ173" t="b">
        <v>1</v>
      </c>
      <c r="DA173">
        <v>45744</v>
      </c>
      <c r="DB173" t="s">
        <v>1792</v>
      </c>
      <c r="DC173">
        <v>-2.8238616307801889E-3</v>
      </c>
      <c r="DD173">
        <v>-290.84864409829413</v>
      </c>
      <c r="DE173" s="5">
        <f>ROUND(ПП5[[#This Row],[Стоимость квартиры с отделкой]]/1000000,2)</f>
        <v>8.75</v>
      </c>
    </row>
    <row r="174" spans="1:109" x14ac:dyDescent="0.25">
      <c r="A174" s="5">
        <v>173</v>
      </c>
      <c r="B174" s="5" t="s">
        <v>4</v>
      </c>
      <c r="C174" s="5">
        <v>9</v>
      </c>
      <c r="D174" s="5">
        <v>7</v>
      </c>
      <c r="E174" s="5">
        <v>1</v>
      </c>
      <c r="F174" s="5">
        <v>17.89</v>
      </c>
      <c r="G174" s="5"/>
      <c r="H174" s="5"/>
      <c r="I174" s="5">
        <v>17.89</v>
      </c>
      <c r="J174" s="5">
        <v>13.04</v>
      </c>
      <c r="K174" s="5">
        <v>3.9</v>
      </c>
      <c r="L174" s="5"/>
      <c r="M174" s="5"/>
      <c r="N174" s="5">
        <v>6.12</v>
      </c>
      <c r="O174" s="5">
        <v>2.65</v>
      </c>
      <c r="P174" s="5"/>
      <c r="R174" s="5">
        <v>2.65</v>
      </c>
      <c r="S174" s="5">
        <v>43.6</v>
      </c>
      <c r="T174" s="5">
        <v>40.950000000000003</v>
      </c>
      <c r="U174" s="5">
        <v>42.28</v>
      </c>
      <c r="V174">
        <v>42.25</v>
      </c>
      <c r="W174" s="5">
        <v>83951.4375</v>
      </c>
      <c r="X174">
        <v>4197.5718750000005</v>
      </c>
      <c r="Y174">
        <v>88149.009374999994</v>
      </c>
      <c r="Z174">
        <v>2644.4702812499995</v>
      </c>
      <c r="AA174">
        <v>90793.479656249998</v>
      </c>
      <c r="AB174">
        <v>2723.8043896874997</v>
      </c>
      <c r="AC174">
        <v>93517.2840459375</v>
      </c>
      <c r="AE174">
        <v>93517.2840459375</v>
      </c>
      <c r="AF174">
        <v>4675.8642022968752</v>
      </c>
      <c r="AG174">
        <v>98193.148248234371</v>
      </c>
      <c r="AI174">
        <v>98193.148248234371</v>
      </c>
      <c r="AJ174">
        <v>981.93148248234388</v>
      </c>
      <c r="AK174">
        <v>99175.079730716709</v>
      </c>
      <c r="AL174" s="5">
        <v>4958.7539865358358</v>
      </c>
      <c r="AM174" s="5">
        <v>104133.83371725256</v>
      </c>
      <c r="AO174">
        <v>104133.83371725256</v>
      </c>
      <c r="AP174">
        <v>3124.015011517577</v>
      </c>
      <c r="AQ174">
        <v>107257.84872877011</v>
      </c>
      <c r="AS174">
        <v>107257.84872877011</v>
      </c>
      <c r="AU174">
        <v>107257.84872877011</v>
      </c>
      <c r="AW174">
        <v>107257.84872877011</v>
      </c>
      <c r="AX174" s="5">
        <v>1072.5784872877014</v>
      </c>
      <c r="AY174">
        <v>108330.42721605784</v>
      </c>
      <c r="BA174">
        <v>108330.42721605784</v>
      </c>
      <c r="BC174">
        <v>108330.42721605784</v>
      </c>
      <c r="BE174">
        <v>108330.42721605784</v>
      </c>
      <c r="BG174">
        <v>108330.42721605784</v>
      </c>
      <c r="BI174">
        <v>108330.42721605784</v>
      </c>
      <c r="BK174">
        <v>108330.42721605784</v>
      </c>
      <c r="BM174">
        <v>108330.42721605784</v>
      </c>
      <c r="BO174">
        <v>108330.42721605784</v>
      </c>
      <c r="BQ174">
        <v>108330.42721605784</v>
      </c>
      <c r="BS174">
        <v>108330.42721605784</v>
      </c>
      <c r="BT174" s="5">
        <v>108330.43</v>
      </c>
      <c r="BU174" s="5">
        <v>4580300</v>
      </c>
      <c r="BX174" s="5">
        <v>0</v>
      </c>
      <c r="BY174" s="5">
        <v>108332.54493850521</v>
      </c>
      <c r="BZ174" s="5">
        <v>4580300</v>
      </c>
      <c r="CA174" s="5" t="s">
        <v>1282</v>
      </c>
      <c r="CB174" s="5">
        <v>7000</v>
      </c>
      <c r="CC174">
        <v>115332.54493850521</v>
      </c>
      <c r="CD174" s="5">
        <v>295960</v>
      </c>
      <c r="CE174" s="5">
        <v>4876260</v>
      </c>
      <c r="CF174" s="5"/>
      <c r="CG174" s="5"/>
      <c r="CH174" s="5" t="s">
        <v>1</v>
      </c>
      <c r="CI174" s="5" t="s">
        <v>1</v>
      </c>
      <c r="CJ174" t="s">
        <v>1863</v>
      </c>
      <c r="CK174" t="s">
        <v>1787</v>
      </c>
      <c r="CL174" t="s">
        <v>1868</v>
      </c>
      <c r="CM174" t="s">
        <v>1864</v>
      </c>
      <c r="CN174" s="5" t="b">
        <v>1</v>
      </c>
      <c r="CO174" t="s">
        <v>315</v>
      </c>
      <c r="CQ174" t="s">
        <v>1269</v>
      </c>
      <c r="CR174" t="s">
        <v>1450</v>
      </c>
      <c r="CS174" t="s">
        <v>1282</v>
      </c>
      <c r="CT174" t="b">
        <v>1</v>
      </c>
      <c r="CU174">
        <v>4580300</v>
      </c>
      <c r="CV174" t="s">
        <v>1899</v>
      </c>
      <c r="CW174">
        <v>0</v>
      </c>
      <c r="CX174">
        <v>4580300</v>
      </c>
      <c r="CY174">
        <v>0</v>
      </c>
      <c r="CZ174" t="b">
        <v>1</v>
      </c>
      <c r="DA174">
        <v>45465</v>
      </c>
      <c r="DB174" t="s">
        <v>1789</v>
      </c>
      <c r="DC174">
        <v>-7.0955534531691455E-4</v>
      </c>
      <c r="DD174">
        <v>-76.867936332901209</v>
      </c>
      <c r="DE174" s="5">
        <f>ROUND(ПП5[[#This Row],[Стоимость квартиры с отделкой]]/1000000,2)</f>
        <v>4.88</v>
      </c>
    </row>
    <row r="175" spans="1:109" x14ac:dyDescent="0.25">
      <c r="A175" s="5">
        <v>174</v>
      </c>
      <c r="B175" s="5" t="s">
        <v>4</v>
      </c>
      <c r="C175" s="5">
        <v>10</v>
      </c>
      <c r="D175" s="5">
        <v>1</v>
      </c>
      <c r="E175" s="5">
        <v>2</v>
      </c>
      <c r="F175" s="5">
        <v>15.91</v>
      </c>
      <c r="G175" s="5">
        <v>12.02</v>
      </c>
      <c r="H175" s="5"/>
      <c r="I175" s="5">
        <v>27.93</v>
      </c>
      <c r="J175" s="5">
        <v>15.31</v>
      </c>
      <c r="K175" s="5">
        <v>3.85</v>
      </c>
      <c r="L175" s="5">
        <v>2.2999999999999998</v>
      </c>
      <c r="M175" s="5"/>
      <c r="N175" s="5">
        <v>9.4499999999999993</v>
      </c>
      <c r="O175" s="5">
        <v>2.75</v>
      </c>
      <c r="P175" s="5"/>
      <c r="R175" s="5">
        <v>2.75</v>
      </c>
      <c r="S175" s="5">
        <v>61.59</v>
      </c>
      <c r="T175" s="5">
        <v>58.84</v>
      </c>
      <c r="U175" s="5">
        <v>60.22</v>
      </c>
      <c r="V175">
        <v>60.2</v>
      </c>
      <c r="W175" s="5">
        <v>81852.246000000014</v>
      </c>
      <c r="X175">
        <v>4092.6123000000007</v>
      </c>
      <c r="Y175">
        <v>85944.858300000022</v>
      </c>
      <c r="Z175">
        <v>2578.3457490000005</v>
      </c>
      <c r="AA175">
        <v>88523.204049000022</v>
      </c>
      <c r="AC175">
        <v>88523.204049000022</v>
      </c>
      <c r="AE175">
        <v>88523.204049000022</v>
      </c>
      <c r="AG175">
        <v>88523.204049000022</v>
      </c>
      <c r="AI175">
        <v>88523.204049000022</v>
      </c>
      <c r="AJ175">
        <v>885.23204049000037</v>
      </c>
      <c r="AK175">
        <v>89408.436089490016</v>
      </c>
      <c r="AL175" s="5">
        <v>4470.4218044745012</v>
      </c>
      <c r="AM175" s="5">
        <v>93878.857893964523</v>
      </c>
      <c r="AO175">
        <v>93878.857893964523</v>
      </c>
      <c r="AQ175">
        <v>93878.857893964523</v>
      </c>
      <c r="AS175">
        <v>93878.857893964523</v>
      </c>
      <c r="AU175">
        <v>93878.857893964523</v>
      </c>
      <c r="AW175">
        <v>93878.857893964523</v>
      </c>
      <c r="AX175" s="5"/>
      <c r="AY175">
        <v>93878.857893964523</v>
      </c>
      <c r="BA175">
        <v>93878.857893964523</v>
      </c>
      <c r="BC175">
        <v>93878.857893964523</v>
      </c>
      <c r="BE175">
        <v>93878.857893964523</v>
      </c>
      <c r="BG175">
        <v>93878.857893964523</v>
      </c>
      <c r="BI175">
        <v>93878.857893964523</v>
      </c>
      <c r="BK175">
        <v>93878.857893964523</v>
      </c>
      <c r="BM175">
        <v>93878.857893964523</v>
      </c>
      <c r="BO175">
        <v>93878.857893964523</v>
      </c>
      <c r="BQ175">
        <v>93878.857893964523</v>
      </c>
      <c r="BS175">
        <v>93878.857893964523</v>
      </c>
      <c r="BT175" s="5">
        <v>93878.86</v>
      </c>
      <c r="BU175" s="5">
        <v>5653400</v>
      </c>
      <c r="BX175" s="5">
        <v>0</v>
      </c>
      <c r="BY175" s="5">
        <v>93879.109930255727</v>
      </c>
      <c r="BZ175" s="5">
        <v>5653400</v>
      </c>
      <c r="CA175" s="5" t="s">
        <v>8</v>
      </c>
      <c r="CB175" s="5"/>
      <c r="CC175">
        <v>93879.109930255727</v>
      </c>
      <c r="CD175" s="5">
        <v>0</v>
      </c>
      <c r="CE175" s="5">
        <v>5653400</v>
      </c>
      <c r="CF175" s="5"/>
      <c r="CG175" s="5"/>
      <c r="CH175" s="5" t="s">
        <v>1</v>
      </c>
      <c r="CI175" s="5" t="s">
        <v>1</v>
      </c>
      <c r="CJ175" t="s">
        <v>1863</v>
      </c>
      <c r="CK175" t="s">
        <v>1787</v>
      </c>
      <c r="CL175" t="s">
        <v>1868</v>
      </c>
      <c r="CM175" t="s">
        <v>1857</v>
      </c>
      <c r="CN175" s="5" t="b">
        <v>1</v>
      </c>
      <c r="CO175" t="s">
        <v>316</v>
      </c>
      <c r="CQ175" t="s">
        <v>1269</v>
      </c>
      <c r="CR175" t="s">
        <v>1450</v>
      </c>
      <c r="CS175" t="s">
        <v>8</v>
      </c>
      <c r="CT175" t="b">
        <v>1</v>
      </c>
      <c r="CU175">
        <v>5653400</v>
      </c>
      <c r="CV175" t="s">
        <v>1899</v>
      </c>
      <c r="CW175">
        <v>0</v>
      </c>
      <c r="CX175">
        <v>5653400</v>
      </c>
      <c r="CY175">
        <v>0</v>
      </c>
      <c r="CZ175" t="b">
        <v>1</v>
      </c>
      <c r="DA175">
        <v>45351</v>
      </c>
      <c r="DB175" t="s">
        <v>1792</v>
      </c>
      <c r="DC175">
        <v>-3.3211557622059296E-4</v>
      </c>
      <c r="DD175">
        <v>-31.178714689563272</v>
      </c>
      <c r="DE175" s="5">
        <f>ROUND(ПП5[[#This Row],[Стоимость квартиры с отделкой]]/1000000,2)</f>
        <v>5.65</v>
      </c>
    </row>
    <row r="176" spans="1:109" x14ac:dyDescent="0.25">
      <c r="A176" s="5">
        <v>175</v>
      </c>
      <c r="B176" s="5" t="s">
        <v>4</v>
      </c>
      <c r="C176" s="5">
        <v>10</v>
      </c>
      <c r="D176" s="5">
        <v>2</v>
      </c>
      <c r="E176" s="5">
        <v>0</v>
      </c>
      <c r="F176" s="5">
        <v>7.13</v>
      </c>
      <c r="G176" s="5"/>
      <c r="H176" s="5"/>
      <c r="I176" s="5">
        <v>7.13</v>
      </c>
      <c r="J176" s="5">
        <v>5.12</v>
      </c>
      <c r="K176" s="5">
        <v>3.65</v>
      </c>
      <c r="L176" s="5"/>
      <c r="M176" s="5"/>
      <c r="N176" s="5">
        <v>6.92</v>
      </c>
      <c r="O176" s="5">
        <v>2.91</v>
      </c>
      <c r="P176" s="5"/>
      <c r="R176" s="5">
        <v>2.91</v>
      </c>
      <c r="S176" s="5">
        <v>25.73</v>
      </c>
      <c r="T176" s="5">
        <v>22.82</v>
      </c>
      <c r="U176" s="5">
        <v>24.28</v>
      </c>
      <c r="V176">
        <v>24.249999999999996</v>
      </c>
      <c r="W176" s="5">
        <v>91981.574999999997</v>
      </c>
      <c r="X176">
        <v>4599.0787499999997</v>
      </c>
      <c r="Y176">
        <v>96580.653749999998</v>
      </c>
      <c r="Z176">
        <v>2897.4196124999999</v>
      </c>
      <c r="AA176">
        <v>99478.073362499999</v>
      </c>
      <c r="AB176">
        <v>14921.711004375</v>
      </c>
      <c r="AC176">
        <v>114399.784366875</v>
      </c>
      <c r="AE176">
        <v>114399.784366875</v>
      </c>
      <c r="AG176">
        <v>114399.784366875</v>
      </c>
      <c r="AI176">
        <v>114399.784366875</v>
      </c>
      <c r="AJ176">
        <v>1143.99784366875</v>
      </c>
      <c r="AK176">
        <v>115543.78221054377</v>
      </c>
      <c r="AL176" s="5">
        <v>5777.1891105271879</v>
      </c>
      <c r="AM176" s="5">
        <v>121320.97132107096</v>
      </c>
      <c r="AO176">
        <v>121320.97132107096</v>
      </c>
      <c r="AP176">
        <v>3639.629139632128</v>
      </c>
      <c r="AQ176">
        <v>124960.60046070308</v>
      </c>
      <c r="AS176">
        <v>124960.60046070308</v>
      </c>
      <c r="AU176">
        <v>124960.60046070308</v>
      </c>
      <c r="AW176">
        <v>124960.60046070308</v>
      </c>
      <c r="AX176" s="5"/>
      <c r="AY176">
        <v>124960.60046070308</v>
      </c>
      <c r="AZ176">
        <v>2499.2120092140617</v>
      </c>
      <c r="BA176">
        <v>127459.81246991716</v>
      </c>
      <c r="BC176">
        <v>127459.81246991716</v>
      </c>
      <c r="BE176">
        <v>127459.81246991716</v>
      </c>
      <c r="BF176">
        <v>1911.8971870487571</v>
      </c>
      <c r="BG176">
        <v>129371.7096569659</v>
      </c>
      <c r="BH176">
        <v>500</v>
      </c>
      <c r="BI176">
        <v>129871.7096569659</v>
      </c>
      <c r="BK176">
        <v>129871.7096569659</v>
      </c>
      <c r="BM176">
        <v>129871.7096569659</v>
      </c>
      <c r="BO176">
        <v>129871.7096569659</v>
      </c>
      <c r="BQ176">
        <v>129871.7096569659</v>
      </c>
      <c r="BS176">
        <v>129871.7096569659</v>
      </c>
      <c r="BT176" s="5">
        <v>129871.71</v>
      </c>
      <c r="BU176" s="5">
        <v>3153300</v>
      </c>
      <c r="BV176">
        <v>50000</v>
      </c>
      <c r="BX176" s="5">
        <v>50000</v>
      </c>
      <c r="BY176" s="5">
        <v>127813.01482701812</v>
      </c>
      <c r="BZ176" s="5">
        <v>3103300</v>
      </c>
      <c r="CA176" s="5" t="s">
        <v>10</v>
      </c>
      <c r="CB176" s="5">
        <v>24000</v>
      </c>
      <c r="CC176">
        <v>151813.01482701811</v>
      </c>
      <c r="CD176" s="5">
        <v>582720</v>
      </c>
      <c r="CE176" s="5">
        <v>3686020</v>
      </c>
      <c r="CF176" s="5"/>
      <c r="CG176" s="5" t="s">
        <v>61</v>
      </c>
      <c r="CH176" s="5" t="s">
        <v>1</v>
      </c>
      <c r="CI176" s="5" t="s">
        <v>1</v>
      </c>
      <c r="CJ176" t="s">
        <v>1863</v>
      </c>
      <c r="CK176" t="s">
        <v>1787</v>
      </c>
      <c r="CL176" t="s">
        <v>1868</v>
      </c>
      <c r="CM176" t="s">
        <v>1862</v>
      </c>
      <c r="CN176" s="5" t="b">
        <v>1</v>
      </c>
      <c r="CO176" t="s">
        <v>317</v>
      </c>
      <c r="CQ176" t="s">
        <v>1269</v>
      </c>
      <c r="CR176" t="s">
        <v>1450</v>
      </c>
      <c r="CS176" t="s">
        <v>10</v>
      </c>
      <c r="CT176" t="b">
        <v>1</v>
      </c>
      <c r="CU176">
        <v>3153300</v>
      </c>
      <c r="CV176" t="s">
        <v>1899</v>
      </c>
      <c r="CW176">
        <v>0</v>
      </c>
      <c r="CX176">
        <v>3153300</v>
      </c>
      <c r="CY176">
        <v>0</v>
      </c>
      <c r="CZ176" t="b">
        <v>1</v>
      </c>
      <c r="DA176">
        <v>45589</v>
      </c>
      <c r="DB176" t="s">
        <v>1792</v>
      </c>
      <c r="DC176">
        <v>-1.2355848434927319E-3</v>
      </c>
      <c r="DD176">
        <v>-157.9238239213754</v>
      </c>
      <c r="DE176" s="5">
        <f>ROUND(ПП5[[#This Row],[Стоимость квартиры с отделкой]]/1000000,2)</f>
        <v>3.69</v>
      </c>
    </row>
    <row r="177" spans="1:109" x14ac:dyDescent="0.25">
      <c r="A177" s="5">
        <v>176</v>
      </c>
      <c r="B177" s="5" t="s">
        <v>4</v>
      </c>
      <c r="C177" s="5">
        <v>10</v>
      </c>
      <c r="D177" s="5">
        <v>3</v>
      </c>
      <c r="E177" s="5">
        <v>2</v>
      </c>
      <c r="F177" s="5">
        <v>14.6</v>
      </c>
      <c r="G177" s="5">
        <v>13.12</v>
      </c>
      <c r="H177" s="5"/>
      <c r="I177" s="5">
        <v>27.72</v>
      </c>
      <c r="J177" s="5">
        <v>14.35</v>
      </c>
      <c r="K177" s="5">
        <v>3.68</v>
      </c>
      <c r="L177" s="5">
        <v>2.57</v>
      </c>
      <c r="M177" s="5"/>
      <c r="N177" s="5">
        <v>7.95</v>
      </c>
      <c r="O177" s="5">
        <v>2.65</v>
      </c>
      <c r="P177" s="5"/>
      <c r="R177" s="5">
        <v>2.65</v>
      </c>
      <c r="S177" s="5">
        <v>58.92</v>
      </c>
      <c r="T177" s="5">
        <v>56.27</v>
      </c>
      <c r="U177" s="5">
        <v>57.6</v>
      </c>
      <c r="V177">
        <v>57.7</v>
      </c>
      <c r="W177" s="5">
        <v>80307.864000000001</v>
      </c>
      <c r="Y177">
        <v>80307.864000000001</v>
      </c>
      <c r="AA177">
        <v>80307.864000000001</v>
      </c>
      <c r="AC177">
        <v>80307.864000000001</v>
      </c>
      <c r="AE177">
        <v>80307.864000000001</v>
      </c>
      <c r="AG177">
        <v>80307.864000000001</v>
      </c>
      <c r="AI177">
        <v>80307.864000000001</v>
      </c>
      <c r="AK177">
        <v>80307.864000000001</v>
      </c>
      <c r="AL177" s="5"/>
      <c r="AM177" s="5">
        <v>80307.864000000001</v>
      </c>
      <c r="AO177">
        <v>80307.864000000001</v>
      </c>
      <c r="AQ177">
        <v>80307.864000000001</v>
      </c>
      <c r="AS177">
        <v>80307.864000000001</v>
      </c>
      <c r="AU177">
        <v>80307.864000000001</v>
      </c>
      <c r="AW177">
        <v>80307.864000000001</v>
      </c>
      <c r="AX177" s="5"/>
      <c r="AY177">
        <v>80307.864000000001</v>
      </c>
      <c r="BA177">
        <v>80307.864000000001</v>
      </c>
      <c r="BC177">
        <v>80307.864000000001</v>
      </c>
      <c r="BE177">
        <v>80307.864000000001</v>
      </c>
      <c r="BG177">
        <v>80307.864000000001</v>
      </c>
      <c r="BI177">
        <v>80307.864000000001</v>
      </c>
      <c r="BK177">
        <v>80307.864000000001</v>
      </c>
      <c r="BM177">
        <v>80307.864000000001</v>
      </c>
      <c r="BO177">
        <v>80307.864000000001</v>
      </c>
      <c r="BQ177">
        <v>80307.864000000001</v>
      </c>
      <c r="BS177">
        <v>80307.864000000001</v>
      </c>
      <c r="BT177" s="5">
        <v>80307.86</v>
      </c>
      <c r="BU177" s="5">
        <v>4625732.74</v>
      </c>
      <c r="BX177" s="5">
        <v>0</v>
      </c>
      <c r="BY177" s="5">
        <v>80307.860069444447</v>
      </c>
      <c r="BZ177" s="5">
        <v>4625732.74</v>
      </c>
      <c r="CA177" s="5" t="s">
        <v>10</v>
      </c>
      <c r="CB177" s="5">
        <v>15500</v>
      </c>
      <c r="CC177">
        <v>95807.860069444447</v>
      </c>
      <c r="CD177" s="5">
        <v>892800</v>
      </c>
      <c r="CE177" s="5">
        <v>5518532.7400000002</v>
      </c>
      <c r="CF177" s="5" t="s">
        <v>102</v>
      </c>
      <c r="CG177" s="5"/>
      <c r="CH177" s="5" t="s">
        <v>1</v>
      </c>
      <c r="CI177" s="5" t="s">
        <v>1</v>
      </c>
      <c r="CJ177" t="s">
        <v>1863</v>
      </c>
      <c r="CK177" t="s">
        <v>1787</v>
      </c>
      <c r="CL177" t="s">
        <v>1868</v>
      </c>
      <c r="CM177" t="s">
        <v>1857</v>
      </c>
      <c r="CN177" s="5" t="b">
        <v>1</v>
      </c>
      <c r="CO177" t="s">
        <v>318</v>
      </c>
      <c r="CQ177" t="s">
        <v>128</v>
      </c>
      <c r="CR177" t="s">
        <v>1450</v>
      </c>
      <c r="CS177" t="s">
        <v>10</v>
      </c>
      <c r="CT177" t="b">
        <v>1</v>
      </c>
      <c r="CU177">
        <v>4625732.74</v>
      </c>
      <c r="CV177" t="s">
        <v>1899</v>
      </c>
      <c r="CW177">
        <v>4625733</v>
      </c>
      <c r="CX177">
        <v>4625733</v>
      </c>
      <c r="CY177">
        <v>0</v>
      </c>
      <c r="CZ177" t="b">
        <v>1</v>
      </c>
      <c r="DA177">
        <v>45188</v>
      </c>
      <c r="DB177" t="s">
        <v>1789</v>
      </c>
      <c r="DC177">
        <v>1.7361111111109384E-3</v>
      </c>
      <c r="DD177">
        <v>139.42336817610496</v>
      </c>
      <c r="DE177" s="5">
        <f>ROUND(ПП5[[#This Row],[Стоимость квартиры с отделкой]]/1000000,2)</f>
        <v>5.52</v>
      </c>
    </row>
    <row r="178" spans="1:109" x14ac:dyDescent="0.25">
      <c r="A178" s="5">
        <v>177</v>
      </c>
      <c r="B178" s="5" t="s">
        <v>4</v>
      </c>
      <c r="C178" s="5">
        <v>10</v>
      </c>
      <c r="D178" s="5">
        <v>4</v>
      </c>
      <c r="E178" s="5">
        <v>2</v>
      </c>
      <c r="F178" s="5">
        <v>15.45</v>
      </c>
      <c r="G178" s="5">
        <v>14.5</v>
      </c>
      <c r="H178" s="5"/>
      <c r="I178" s="5">
        <v>29.95</v>
      </c>
      <c r="J178" s="5">
        <v>11.95</v>
      </c>
      <c r="K178" s="5">
        <v>3.86</v>
      </c>
      <c r="L178" s="5">
        <v>2.37</v>
      </c>
      <c r="M178" s="5"/>
      <c r="N178" s="5">
        <v>8.8699999999999992</v>
      </c>
      <c r="O178" s="5">
        <v>2.62</v>
      </c>
      <c r="P178" s="5"/>
      <c r="R178" s="5">
        <v>2.62</v>
      </c>
      <c r="S178" s="5">
        <v>59.62</v>
      </c>
      <c r="T178" s="5">
        <v>57</v>
      </c>
      <c r="U178" s="5">
        <v>58.31</v>
      </c>
      <c r="V178">
        <v>58.2</v>
      </c>
      <c r="W178" s="5">
        <v>81466.150500000003</v>
      </c>
      <c r="X178">
        <v>4073.3075250000002</v>
      </c>
      <c r="Y178">
        <v>85539.458025</v>
      </c>
      <c r="Z178">
        <v>2566.1837407499997</v>
      </c>
      <c r="AA178">
        <v>88105.641765749999</v>
      </c>
      <c r="AC178">
        <v>88105.641765749999</v>
      </c>
      <c r="AE178">
        <v>88105.641765749999</v>
      </c>
      <c r="AG178">
        <v>88105.641765749999</v>
      </c>
      <c r="AI178">
        <v>88105.641765749999</v>
      </c>
      <c r="AJ178">
        <v>881.05641765749999</v>
      </c>
      <c r="AK178">
        <v>88986.698183407498</v>
      </c>
      <c r="AL178" s="5">
        <v>4449.3349091703749</v>
      </c>
      <c r="AM178" s="5">
        <v>93436.033092577869</v>
      </c>
      <c r="AO178">
        <v>93436.033092577869</v>
      </c>
      <c r="AQ178">
        <v>93436.033092577869</v>
      </c>
      <c r="AS178">
        <v>93436.033092577869</v>
      </c>
      <c r="AU178">
        <v>93436.033092577869</v>
      </c>
      <c r="AW178">
        <v>93436.033092577869</v>
      </c>
      <c r="AX178" s="5"/>
      <c r="AY178">
        <v>93436.033092577869</v>
      </c>
      <c r="BA178">
        <v>93436.033092577869</v>
      </c>
      <c r="BC178">
        <v>93436.033092577869</v>
      </c>
      <c r="BE178">
        <v>93436.033092577869</v>
      </c>
      <c r="BG178">
        <v>93436.033092577869</v>
      </c>
      <c r="BI178">
        <v>93436.033092577869</v>
      </c>
      <c r="BK178">
        <v>93436.033092577869</v>
      </c>
      <c r="BM178">
        <v>93436.033092577869</v>
      </c>
      <c r="BO178">
        <v>93436.033092577869</v>
      </c>
      <c r="BQ178">
        <v>93436.033092577869</v>
      </c>
      <c r="BS178">
        <v>93436.033092577869</v>
      </c>
      <c r="BT178" s="5">
        <v>93436.03</v>
      </c>
      <c r="BU178" s="5">
        <v>5448300</v>
      </c>
      <c r="BX178" s="5">
        <v>0</v>
      </c>
      <c r="BY178" s="5">
        <v>93436.803292745666</v>
      </c>
      <c r="BZ178" s="5">
        <v>5448300</v>
      </c>
      <c r="CA178" s="5" t="s">
        <v>10</v>
      </c>
      <c r="CB178" s="5">
        <v>20000</v>
      </c>
      <c r="CC178">
        <v>113436.80329274568</v>
      </c>
      <c r="CD178" s="5">
        <v>1166200</v>
      </c>
      <c r="CE178" s="5">
        <v>6614500</v>
      </c>
      <c r="CF178" s="5"/>
      <c r="CG178" s="5"/>
      <c r="CH178" s="5" t="s">
        <v>1</v>
      </c>
      <c r="CI178" s="5" t="s">
        <v>1</v>
      </c>
      <c r="CJ178" t="s">
        <v>1863</v>
      </c>
      <c r="CK178" t="s">
        <v>1787</v>
      </c>
      <c r="CL178" t="s">
        <v>1868</v>
      </c>
      <c r="CM178" t="s">
        <v>1865</v>
      </c>
      <c r="CN178" s="5" t="b">
        <v>1</v>
      </c>
      <c r="CO178" t="s">
        <v>319</v>
      </c>
      <c r="CQ178" t="s">
        <v>1269</v>
      </c>
      <c r="CR178" t="s">
        <v>1450</v>
      </c>
      <c r="CS178" t="s">
        <v>10</v>
      </c>
      <c r="CT178" t="b">
        <v>1</v>
      </c>
      <c r="CU178">
        <v>5448300</v>
      </c>
      <c r="CV178" t="s">
        <v>1899</v>
      </c>
      <c r="CW178">
        <v>0</v>
      </c>
      <c r="CX178">
        <v>5448300</v>
      </c>
      <c r="CY178">
        <v>0</v>
      </c>
      <c r="CZ178" t="b">
        <v>1</v>
      </c>
      <c r="DA178">
        <v>45351</v>
      </c>
      <c r="DB178" t="s">
        <v>1792</v>
      </c>
      <c r="DC178">
        <v>-1.8864688732637136E-3</v>
      </c>
      <c r="DD178">
        <v>-176.26562102902915</v>
      </c>
      <c r="DE178" s="5">
        <f>ROUND(ПП5[[#This Row],[Стоимость квартиры с отделкой]]/1000000,2)</f>
        <v>6.61</v>
      </c>
    </row>
    <row r="179" spans="1:109" x14ac:dyDescent="0.25">
      <c r="A179" s="5">
        <v>178</v>
      </c>
      <c r="B179" s="5" t="s">
        <v>4</v>
      </c>
      <c r="C179" s="5">
        <v>10</v>
      </c>
      <c r="D179" s="5">
        <v>5</v>
      </c>
      <c r="E179" s="5">
        <v>1</v>
      </c>
      <c r="F179" s="5">
        <v>12.06</v>
      </c>
      <c r="G179" s="5"/>
      <c r="H179" s="5"/>
      <c r="I179" s="5">
        <v>12.06</v>
      </c>
      <c r="J179" s="5">
        <v>13.18</v>
      </c>
      <c r="K179" s="5">
        <v>4.1100000000000003</v>
      </c>
      <c r="L179" s="5"/>
      <c r="M179" s="5"/>
      <c r="N179" s="5">
        <v>7.09</v>
      </c>
      <c r="O179" s="5">
        <v>2.84</v>
      </c>
      <c r="P179" s="5"/>
      <c r="R179" s="5">
        <v>2.84</v>
      </c>
      <c r="S179" s="5">
        <v>39.28</v>
      </c>
      <c r="T179" s="5">
        <v>36.44</v>
      </c>
      <c r="U179" s="5">
        <v>37.86</v>
      </c>
      <c r="V179">
        <v>37.75</v>
      </c>
      <c r="W179" s="5">
        <v>89223.75</v>
      </c>
      <c r="Y179">
        <v>89223.75</v>
      </c>
      <c r="AA179">
        <v>89223.75</v>
      </c>
      <c r="AC179">
        <v>89223.75</v>
      </c>
      <c r="AE179">
        <v>89223.75</v>
      </c>
      <c r="AG179">
        <v>89223.75</v>
      </c>
      <c r="AI179">
        <v>89223.75</v>
      </c>
      <c r="AK179">
        <v>89223.75</v>
      </c>
      <c r="AL179" s="5"/>
      <c r="AM179" s="5">
        <v>89223.75</v>
      </c>
      <c r="AO179">
        <v>89223.75</v>
      </c>
      <c r="AQ179">
        <v>89223.75</v>
      </c>
      <c r="AS179">
        <v>89223.75</v>
      </c>
      <c r="AU179">
        <v>89223.75</v>
      </c>
      <c r="AW179">
        <v>89223.75</v>
      </c>
      <c r="AX179" s="5"/>
      <c r="AY179">
        <v>89223.75</v>
      </c>
      <c r="BA179">
        <v>89223.75</v>
      </c>
      <c r="BC179">
        <v>89223.75</v>
      </c>
      <c r="BE179">
        <v>89223.75</v>
      </c>
      <c r="BG179">
        <v>89223.75</v>
      </c>
      <c r="BI179">
        <v>89223.75</v>
      </c>
      <c r="BK179">
        <v>89223.75</v>
      </c>
      <c r="BM179">
        <v>89223.75</v>
      </c>
      <c r="BO179">
        <v>89223.75</v>
      </c>
      <c r="BQ179">
        <v>89223.75</v>
      </c>
      <c r="BS179">
        <v>89223.75</v>
      </c>
      <c r="BT179" s="5">
        <v>89223.75</v>
      </c>
      <c r="BU179" s="5">
        <v>3378011.18</v>
      </c>
      <c r="BX179" s="5">
        <v>0</v>
      </c>
      <c r="BY179" s="5">
        <v>89223.750132065514</v>
      </c>
      <c r="BZ179" s="5">
        <v>3378011.18</v>
      </c>
      <c r="CA179" s="5" t="s">
        <v>9</v>
      </c>
      <c r="CB179" s="5">
        <v>4500</v>
      </c>
      <c r="CC179">
        <v>93723.750132065514</v>
      </c>
      <c r="CD179" s="5">
        <v>170370</v>
      </c>
      <c r="CE179" s="5">
        <v>3548381.18</v>
      </c>
      <c r="CF179" s="5"/>
      <c r="CG179" s="5"/>
      <c r="CH179" s="5" t="s">
        <v>1</v>
      </c>
      <c r="CI179" s="5" t="s">
        <v>1</v>
      </c>
      <c r="CJ179" t="s">
        <v>1863</v>
      </c>
      <c r="CK179" t="s">
        <v>1787</v>
      </c>
      <c r="CL179" t="s">
        <v>1868</v>
      </c>
      <c r="CM179" t="s">
        <v>1864</v>
      </c>
      <c r="CN179" s="5" t="b">
        <v>1</v>
      </c>
      <c r="CO179" t="s">
        <v>320</v>
      </c>
      <c r="CQ179" t="s">
        <v>128</v>
      </c>
      <c r="CR179" t="s">
        <v>1450</v>
      </c>
      <c r="CS179" t="s">
        <v>9</v>
      </c>
      <c r="CT179" t="b">
        <v>1</v>
      </c>
      <c r="CU179">
        <v>3378011.18</v>
      </c>
      <c r="CV179" t="s">
        <v>1899</v>
      </c>
      <c r="CW179">
        <v>3378011</v>
      </c>
      <c r="CX179">
        <v>3378011</v>
      </c>
      <c r="CY179">
        <v>0</v>
      </c>
      <c r="CZ179" t="b">
        <v>1</v>
      </c>
      <c r="DA179">
        <v>45185</v>
      </c>
      <c r="DB179" t="s">
        <v>1785</v>
      </c>
      <c r="DC179">
        <v>-2.9054410987849888E-3</v>
      </c>
      <c r="DD179">
        <v>-259.23435062142573</v>
      </c>
      <c r="DE179" s="5">
        <f>ROUND(ПП5[[#This Row],[Стоимость квартиры с отделкой]]/1000000,2)</f>
        <v>3.55</v>
      </c>
    </row>
    <row r="180" spans="1:109" x14ac:dyDescent="0.25">
      <c r="A180" s="5">
        <v>179</v>
      </c>
      <c r="B180" s="5" t="s">
        <v>4</v>
      </c>
      <c r="C180" s="5">
        <v>10</v>
      </c>
      <c r="D180" s="5">
        <v>6</v>
      </c>
      <c r="E180" s="5">
        <v>3</v>
      </c>
      <c r="F180" s="5">
        <v>17.89</v>
      </c>
      <c r="G180" s="5">
        <v>17.2</v>
      </c>
      <c r="H180" s="5">
        <v>14.31</v>
      </c>
      <c r="I180" s="5">
        <v>49.400000000000006</v>
      </c>
      <c r="J180" s="5">
        <v>13.39</v>
      </c>
      <c r="K180" s="5">
        <v>4.2</v>
      </c>
      <c r="L180" s="5">
        <v>2.0499999999999998</v>
      </c>
      <c r="M180" s="5"/>
      <c r="N180" s="5">
        <v>13.21</v>
      </c>
      <c r="O180" s="5">
        <v>2.79</v>
      </c>
      <c r="P180" s="5">
        <v>2.68</v>
      </c>
      <c r="R180" s="5">
        <v>5.4700000000000006</v>
      </c>
      <c r="S180" s="5">
        <v>87.72</v>
      </c>
      <c r="T180" s="5">
        <v>82.25</v>
      </c>
      <c r="U180" s="5">
        <v>84.99</v>
      </c>
      <c r="V180">
        <v>84.55</v>
      </c>
      <c r="W180" s="5">
        <v>73520.37000000001</v>
      </c>
      <c r="X180">
        <v>3676.0185000000006</v>
      </c>
      <c r="Y180">
        <v>77196.388500000015</v>
      </c>
      <c r="Z180">
        <v>2315.8916550000004</v>
      </c>
      <c r="AA180">
        <v>79512.280155000015</v>
      </c>
      <c r="AC180">
        <v>79512.280155000015</v>
      </c>
      <c r="AE180">
        <v>79512.280155000015</v>
      </c>
      <c r="AG180">
        <v>79512.280155000015</v>
      </c>
      <c r="AI180">
        <v>79512.280155000015</v>
      </c>
      <c r="AJ180">
        <v>795.12280155000019</v>
      </c>
      <c r="AK180">
        <v>80307.40295655001</v>
      </c>
      <c r="AL180" s="5">
        <v>4015.3701478275007</v>
      </c>
      <c r="AM180" s="5">
        <v>84322.773104377513</v>
      </c>
      <c r="AO180">
        <v>84322.773104377513</v>
      </c>
      <c r="AP180">
        <v>1686.4554620875504</v>
      </c>
      <c r="AQ180">
        <v>86009.22856646507</v>
      </c>
      <c r="AS180">
        <v>86009.22856646507</v>
      </c>
      <c r="AT180">
        <v>1720.1845713293014</v>
      </c>
      <c r="AU180">
        <v>87729.41313779437</v>
      </c>
      <c r="AW180">
        <v>87729.41313779437</v>
      </c>
      <c r="AX180" s="5"/>
      <c r="AY180">
        <v>87729.41313779437</v>
      </c>
      <c r="BA180">
        <v>87729.41313779437</v>
      </c>
      <c r="BC180">
        <v>87729.41313779437</v>
      </c>
      <c r="BE180">
        <v>87729.41313779437</v>
      </c>
      <c r="BG180">
        <v>87729.41313779437</v>
      </c>
      <c r="BI180">
        <v>87729.41313779437</v>
      </c>
      <c r="BK180">
        <v>87729.41313779437</v>
      </c>
      <c r="BM180">
        <v>87729.41313779437</v>
      </c>
      <c r="BO180">
        <v>87729.41313779437</v>
      </c>
      <c r="BQ180">
        <v>87729.41313779437</v>
      </c>
      <c r="BS180">
        <v>87729.41313779437</v>
      </c>
      <c r="BT180" s="5">
        <v>87729.41</v>
      </c>
      <c r="BU180" s="5">
        <v>7456200</v>
      </c>
      <c r="BV180">
        <v>90000</v>
      </c>
      <c r="BX180" s="5">
        <v>90000</v>
      </c>
      <c r="BY180" s="5">
        <v>86671.373102717975</v>
      </c>
      <c r="BZ180" s="5">
        <v>7366200</v>
      </c>
      <c r="CA180" s="5" t="s">
        <v>8</v>
      </c>
      <c r="CB180" s="5"/>
      <c r="CC180">
        <v>86671.373102717975</v>
      </c>
      <c r="CD180" s="5">
        <v>0</v>
      </c>
      <c r="CE180" s="5">
        <v>7366200</v>
      </c>
      <c r="CF180" s="5"/>
      <c r="CG180" s="5" t="s">
        <v>1309</v>
      </c>
      <c r="CH180" s="5" t="s">
        <v>1</v>
      </c>
      <c r="CI180" s="5" t="s">
        <v>1</v>
      </c>
      <c r="CJ180" t="s">
        <v>1863</v>
      </c>
      <c r="CK180" t="s">
        <v>1787</v>
      </c>
      <c r="CL180" t="s">
        <v>1868</v>
      </c>
      <c r="CM180" t="s">
        <v>1866</v>
      </c>
      <c r="CN180" s="5" t="b">
        <v>1</v>
      </c>
      <c r="CO180" t="s">
        <v>321</v>
      </c>
      <c r="CQ180" t="s">
        <v>1269</v>
      </c>
      <c r="CR180" t="s">
        <v>1450</v>
      </c>
      <c r="CS180" t="s">
        <v>8</v>
      </c>
      <c r="CT180" t="b">
        <v>1</v>
      </c>
      <c r="CU180">
        <v>7456200</v>
      </c>
      <c r="CV180" t="s">
        <v>1899</v>
      </c>
      <c r="CW180">
        <v>7456200</v>
      </c>
      <c r="CX180">
        <v>7456200</v>
      </c>
      <c r="CY180">
        <v>0</v>
      </c>
      <c r="CZ180" t="b">
        <v>1</v>
      </c>
      <c r="DA180">
        <v>45427</v>
      </c>
      <c r="DB180" t="s">
        <v>1789</v>
      </c>
      <c r="DC180">
        <v>-5.1770796564301058E-3</v>
      </c>
      <c r="DD180">
        <v>-448.7046024849447</v>
      </c>
      <c r="DE180" s="5">
        <f>ROUND(ПП5[[#This Row],[Стоимость квартиры с отделкой]]/1000000,2)</f>
        <v>7.37</v>
      </c>
    </row>
    <row r="181" spans="1:109" x14ac:dyDescent="0.25">
      <c r="A181" s="5">
        <v>180</v>
      </c>
      <c r="B181" s="5" t="s">
        <v>4</v>
      </c>
      <c r="C181" s="5">
        <v>10</v>
      </c>
      <c r="D181" s="5">
        <v>7</v>
      </c>
      <c r="E181" s="5">
        <v>1</v>
      </c>
      <c r="F181" s="5">
        <v>17.89</v>
      </c>
      <c r="G181" s="5"/>
      <c r="H181" s="5"/>
      <c r="I181" s="5">
        <v>17.89</v>
      </c>
      <c r="J181" s="5">
        <v>13.04</v>
      </c>
      <c r="K181" s="5">
        <v>3.9</v>
      </c>
      <c r="L181" s="5"/>
      <c r="M181" s="5"/>
      <c r="N181" s="5">
        <v>6.12</v>
      </c>
      <c r="O181" s="5">
        <v>2.65</v>
      </c>
      <c r="P181" s="5"/>
      <c r="R181" s="5">
        <v>2.65</v>
      </c>
      <c r="S181" s="5">
        <v>43.6</v>
      </c>
      <c r="T181" s="5">
        <v>40.950000000000003</v>
      </c>
      <c r="U181" s="5">
        <v>42.28</v>
      </c>
      <c r="V181">
        <v>42.1</v>
      </c>
      <c r="W181" s="5">
        <v>85573.6875</v>
      </c>
      <c r="X181">
        <v>4278.6843749999998</v>
      </c>
      <c r="Y181">
        <v>89852.371874999997</v>
      </c>
      <c r="Z181">
        <v>2695.5711562499996</v>
      </c>
      <c r="AA181">
        <v>92547.943031250004</v>
      </c>
      <c r="AB181">
        <v>2776.4382909374995</v>
      </c>
      <c r="AC181">
        <v>95324.381322187488</v>
      </c>
      <c r="AE181">
        <v>95324.381322187488</v>
      </c>
      <c r="AF181">
        <v>4766.2190661093746</v>
      </c>
      <c r="AG181">
        <v>100090.60038829688</v>
      </c>
      <c r="AI181">
        <v>100090.60038829688</v>
      </c>
      <c r="AJ181">
        <v>1000.9060038829688</v>
      </c>
      <c r="AK181">
        <v>101091.50639217984</v>
      </c>
      <c r="AL181" s="5">
        <v>5054.5753196089918</v>
      </c>
      <c r="AM181" s="5">
        <v>106146.08171178882</v>
      </c>
      <c r="AO181">
        <v>106146.08171178882</v>
      </c>
      <c r="AP181">
        <v>3184.3824513536647</v>
      </c>
      <c r="AQ181">
        <v>109330.46416314247</v>
      </c>
      <c r="AS181">
        <v>109330.46416314247</v>
      </c>
      <c r="AU181">
        <v>109330.46416314247</v>
      </c>
      <c r="AW181">
        <v>109330.46416314247</v>
      </c>
      <c r="AX181" s="5">
        <v>1093.3046416314248</v>
      </c>
      <c r="AY181">
        <v>110423.76880477392</v>
      </c>
      <c r="BA181">
        <v>110423.76880477392</v>
      </c>
      <c r="BC181">
        <v>110423.76880477392</v>
      </c>
      <c r="BE181">
        <v>110423.76880477392</v>
      </c>
      <c r="BF181">
        <v>2760.5942201193484</v>
      </c>
      <c r="BG181">
        <v>113184.36302489327</v>
      </c>
      <c r="BI181">
        <v>113184.36302489327</v>
      </c>
      <c r="BK181">
        <v>113184.36302489327</v>
      </c>
      <c r="BL181">
        <v>9054.7490419914629</v>
      </c>
      <c r="BM181">
        <v>122239.11206688474</v>
      </c>
      <c r="BN181">
        <v>15891.084568695018</v>
      </c>
      <c r="BO181">
        <v>138130.19663557975</v>
      </c>
      <c r="BP181">
        <v>35</v>
      </c>
      <c r="BQ181">
        <v>138165.19663557975</v>
      </c>
      <c r="BS181">
        <v>138165.19663557975</v>
      </c>
      <c r="BT181" s="5">
        <v>138165.20000000001</v>
      </c>
      <c r="BU181" s="5">
        <v>5816800</v>
      </c>
      <c r="BV181">
        <v>336800</v>
      </c>
      <c r="BX181" s="5">
        <v>336800</v>
      </c>
      <c r="BY181" s="5">
        <v>130166.27078384798</v>
      </c>
      <c r="BZ181" s="5">
        <v>5480000</v>
      </c>
      <c r="CA181" s="5" t="s">
        <v>8</v>
      </c>
      <c r="CB181" s="5"/>
      <c r="CC181">
        <v>130166.27078384798</v>
      </c>
      <c r="CD181" s="5">
        <v>0</v>
      </c>
      <c r="CE181" s="5">
        <v>5480000</v>
      </c>
      <c r="CF181" s="5"/>
      <c r="CG181" s="5" t="s">
        <v>1802</v>
      </c>
      <c r="CH181" s="5" t="s">
        <v>1916</v>
      </c>
      <c r="CI181" s="5" t="s">
        <v>1916</v>
      </c>
      <c r="CJ181" t="s">
        <v>1827</v>
      </c>
      <c r="CK181" t="s">
        <v>1917</v>
      </c>
      <c r="CL181" t="s">
        <v>1868</v>
      </c>
      <c r="CM181" t="s">
        <v>1864</v>
      </c>
      <c r="CN181" s="5" t="b">
        <v>1</v>
      </c>
      <c r="CO181" t="s">
        <v>322</v>
      </c>
      <c r="CQ181" t="s">
        <v>1269</v>
      </c>
      <c r="CR181" t="s">
        <v>1451</v>
      </c>
      <c r="CS181" t="s">
        <v>1282</v>
      </c>
      <c r="CT181" t="b">
        <v>0</v>
      </c>
      <c r="CU181">
        <v>5816800</v>
      </c>
      <c r="CV181">
        <v>5816800</v>
      </c>
      <c r="CW181">
        <v>0</v>
      </c>
      <c r="CX181">
        <v>5816800</v>
      </c>
      <c r="CY181">
        <v>0</v>
      </c>
      <c r="CZ181" t="b">
        <v>1</v>
      </c>
      <c r="DA181" t="s">
        <v>1786</v>
      </c>
      <c r="DB181" t="s">
        <v>1787</v>
      </c>
      <c r="DC181">
        <v>-4.2573320719015983E-3</v>
      </c>
      <c r="DD181">
        <v>-554.16103928790403</v>
      </c>
      <c r="DE181" s="5">
        <f>ROUND(ПП5[[#This Row],[Стоимость квартиры с отделкой]]/1000000,2)</f>
        <v>5.48</v>
      </c>
    </row>
    <row r="182" spans="1:109" x14ac:dyDescent="0.25">
      <c r="A182" s="5">
        <v>181</v>
      </c>
      <c r="B182" s="5" t="s">
        <v>4</v>
      </c>
      <c r="C182" s="5">
        <v>11</v>
      </c>
      <c r="D182" s="5">
        <v>1</v>
      </c>
      <c r="E182" s="5">
        <v>2</v>
      </c>
      <c r="F182" s="5">
        <v>15.91</v>
      </c>
      <c r="G182" s="5">
        <v>12.02</v>
      </c>
      <c r="H182" s="5"/>
      <c r="I182" s="5">
        <v>27.93</v>
      </c>
      <c r="J182" s="5">
        <v>15.31</v>
      </c>
      <c r="K182" s="5">
        <v>3.85</v>
      </c>
      <c r="L182" s="5">
        <v>2.2999999999999998</v>
      </c>
      <c r="M182" s="5"/>
      <c r="N182" s="5">
        <v>9.4499999999999993</v>
      </c>
      <c r="O182" s="5">
        <v>2.75</v>
      </c>
      <c r="P182" s="5"/>
      <c r="R182" s="5">
        <v>2.75</v>
      </c>
      <c r="S182" s="5">
        <v>61.59</v>
      </c>
      <c r="T182" s="5">
        <v>58.84</v>
      </c>
      <c r="U182" s="5">
        <v>60.22</v>
      </c>
      <c r="V182">
        <v>60.099999999999987</v>
      </c>
      <c r="W182" s="5">
        <v>80307.864000000001</v>
      </c>
      <c r="X182">
        <v>4015.3932</v>
      </c>
      <c r="Y182">
        <v>84323.257199999993</v>
      </c>
      <c r="Z182">
        <v>2529.6977160000001</v>
      </c>
      <c r="AA182">
        <v>86852.954916000002</v>
      </c>
      <c r="AC182">
        <v>86852.954916000002</v>
      </c>
      <c r="AE182">
        <v>86852.954916000002</v>
      </c>
      <c r="AG182">
        <v>86852.954916000002</v>
      </c>
      <c r="AI182">
        <v>86852.954916000002</v>
      </c>
      <c r="AJ182">
        <v>868.52954915999999</v>
      </c>
      <c r="AK182">
        <v>87721.48446516</v>
      </c>
      <c r="AL182" s="5">
        <v>4386.0742232580005</v>
      </c>
      <c r="AM182" s="5">
        <v>92107.558688417994</v>
      </c>
      <c r="AO182">
        <v>92107.558688417994</v>
      </c>
      <c r="AP182">
        <v>1842.15117376836</v>
      </c>
      <c r="AQ182">
        <v>93949.709862186355</v>
      </c>
      <c r="AS182">
        <v>93949.709862186355</v>
      </c>
      <c r="AT182">
        <v>1878.9941972437273</v>
      </c>
      <c r="AU182">
        <v>95828.704059430078</v>
      </c>
      <c r="AW182">
        <v>95828.704059430078</v>
      </c>
      <c r="AX182" s="5"/>
      <c r="AY182">
        <v>95828.704059430078</v>
      </c>
      <c r="BA182">
        <v>95828.704059430078</v>
      </c>
      <c r="BC182">
        <v>95828.704059430078</v>
      </c>
      <c r="BE182">
        <v>95828.704059430078</v>
      </c>
      <c r="BF182">
        <v>1437.430560891451</v>
      </c>
      <c r="BG182">
        <v>97266.134620321536</v>
      </c>
      <c r="BI182">
        <v>97266.134620321536</v>
      </c>
      <c r="BJ182">
        <v>3890.6453848128617</v>
      </c>
      <c r="BK182">
        <v>101156.78000513439</v>
      </c>
      <c r="BL182">
        <v>6069.4068003080638</v>
      </c>
      <c r="BM182">
        <v>107226.18680544246</v>
      </c>
      <c r="BN182">
        <v>13939.40428470752</v>
      </c>
      <c r="BO182">
        <v>121165.59109014996</v>
      </c>
      <c r="BP182">
        <v>35</v>
      </c>
      <c r="BQ182">
        <v>121200.59109014996</v>
      </c>
      <c r="BS182">
        <v>121200.59109014996</v>
      </c>
      <c r="BT182" s="5">
        <v>121200.59</v>
      </c>
      <c r="BU182" s="5">
        <v>7284200</v>
      </c>
      <c r="BX182" s="5">
        <v>0</v>
      </c>
      <c r="BY182" s="5">
        <v>121201.33111480868</v>
      </c>
      <c r="BZ182" s="5">
        <v>7284200</v>
      </c>
      <c r="CA182" s="5" t="s">
        <v>1282</v>
      </c>
      <c r="CB182" s="5">
        <v>10000</v>
      </c>
      <c r="CC182">
        <v>131201.33111480868</v>
      </c>
      <c r="CD182" s="5">
        <v>601000</v>
      </c>
      <c r="CE182" s="5">
        <v>7885200</v>
      </c>
      <c r="CF182" s="5"/>
      <c r="CG182" s="5"/>
      <c r="CH182" s="5" t="s">
        <v>1815</v>
      </c>
      <c r="CI182" s="5" t="s">
        <v>1815</v>
      </c>
      <c r="CJ182" t="s">
        <v>1827</v>
      </c>
      <c r="CK182" t="s">
        <v>1830</v>
      </c>
      <c r="CL182" t="s">
        <v>1868</v>
      </c>
      <c r="CM182" t="s">
        <v>1857</v>
      </c>
      <c r="CN182" s="5" t="b">
        <v>1</v>
      </c>
      <c r="CO182" t="s">
        <v>323</v>
      </c>
      <c r="CQ182" t="s">
        <v>1269</v>
      </c>
      <c r="CR182" t="s">
        <v>1451</v>
      </c>
      <c r="CS182" t="s">
        <v>1282</v>
      </c>
      <c r="CT182" t="b">
        <v>1</v>
      </c>
      <c r="CU182">
        <v>7284200</v>
      </c>
      <c r="CV182">
        <v>7284200</v>
      </c>
      <c r="CW182">
        <v>0</v>
      </c>
      <c r="CX182">
        <v>7284200</v>
      </c>
      <c r="CY182">
        <v>0</v>
      </c>
      <c r="CZ182" t="b">
        <v>1</v>
      </c>
      <c r="DA182" t="s">
        <v>1786</v>
      </c>
      <c r="DB182" t="s">
        <v>1787</v>
      </c>
      <c r="DC182">
        <v>-1.9926934573233357E-3</v>
      </c>
      <c r="DD182">
        <v>-241.5170995313585</v>
      </c>
      <c r="DE182" s="5">
        <f>ROUND(ПП5[[#This Row],[Стоимость квартиры с отделкой]]/1000000,2)</f>
        <v>7.89</v>
      </c>
    </row>
    <row r="183" spans="1:109" x14ac:dyDescent="0.25">
      <c r="A183" s="5">
        <v>182</v>
      </c>
      <c r="B183" s="5" t="s">
        <v>4</v>
      </c>
      <c r="C183" s="5">
        <v>11</v>
      </c>
      <c r="D183" s="5">
        <v>2</v>
      </c>
      <c r="E183" s="5">
        <v>0</v>
      </c>
      <c r="F183" s="5">
        <v>7.13</v>
      </c>
      <c r="G183" s="5"/>
      <c r="H183" s="5"/>
      <c r="I183" s="5">
        <v>7.13</v>
      </c>
      <c r="J183" s="5">
        <v>5.12</v>
      </c>
      <c r="K183" s="5">
        <v>3.65</v>
      </c>
      <c r="L183" s="5"/>
      <c r="M183" s="5"/>
      <c r="N183" s="5">
        <v>6.92</v>
      </c>
      <c r="O183" s="5">
        <v>2.91</v>
      </c>
      <c r="P183" s="5"/>
      <c r="R183" s="5">
        <v>2.91</v>
      </c>
      <c r="S183" s="5">
        <v>25.73</v>
      </c>
      <c r="T183" s="5">
        <v>22.82</v>
      </c>
      <c r="U183" s="5">
        <v>24.28</v>
      </c>
      <c r="V183">
        <v>24.25</v>
      </c>
      <c r="W183" s="5">
        <v>90229.544999999998</v>
      </c>
      <c r="X183">
        <v>4511.4772499999999</v>
      </c>
      <c r="Y183">
        <v>94741.022249999995</v>
      </c>
      <c r="Z183">
        <v>2842.2306674999995</v>
      </c>
      <c r="AA183">
        <v>97583.252917499995</v>
      </c>
      <c r="AB183">
        <v>14637.487937624999</v>
      </c>
      <c r="AC183">
        <v>112220.740855125</v>
      </c>
      <c r="AE183">
        <v>112220.740855125</v>
      </c>
      <c r="AG183">
        <v>112220.740855125</v>
      </c>
      <c r="AI183">
        <v>112220.740855125</v>
      </c>
      <c r="AJ183">
        <v>1122.20740855125</v>
      </c>
      <c r="AK183">
        <v>113342.94826367624</v>
      </c>
      <c r="AL183" s="5">
        <v>5667.1474131838122</v>
      </c>
      <c r="AM183" s="5">
        <v>119010.09567686006</v>
      </c>
      <c r="AO183">
        <v>119010.09567686006</v>
      </c>
      <c r="AP183">
        <v>3570.3028703058017</v>
      </c>
      <c r="AQ183">
        <v>122580.39854716588</v>
      </c>
      <c r="AS183">
        <v>122580.39854716588</v>
      </c>
      <c r="AU183">
        <v>122580.39854716588</v>
      </c>
      <c r="AW183">
        <v>122580.39854716588</v>
      </c>
      <c r="AX183" s="5"/>
      <c r="AY183">
        <v>122580.39854716588</v>
      </c>
      <c r="AZ183">
        <v>2451.6079709433175</v>
      </c>
      <c r="BA183">
        <v>125032.00651810918</v>
      </c>
      <c r="BC183">
        <v>125032.00651810918</v>
      </c>
      <c r="BE183">
        <v>125032.00651810918</v>
      </c>
      <c r="BG183">
        <v>125032.00651810918</v>
      </c>
      <c r="BI183">
        <v>125032.00651810918</v>
      </c>
      <c r="BK183">
        <v>125032.00651810918</v>
      </c>
      <c r="BM183">
        <v>125032.00651810918</v>
      </c>
      <c r="BO183">
        <v>125032.00651810918</v>
      </c>
      <c r="BQ183">
        <v>125032.00651810918</v>
      </c>
      <c r="BS183">
        <v>125032.00651810918</v>
      </c>
      <c r="BT183" s="5">
        <v>125032.01</v>
      </c>
      <c r="BU183" s="5">
        <v>3035800</v>
      </c>
      <c r="BW183">
        <v>0.03</v>
      </c>
      <c r="BX183" s="5">
        <v>91074</v>
      </c>
      <c r="BY183" s="5">
        <v>121281.96046128499</v>
      </c>
      <c r="BZ183" s="5">
        <v>2944726</v>
      </c>
      <c r="CA183" s="5" t="s">
        <v>10</v>
      </c>
      <c r="CB183" s="5">
        <v>20000</v>
      </c>
      <c r="CC183">
        <v>141281.96046128502</v>
      </c>
      <c r="CD183" s="5">
        <v>485600.00000000047</v>
      </c>
      <c r="CE183" s="5">
        <v>3430326.0000000005</v>
      </c>
      <c r="CF183" s="5"/>
      <c r="CG183" s="5" t="s">
        <v>1304</v>
      </c>
      <c r="CH183" s="5" t="s">
        <v>1</v>
      </c>
      <c r="CI183" s="5" t="s">
        <v>1</v>
      </c>
      <c r="CJ183" t="s">
        <v>1863</v>
      </c>
      <c r="CK183" t="s">
        <v>1787</v>
      </c>
      <c r="CL183" t="s">
        <v>1868</v>
      </c>
      <c r="CM183" t="s">
        <v>1862</v>
      </c>
      <c r="CN183" s="5" t="b">
        <v>1</v>
      </c>
      <c r="CO183" t="s">
        <v>324</v>
      </c>
      <c r="CQ183" t="s">
        <v>1269</v>
      </c>
      <c r="CR183" t="s">
        <v>1450</v>
      </c>
      <c r="CS183" t="s">
        <v>10</v>
      </c>
      <c r="CT183" t="b">
        <v>1</v>
      </c>
      <c r="CU183">
        <v>3035800</v>
      </c>
      <c r="CV183" t="s">
        <v>1899</v>
      </c>
      <c r="CW183">
        <v>0</v>
      </c>
      <c r="CX183">
        <v>3035800</v>
      </c>
      <c r="CY183">
        <v>0</v>
      </c>
      <c r="CZ183" t="b">
        <v>1</v>
      </c>
      <c r="DA183">
        <v>45481</v>
      </c>
      <c r="DB183" t="s">
        <v>1789</v>
      </c>
      <c r="DC183">
        <v>-1.2355848434926209E-3</v>
      </c>
      <c r="DD183">
        <v>-149.85415213503506</v>
      </c>
      <c r="DE183" s="5">
        <f>ROUND(ПП5[[#This Row],[Стоимость квартиры с отделкой]]/1000000,2)</f>
        <v>3.43</v>
      </c>
    </row>
    <row r="184" spans="1:109" x14ac:dyDescent="0.25">
      <c r="A184" s="5">
        <v>183</v>
      </c>
      <c r="B184" s="5" t="s">
        <v>4</v>
      </c>
      <c r="C184" s="5">
        <v>11</v>
      </c>
      <c r="D184" s="5">
        <v>3</v>
      </c>
      <c r="E184" s="5">
        <v>2</v>
      </c>
      <c r="F184" s="5">
        <v>14.6</v>
      </c>
      <c r="G184" s="5">
        <v>13.12</v>
      </c>
      <c r="H184" s="5"/>
      <c r="I184" s="5">
        <v>27.72</v>
      </c>
      <c r="J184" s="5">
        <v>14.35</v>
      </c>
      <c r="K184" s="5">
        <v>3.68</v>
      </c>
      <c r="L184" s="5">
        <v>2.57</v>
      </c>
      <c r="M184" s="5"/>
      <c r="N184" s="5">
        <v>7.95</v>
      </c>
      <c r="O184" s="5">
        <v>2.65</v>
      </c>
      <c r="P184" s="5"/>
      <c r="R184" s="5">
        <v>2.65</v>
      </c>
      <c r="S184" s="5">
        <v>58.92</v>
      </c>
      <c r="T184" s="5">
        <v>56.27</v>
      </c>
      <c r="U184" s="5">
        <v>57.6</v>
      </c>
      <c r="V184">
        <v>57.8</v>
      </c>
      <c r="W184" s="5">
        <v>78763.482000000004</v>
      </c>
      <c r="X184">
        <v>3938.1741000000002</v>
      </c>
      <c r="Y184">
        <v>82701.656099999993</v>
      </c>
      <c r="Z184">
        <v>2481.0496830000002</v>
      </c>
      <c r="AA184">
        <v>85182.705783000012</v>
      </c>
      <c r="AC184">
        <v>85182.705783000012</v>
      </c>
      <c r="AE184">
        <v>85182.705783000012</v>
      </c>
      <c r="AG184">
        <v>85182.705783000012</v>
      </c>
      <c r="AI184">
        <v>85182.705783000012</v>
      </c>
      <c r="AJ184">
        <v>851.82705783000017</v>
      </c>
      <c r="AK184">
        <v>86034.532840830012</v>
      </c>
      <c r="AL184" s="5">
        <v>4301.7266420415008</v>
      </c>
      <c r="AM184" s="5">
        <v>90336.259482871508</v>
      </c>
      <c r="AO184">
        <v>90336.259482871508</v>
      </c>
      <c r="AP184">
        <v>1806.7251896574303</v>
      </c>
      <c r="AQ184">
        <v>92142.984672528939</v>
      </c>
      <c r="AS184">
        <v>92142.984672528939</v>
      </c>
      <c r="AT184">
        <v>1842.8596934505788</v>
      </c>
      <c r="AU184">
        <v>93985.844365979516</v>
      </c>
      <c r="AW184">
        <v>93985.844365979516</v>
      </c>
      <c r="AX184" s="5">
        <v>939.85844365979517</v>
      </c>
      <c r="AY184">
        <v>94925.70280963929</v>
      </c>
      <c r="BA184">
        <v>94925.70280963929</v>
      </c>
      <c r="BC184">
        <v>94925.70280963929</v>
      </c>
      <c r="BE184">
        <v>94925.70280963929</v>
      </c>
      <c r="BG184">
        <v>94925.70280963929</v>
      </c>
      <c r="BI184">
        <v>94925.70280963929</v>
      </c>
      <c r="BK184">
        <v>94925.70280963929</v>
      </c>
      <c r="BM184">
        <v>94925.70280963929</v>
      </c>
      <c r="BO184">
        <v>94925.70280963929</v>
      </c>
      <c r="BQ184">
        <v>94925.70280963929</v>
      </c>
      <c r="BS184">
        <v>94925.70280963929</v>
      </c>
      <c r="BT184" s="5">
        <v>94925.7</v>
      </c>
      <c r="BU184" s="5">
        <v>5467800</v>
      </c>
      <c r="BX184" s="5">
        <v>0</v>
      </c>
      <c r="BY184" s="5">
        <v>94927.083333333328</v>
      </c>
      <c r="BZ184" s="5">
        <v>5467800</v>
      </c>
      <c r="CA184" s="5" t="s">
        <v>10</v>
      </c>
      <c r="CB184" s="5">
        <v>20000</v>
      </c>
      <c r="CC184">
        <v>114927.08333333331</v>
      </c>
      <c r="CD184" s="5">
        <v>1152000</v>
      </c>
      <c r="CE184" s="5">
        <v>6619800</v>
      </c>
      <c r="CF184" s="5" t="s">
        <v>102</v>
      </c>
      <c r="CG184" s="5"/>
      <c r="CH184" s="5" t="s">
        <v>1</v>
      </c>
      <c r="CI184" s="5" t="s">
        <v>1</v>
      </c>
      <c r="CJ184" t="s">
        <v>1863</v>
      </c>
      <c r="CK184" t="s">
        <v>1787</v>
      </c>
      <c r="CL184" t="s">
        <v>1868</v>
      </c>
      <c r="CM184" t="s">
        <v>1857</v>
      </c>
      <c r="CN184" s="5" t="b">
        <v>1</v>
      </c>
      <c r="CO184" t="s">
        <v>325</v>
      </c>
      <c r="CQ184" t="s">
        <v>1269</v>
      </c>
      <c r="CR184" t="s">
        <v>1450</v>
      </c>
      <c r="CS184" t="s">
        <v>10</v>
      </c>
      <c r="CT184" t="b">
        <v>1</v>
      </c>
      <c r="CU184">
        <v>5467800</v>
      </c>
      <c r="CV184" t="s">
        <v>1899</v>
      </c>
      <c r="CW184">
        <v>0</v>
      </c>
      <c r="CX184">
        <v>5467800</v>
      </c>
      <c r="CY184">
        <v>0</v>
      </c>
      <c r="CZ184" t="b">
        <v>1</v>
      </c>
      <c r="DA184">
        <v>45464</v>
      </c>
      <c r="DB184" t="s">
        <v>1792</v>
      </c>
      <c r="DC184">
        <v>3.4722222222220989E-3</v>
      </c>
      <c r="DD184">
        <v>329.607928240729</v>
      </c>
      <c r="DE184" s="5">
        <f>ROUND(ПП5[[#This Row],[Стоимость квартиры с отделкой]]/1000000,2)</f>
        <v>6.62</v>
      </c>
    </row>
    <row r="185" spans="1:109" x14ac:dyDescent="0.25">
      <c r="A185" s="5">
        <v>184</v>
      </c>
      <c r="B185" s="5" t="s">
        <v>4</v>
      </c>
      <c r="C185" s="5">
        <v>11</v>
      </c>
      <c r="D185" s="5">
        <v>4</v>
      </c>
      <c r="E185" s="5">
        <v>2</v>
      </c>
      <c r="F185" s="5">
        <v>15.45</v>
      </c>
      <c r="G185" s="5">
        <v>14.5</v>
      </c>
      <c r="H185" s="5"/>
      <c r="I185" s="5">
        <v>29.95</v>
      </c>
      <c r="J185" s="5">
        <v>11.95</v>
      </c>
      <c r="K185" s="5">
        <v>3.86</v>
      </c>
      <c r="L185" s="5">
        <v>2.37</v>
      </c>
      <c r="M185" s="5"/>
      <c r="N185" s="5">
        <v>8.8699999999999992</v>
      </c>
      <c r="O185" s="5">
        <v>2.62</v>
      </c>
      <c r="P185" s="5"/>
      <c r="R185" s="5">
        <v>2.62</v>
      </c>
      <c r="S185" s="5">
        <v>59.62</v>
      </c>
      <c r="T185" s="5">
        <v>57</v>
      </c>
      <c r="U185" s="5">
        <v>58.31</v>
      </c>
      <c r="V185">
        <v>58.3</v>
      </c>
      <c r="W185" s="5">
        <v>79921.768500000006</v>
      </c>
      <c r="X185">
        <v>3996.0884249999999</v>
      </c>
      <c r="Y185">
        <v>83917.856925</v>
      </c>
      <c r="Z185">
        <v>2517.5357077499998</v>
      </c>
      <c r="AA185">
        <v>86435.392632749994</v>
      </c>
      <c r="AC185">
        <v>86435.392632749994</v>
      </c>
      <c r="AE185">
        <v>86435.392632749994</v>
      </c>
      <c r="AG185">
        <v>86435.392632749994</v>
      </c>
      <c r="AI185">
        <v>86435.392632749994</v>
      </c>
      <c r="AJ185">
        <v>864.35392632749995</v>
      </c>
      <c r="AK185">
        <v>87299.746559077481</v>
      </c>
      <c r="AL185" s="5">
        <v>4364.9873279538751</v>
      </c>
      <c r="AM185" s="5">
        <v>91664.733887031369</v>
      </c>
      <c r="AO185">
        <v>91664.733887031369</v>
      </c>
      <c r="AP185">
        <v>1833.2946777406271</v>
      </c>
      <c r="AQ185">
        <v>93498.028564772001</v>
      </c>
      <c r="AS185">
        <v>93498.028564772001</v>
      </c>
      <c r="AT185">
        <v>1869.9605712954401</v>
      </c>
      <c r="AU185">
        <v>95367.989136067437</v>
      </c>
      <c r="AW185">
        <v>95367.989136067437</v>
      </c>
      <c r="AX185" s="5"/>
      <c r="AY185">
        <v>95367.989136067437</v>
      </c>
      <c r="AZ185">
        <v>953.67989136067445</v>
      </c>
      <c r="BA185">
        <v>96321.669027428114</v>
      </c>
      <c r="BC185">
        <v>96321.669027428114</v>
      </c>
      <c r="BE185">
        <v>96321.669027428114</v>
      </c>
      <c r="BF185">
        <v>2408.0417256857031</v>
      </c>
      <c r="BG185">
        <v>98729.710753113817</v>
      </c>
      <c r="BH185">
        <v>500</v>
      </c>
      <c r="BI185">
        <v>99229.710753113817</v>
      </c>
      <c r="BJ185">
        <v>3969.1884301245527</v>
      </c>
      <c r="BK185">
        <v>103198.89918323838</v>
      </c>
      <c r="BL185">
        <v>6191.933950994302</v>
      </c>
      <c r="BM185">
        <v>109390.83313423269</v>
      </c>
      <c r="BN185">
        <v>14220.808307450248</v>
      </c>
      <c r="BO185">
        <v>123611.64144168292</v>
      </c>
      <c r="BQ185">
        <v>123611.64144168292</v>
      </c>
      <c r="BS185">
        <v>123611.64144168292</v>
      </c>
      <c r="BT185" s="5">
        <v>123611.64</v>
      </c>
      <c r="BU185" s="5">
        <v>7207800</v>
      </c>
      <c r="BW185">
        <v>0.02</v>
      </c>
      <c r="BX185" s="5">
        <v>144156</v>
      </c>
      <c r="BY185" s="5">
        <v>121139.49579831932</v>
      </c>
      <c r="BZ185" s="5">
        <v>7063644</v>
      </c>
      <c r="CA185" s="5" t="s">
        <v>1282</v>
      </c>
      <c r="CB185" s="5">
        <v>8000</v>
      </c>
      <c r="CC185">
        <v>129139.49579831932</v>
      </c>
      <c r="CD185" s="5">
        <v>466480</v>
      </c>
      <c r="CE185" s="5">
        <v>7530124</v>
      </c>
      <c r="CF185" s="5"/>
      <c r="CG185" s="5" t="s">
        <v>62</v>
      </c>
      <c r="CH185" s="5" t="s">
        <v>1</v>
      </c>
      <c r="CI185" s="5" t="s">
        <v>1</v>
      </c>
      <c r="CJ185" t="s">
        <v>1863</v>
      </c>
      <c r="CK185" t="s">
        <v>1787</v>
      </c>
      <c r="CL185" t="s">
        <v>1868</v>
      </c>
      <c r="CM185" t="s">
        <v>1865</v>
      </c>
      <c r="CN185" s="5" t="b">
        <v>1</v>
      </c>
      <c r="CO185" t="s">
        <v>326</v>
      </c>
      <c r="CQ185" t="s">
        <v>1269</v>
      </c>
      <c r="CR185" t="s">
        <v>1450</v>
      </c>
      <c r="CS185" t="s">
        <v>1282</v>
      </c>
      <c r="CT185" t="b">
        <v>1</v>
      </c>
      <c r="CU185">
        <v>7207800</v>
      </c>
      <c r="CV185" t="s">
        <v>1899</v>
      </c>
      <c r="CW185">
        <v>0</v>
      </c>
      <c r="CX185">
        <v>7207800</v>
      </c>
      <c r="CY185">
        <v>0</v>
      </c>
      <c r="CZ185" t="b">
        <v>1</v>
      </c>
      <c r="DA185">
        <v>45616</v>
      </c>
      <c r="DB185" t="s">
        <v>1789</v>
      </c>
      <c r="DC185">
        <v>-1.7149717029674161E-4</v>
      </c>
      <c r="DD185">
        <v>-20.775080740585786</v>
      </c>
      <c r="DE185" s="5">
        <f>ROUND(ПП5[[#This Row],[Стоимость квартиры с отделкой]]/1000000,2)</f>
        <v>7.53</v>
      </c>
    </row>
    <row r="186" spans="1:109" x14ac:dyDescent="0.25">
      <c r="A186" s="5">
        <v>185</v>
      </c>
      <c r="B186" s="5" t="s">
        <v>4</v>
      </c>
      <c r="C186" s="5">
        <v>11</v>
      </c>
      <c r="D186" s="5">
        <v>5</v>
      </c>
      <c r="E186" s="5">
        <v>1</v>
      </c>
      <c r="F186" s="5">
        <v>12.06</v>
      </c>
      <c r="G186" s="5"/>
      <c r="H186" s="5"/>
      <c r="I186" s="5">
        <v>12.06</v>
      </c>
      <c r="J186" s="5">
        <v>13.18</v>
      </c>
      <c r="K186" s="5">
        <v>4.1100000000000003</v>
      </c>
      <c r="L186" s="5"/>
      <c r="M186" s="5"/>
      <c r="N186" s="5">
        <v>7.09</v>
      </c>
      <c r="O186" s="5">
        <v>2.84</v>
      </c>
      <c r="P186" s="5"/>
      <c r="R186" s="5">
        <v>2.84</v>
      </c>
      <c r="S186" s="5">
        <v>39.28</v>
      </c>
      <c r="T186" s="5">
        <v>36.44</v>
      </c>
      <c r="U186" s="5">
        <v>37.86</v>
      </c>
      <c r="V186">
        <v>37.700000000000003</v>
      </c>
      <c r="W186" s="5">
        <v>87601.5</v>
      </c>
      <c r="X186">
        <v>4380.0749999999998</v>
      </c>
      <c r="Y186">
        <v>91981.574999999997</v>
      </c>
      <c r="Z186">
        <v>2759.4472499999997</v>
      </c>
      <c r="AA186">
        <v>94741.022249999995</v>
      </c>
      <c r="AB186">
        <v>4263.34600125</v>
      </c>
      <c r="AC186">
        <v>99004.368251249995</v>
      </c>
      <c r="AE186">
        <v>99004.368251249995</v>
      </c>
      <c r="AF186">
        <v>4950.2184125624999</v>
      </c>
      <c r="AG186">
        <v>103954.5866638125</v>
      </c>
      <c r="AI186">
        <v>103954.5866638125</v>
      </c>
      <c r="AK186">
        <v>103954.5866638125</v>
      </c>
      <c r="AL186" s="5"/>
      <c r="AM186" s="5">
        <v>103954.5866638125</v>
      </c>
      <c r="AO186">
        <v>103954.5866638125</v>
      </c>
      <c r="AQ186">
        <v>103954.5866638125</v>
      </c>
      <c r="AS186">
        <v>103954.5866638125</v>
      </c>
      <c r="AU186">
        <v>103954.5866638125</v>
      </c>
      <c r="AW186">
        <v>103954.5866638125</v>
      </c>
      <c r="AX186" s="5"/>
      <c r="AY186">
        <v>103954.5866638125</v>
      </c>
      <c r="BA186">
        <v>103954.5866638125</v>
      </c>
      <c r="BC186">
        <v>103954.5866638125</v>
      </c>
      <c r="BE186">
        <v>103954.5866638125</v>
      </c>
      <c r="BG186">
        <v>103954.5866638125</v>
      </c>
      <c r="BI186">
        <v>103954.5866638125</v>
      </c>
      <c r="BK186">
        <v>103954.5866638125</v>
      </c>
      <c r="BM186">
        <v>103954.5866638125</v>
      </c>
      <c r="BO186">
        <v>103954.5866638125</v>
      </c>
      <c r="BQ186">
        <v>103954.5866638125</v>
      </c>
      <c r="BS186">
        <v>103954.5866638125</v>
      </c>
      <c r="BT186" s="5">
        <v>103954.59</v>
      </c>
      <c r="BU186" s="5">
        <v>3935800</v>
      </c>
      <c r="BX186" s="5">
        <v>0</v>
      </c>
      <c r="BY186" s="5">
        <v>103956.6825145272</v>
      </c>
      <c r="BZ186" s="5">
        <v>3935800</v>
      </c>
      <c r="CA186" s="5" t="s">
        <v>10</v>
      </c>
      <c r="CB186" s="5">
        <v>22000</v>
      </c>
      <c r="CC186">
        <v>125956.6825145272</v>
      </c>
      <c r="CD186" s="5">
        <v>832920</v>
      </c>
      <c r="CE186" s="5">
        <v>4768720</v>
      </c>
      <c r="CF186" s="5"/>
      <c r="CG186" s="5"/>
      <c r="CH186" s="5" t="s">
        <v>1</v>
      </c>
      <c r="CI186" s="5" t="s">
        <v>1</v>
      </c>
      <c r="CJ186" t="s">
        <v>1863</v>
      </c>
      <c r="CK186" t="s">
        <v>1787</v>
      </c>
      <c r="CL186" t="s">
        <v>1868</v>
      </c>
      <c r="CM186" t="s">
        <v>1864</v>
      </c>
      <c r="CN186" s="5" t="b">
        <v>1</v>
      </c>
      <c r="CO186" t="s">
        <v>327</v>
      </c>
      <c r="CQ186" t="s">
        <v>1269</v>
      </c>
      <c r="CR186" t="s">
        <v>1450</v>
      </c>
      <c r="CS186" t="s">
        <v>10</v>
      </c>
      <c r="CT186" t="b">
        <v>1</v>
      </c>
      <c r="CU186">
        <v>3935800</v>
      </c>
      <c r="CV186" t="s">
        <v>1899</v>
      </c>
      <c r="CW186">
        <v>0</v>
      </c>
      <c r="CX186">
        <v>3935800</v>
      </c>
      <c r="CY186">
        <v>0</v>
      </c>
      <c r="CZ186" t="b">
        <v>1</v>
      </c>
      <c r="DA186">
        <v>45289</v>
      </c>
      <c r="DB186" t="s">
        <v>1785</v>
      </c>
      <c r="DC186">
        <v>-4.2260961436874078E-3</v>
      </c>
      <c r="DD186">
        <v>-439.33093508517959</v>
      </c>
      <c r="DE186" s="5">
        <f>ROUND(ПП5[[#This Row],[Стоимость квартиры с отделкой]]/1000000,2)</f>
        <v>4.7699999999999996</v>
      </c>
    </row>
    <row r="187" spans="1:109" x14ac:dyDescent="0.25">
      <c r="A187" s="5">
        <v>186</v>
      </c>
      <c r="B187" s="5" t="s">
        <v>4</v>
      </c>
      <c r="C187" s="5">
        <v>11</v>
      </c>
      <c r="D187" s="5">
        <v>6</v>
      </c>
      <c r="E187" s="5">
        <v>3</v>
      </c>
      <c r="F187" s="5">
        <v>17.89</v>
      </c>
      <c r="G187" s="5">
        <v>17.2</v>
      </c>
      <c r="H187" s="5">
        <v>14.31</v>
      </c>
      <c r="I187" s="5">
        <v>49.400000000000006</v>
      </c>
      <c r="J187" s="5">
        <v>13.39</v>
      </c>
      <c r="K187" s="5">
        <v>4.2</v>
      </c>
      <c r="L187" s="5">
        <v>2.0499999999999998</v>
      </c>
      <c r="M187" s="5"/>
      <c r="N187" s="5">
        <v>13.21</v>
      </c>
      <c r="O187" s="5">
        <v>2.79</v>
      </c>
      <c r="P187" s="5">
        <v>2.68</v>
      </c>
      <c r="R187" s="5">
        <v>5.4700000000000006</v>
      </c>
      <c r="S187" s="5">
        <v>87.72</v>
      </c>
      <c r="T187" s="5">
        <v>82.25</v>
      </c>
      <c r="U187" s="5">
        <v>84.99</v>
      </c>
      <c r="V187">
        <v>84.549999999999983</v>
      </c>
      <c r="W187" s="5">
        <v>72092.789999999994</v>
      </c>
      <c r="X187">
        <v>3604.6395000000007</v>
      </c>
      <c r="Y187">
        <v>75697.429500000013</v>
      </c>
      <c r="Z187">
        <v>2270.9228850000004</v>
      </c>
      <c r="AA187">
        <v>77968.35238500002</v>
      </c>
      <c r="AC187">
        <v>77968.35238500002</v>
      </c>
      <c r="AE187">
        <v>77968.35238500002</v>
      </c>
      <c r="AG187">
        <v>77968.35238500002</v>
      </c>
      <c r="AI187">
        <v>77968.35238500002</v>
      </c>
      <c r="AJ187">
        <v>779.68352385000037</v>
      </c>
      <c r="AK187">
        <v>78748.035908850026</v>
      </c>
      <c r="AL187" s="5">
        <v>3937.4017954425017</v>
      </c>
      <c r="AM187" s="5">
        <v>82685.437704292533</v>
      </c>
      <c r="AO187">
        <v>82685.437704292533</v>
      </c>
      <c r="AP187">
        <v>1653.7087540858506</v>
      </c>
      <c r="AQ187">
        <v>84339.146458378382</v>
      </c>
      <c r="AS187">
        <v>84339.146458378382</v>
      </c>
      <c r="AT187">
        <v>1686.7829291675678</v>
      </c>
      <c r="AU187">
        <v>86025.929387545955</v>
      </c>
      <c r="AW187">
        <v>86025.929387545955</v>
      </c>
      <c r="AX187" s="5">
        <v>860.25929387545955</v>
      </c>
      <c r="AY187">
        <v>86886.188681421409</v>
      </c>
      <c r="BA187">
        <v>86886.188681421409</v>
      </c>
      <c r="BC187">
        <v>86886.188681421409</v>
      </c>
      <c r="BD187">
        <v>1737.7237736284285</v>
      </c>
      <c r="BE187">
        <v>88623.912455049838</v>
      </c>
      <c r="BF187">
        <v>1329.3586868257476</v>
      </c>
      <c r="BG187">
        <v>89953.271141875579</v>
      </c>
      <c r="BI187">
        <v>89953.271141875579</v>
      </c>
      <c r="BJ187">
        <v>3598.130845675023</v>
      </c>
      <c r="BK187">
        <v>93551.401987550606</v>
      </c>
      <c r="BL187">
        <v>4677.5700993775308</v>
      </c>
      <c r="BM187">
        <v>98228.972086928115</v>
      </c>
      <c r="BN187">
        <v>12769.766371300657</v>
      </c>
      <c r="BO187">
        <v>110998.73845822881</v>
      </c>
      <c r="BP187">
        <v>35</v>
      </c>
      <c r="BQ187">
        <v>111033.73845822881</v>
      </c>
      <c r="BS187">
        <v>111033.73845822881</v>
      </c>
      <c r="BT187" s="5">
        <v>111033.74</v>
      </c>
      <c r="BU187" s="5">
        <v>9436800</v>
      </c>
      <c r="BV187">
        <v>936800</v>
      </c>
      <c r="BX187" s="5">
        <v>936800</v>
      </c>
      <c r="BY187" s="5">
        <v>100011.76609012824</v>
      </c>
      <c r="BZ187" s="5">
        <v>8500000</v>
      </c>
      <c r="CA187" s="5" t="s">
        <v>8</v>
      </c>
      <c r="CB187" s="5"/>
      <c r="CC187">
        <v>100011.76609012824</v>
      </c>
      <c r="CD187" s="5">
        <v>0</v>
      </c>
      <c r="CE187" s="5">
        <v>8500000</v>
      </c>
      <c r="CF187" s="5"/>
      <c r="CG187" s="5" t="s">
        <v>24</v>
      </c>
      <c r="CH187" s="5" t="s">
        <v>1</v>
      </c>
      <c r="CI187" s="5" t="s">
        <v>1</v>
      </c>
      <c r="CJ187" t="s">
        <v>1863</v>
      </c>
      <c r="CK187" t="s">
        <v>1787</v>
      </c>
      <c r="CL187" t="s">
        <v>1868</v>
      </c>
      <c r="CM187" t="s">
        <v>1866</v>
      </c>
      <c r="CN187" s="5" t="b">
        <v>1</v>
      </c>
      <c r="CO187" t="s">
        <v>328</v>
      </c>
      <c r="CQ187" t="s">
        <v>1269</v>
      </c>
      <c r="CR187" t="s">
        <v>1450</v>
      </c>
      <c r="CS187" t="s">
        <v>8</v>
      </c>
      <c r="CT187" t="b">
        <v>1</v>
      </c>
      <c r="CU187">
        <v>9436800</v>
      </c>
      <c r="CV187" t="s">
        <v>1899</v>
      </c>
      <c r="CW187">
        <v>0</v>
      </c>
      <c r="CX187">
        <v>9436800</v>
      </c>
      <c r="CY187">
        <v>0</v>
      </c>
      <c r="CZ187" t="b">
        <v>1</v>
      </c>
      <c r="DA187">
        <v>45838</v>
      </c>
      <c r="DB187" t="s">
        <v>1790</v>
      </c>
      <c r="DC187">
        <v>-5.1770796564303279E-3</v>
      </c>
      <c r="DD187">
        <v>-517.76887962887145</v>
      </c>
      <c r="DE187" s="5">
        <f>ROUND(ПП5[[#This Row],[Стоимость квартиры с отделкой]]/1000000,2)</f>
        <v>8.5</v>
      </c>
    </row>
    <row r="188" spans="1:109" x14ac:dyDescent="0.25">
      <c r="A188" s="5">
        <v>187</v>
      </c>
      <c r="B188" s="5" t="s">
        <v>4</v>
      </c>
      <c r="C188" s="5">
        <v>11</v>
      </c>
      <c r="D188" s="5">
        <v>7</v>
      </c>
      <c r="E188" s="5">
        <v>1</v>
      </c>
      <c r="F188" s="5">
        <v>17.89</v>
      </c>
      <c r="G188" s="5"/>
      <c r="H188" s="5"/>
      <c r="I188" s="5">
        <v>17.89</v>
      </c>
      <c r="J188" s="5">
        <v>13.04</v>
      </c>
      <c r="K188" s="5">
        <v>3.9</v>
      </c>
      <c r="L188" s="5"/>
      <c r="M188" s="5"/>
      <c r="N188" s="5">
        <v>6.12</v>
      </c>
      <c r="O188" s="5">
        <v>2.65</v>
      </c>
      <c r="P188" s="5"/>
      <c r="R188" s="5">
        <v>2.65</v>
      </c>
      <c r="S188" s="5">
        <v>43.6</v>
      </c>
      <c r="T188" s="5">
        <v>40.950000000000003</v>
      </c>
      <c r="U188" s="5">
        <v>42.28</v>
      </c>
      <c r="V188">
        <v>42.15</v>
      </c>
      <c r="W188" s="5">
        <v>83951.4375</v>
      </c>
      <c r="X188">
        <v>4197.5718750000005</v>
      </c>
      <c r="Y188">
        <v>88149.009374999994</v>
      </c>
      <c r="Z188">
        <v>2644.4702812499995</v>
      </c>
      <c r="AA188">
        <v>90793.479656249998</v>
      </c>
      <c r="AB188">
        <v>2723.8043896874997</v>
      </c>
      <c r="AC188">
        <v>93517.2840459375</v>
      </c>
      <c r="AE188">
        <v>93517.2840459375</v>
      </c>
      <c r="AG188">
        <v>93517.2840459375</v>
      </c>
      <c r="AI188">
        <v>93517.2840459375</v>
      </c>
      <c r="AK188">
        <v>93517.2840459375</v>
      </c>
      <c r="AL188" s="5"/>
      <c r="AM188" s="5">
        <v>93517.2840459375</v>
      </c>
      <c r="AO188">
        <v>93517.2840459375</v>
      </c>
      <c r="AQ188">
        <v>93517.2840459375</v>
      </c>
      <c r="AS188">
        <v>93517.2840459375</v>
      </c>
      <c r="AU188">
        <v>93517.2840459375</v>
      </c>
      <c r="AW188">
        <v>93517.2840459375</v>
      </c>
      <c r="AX188" s="5"/>
      <c r="AY188">
        <v>93517.2840459375</v>
      </c>
      <c r="BA188">
        <v>93517.2840459375</v>
      </c>
      <c r="BC188">
        <v>93517.2840459375</v>
      </c>
      <c r="BE188">
        <v>93517.2840459375</v>
      </c>
      <c r="BG188">
        <v>93517.2840459375</v>
      </c>
      <c r="BI188">
        <v>93517.2840459375</v>
      </c>
      <c r="BK188">
        <v>93517.2840459375</v>
      </c>
      <c r="BM188">
        <v>93517.2840459375</v>
      </c>
      <c r="BO188">
        <v>93517.2840459375</v>
      </c>
      <c r="BQ188">
        <v>93517.2840459375</v>
      </c>
      <c r="BS188">
        <v>93517.2840459375</v>
      </c>
      <c r="BT188" s="5">
        <v>93517.28</v>
      </c>
      <c r="BU188" s="5">
        <v>3953910.6</v>
      </c>
      <c r="BX188" s="5">
        <v>0</v>
      </c>
      <c r="BY188" s="5">
        <v>93517.280037842953</v>
      </c>
      <c r="BZ188" s="5">
        <v>3953910.6</v>
      </c>
      <c r="CA188" s="5" t="s">
        <v>8</v>
      </c>
      <c r="CB188" s="5"/>
      <c r="CC188">
        <v>93517.280037842953</v>
      </c>
      <c r="CD188" s="5">
        <v>0</v>
      </c>
      <c r="CE188" s="5">
        <v>3953910.6</v>
      </c>
      <c r="CF188" s="5"/>
      <c r="CG188" s="5"/>
      <c r="CH188" s="5" t="s">
        <v>1</v>
      </c>
      <c r="CI188" s="5" t="s">
        <v>1</v>
      </c>
      <c r="CJ188" t="s">
        <v>1863</v>
      </c>
      <c r="CK188" t="s">
        <v>1787</v>
      </c>
      <c r="CL188" t="s">
        <v>1868</v>
      </c>
      <c r="CM188" t="s">
        <v>1864</v>
      </c>
      <c r="CN188" s="5" t="b">
        <v>1</v>
      </c>
      <c r="CO188" t="s">
        <v>329</v>
      </c>
      <c r="CQ188" t="s">
        <v>128</v>
      </c>
      <c r="CR188" t="s">
        <v>1450</v>
      </c>
      <c r="CS188" t="s">
        <v>8</v>
      </c>
      <c r="CT188" t="b">
        <v>1</v>
      </c>
      <c r="CU188">
        <v>3953910.6</v>
      </c>
      <c r="CV188" t="s">
        <v>1899</v>
      </c>
      <c r="CW188">
        <v>0</v>
      </c>
      <c r="CX188">
        <v>3953911</v>
      </c>
      <c r="CY188">
        <v>0</v>
      </c>
      <c r="CZ188" t="b">
        <v>1</v>
      </c>
      <c r="DA188">
        <v>45230</v>
      </c>
      <c r="DB188" t="s">
        <v>1785</v>
      </c>
      <c r="DC188">
        <v>-3.0747398297067408E-3</v>
      </c>
      <c r="DD188">
        <v>-287.54130569819483</v>
      </c>
      <c r="DE188" s="5">
        <f>ROUND(ПП5[[#This Row],[Стоимость квартиры с отделкой]]/1000000,2)</f>
        <v>3.95</v>
      </c>
    </row>
    <row r="189" spans="1:109" x14ac:dyDescent="0.25">
      <c r="A189" s="5">
        <v>188</v>
      </c>
      <c r="B189" s="5" t="s">
        <v>4</v>
      </c>
      <c r="C189" s="5">
        <v>12</v>
      </c>
      <c r="D189" s="5">
        <v>1</v>
      </c>
      <c r="E189" s="5">
        <v>2</v>
      </c>
      <c r="F189" s="5">
        <v>15.91</v>
      </c>
      <c r="G189" s="5">
        <v>12.02</v>
      </c>
      <c r="H189" s="5"/>
      <c r="I189" s="5">
        <v>27.93</v>
      </c>
      <c r="J189" s="5">
        <v>15.31</v>
      </c>
      <c r="K189" s="5">
        <v>3.85</v>
      </c>
      <c r="L189" s="5">
        <v>2.2999999999999998</v>
      </c>
      <c r="M189" s="5"/>
      <c r="N189" s="5">
        <v>9.4499999999999993</v>
      </c>
      <c r="O189" s="5">
        <v>2.75</v>
      </c>
      <c r="P189" s="5"/>
      <c r="R189" s="5">
        <v>2.75</v>
      </c>
      <c r="S189" s="5">
        <v>61.59</v>
      </c>
      <c r="T189" s="5">
        <v>58.84</v>
      </c>
      <c r="U189" s="5">
        <v>60.22</v>
      </c>
      <c r="V189">
        <v>60.099999999999994</v>
      </c>
      <c r="W189" s="5">
        <v>81852.246000000014</v>
      </c>
      <c r="X189">
        <v>4092.6123000000007</v>
      </c>
      <c r="Y189">
        <v>85944.858300000022</v>
      </c>
      <c r="Z189">
        <v>2578.3457490000005</v>
      </c>
      <c r="AA189">
        <v>88523.204049000022</v>
      </c>
      <c r="AC189">
        <v>88523.204049000022</v>
      </c>
      <c r="AE189">
        <v>88523.204049000022</v>
      </c>
      <c r="AG189">
        <v>88523.204049000022</v>
      </c>
      <c r="AI189">
        <v>88523.204049000022</v>
      </c>
      <c r="AJ189">
        <v>885.23204049000037</v>
      </c>
      <c r="AK189">
        <v>89408.436089490016</v>
      </c>
      <c r="AL189" s="5">
        <v>4470.4218044745012</v>
      </c>
      <c r="AM189" s="5">
        <v>93878.857893964523</v>
      </c>
      <c r="AO189">
        <v>93878.857893964523</v>
      </c>
      <c r="AP189">
        <v>1877.5771578792903</v>
      </c>
      <c r="AQ189">
        <v>95756.435051843815</v>
      </c>
      <c r="AS189">
        <v>95756.435051843815</v>
      </c>
      <c r="AT189">
        <v>1915.128701036876</v>
      </c>
      <c r="AU189">
        <v>97671.563752880698</v>
      </c>
      <c r="AW189">
        <v>97671.563752880698</v>
      </c>
      <c r="AX189" s="5"/>
      <c r="AY189">
        <v>97671.563752880698</v>
      </c>
      <c r="BA189">
        <v>97671.563752880698</v>
      </c>
      <c r="BC189">
        <v>97671.563752880698</v>
      </c>
      <c r="BE189">
        <v>97671.563752880698</v>
      </c>
      <c r="BG189">
        <v>97671.563752880698</v>
      </c>
      <c r="BI189">
        <v>97671.563752880698</v>
      </c>
      <c r="BK189">
        <v>97671.563752880698</v>
      </c>
      <c r="BM189">
        <v>97671.563752880698</v>
      </c>
      <c r="BO189">
        <v>97671.563752880698</v>
      </c>
      <c r="BQ189">
        <v>97671.563752880698</v>
      </c>
      <c r="BS189">
        <v>97671.563752880698</v>
      </c>
      <c r="BT189" s="5">
        <v>97671.56</v>
      </c>
      <c r="BU189" s="5">
        <v>5881800</v>
      </c>
      <c r="BX189" s="5">
        <v>0</v>
      </c>
      <c r="BY189" s="5">
        <v>97671.869810694116</v>
      </c>
      <c r="BZ189" s="5">
        <v>5881800</v>
      </c>
      <c r="CA189" s="5" t="s">
        <v>1282</v>
      </c>
      <c r="CB189" s="5">
        <v>7000</v>
      </c>
      <c r="CC189">
        <v>104671.86981069412</v>
      </c>
      <c r="CD189" s="5">
        <v>421540</v>
      </c>
      <c r="CE189" s="5">
        <v>6303340</v>
      </c>
      <c r="CF189" s="5"/>
      <c r="CG189" s="5"/>
      <c r="CH189" s="5" t="s">
        <v>1</v>
      </c>
      <c r="CI189" s="5" t="s">
        <v>1</v>
      </c>
      <c r="CJ189" t="s">
        <v>1863</v>
      </c>
      <c r="CK189" t="s">
        <v>1787</v>
      </c>
      <c r="CL189" t="s">
        <v>1868</v>
      </c>
      <c r="CM189" t="s">
        <v>1857</v>
      </c>
      <c r="CN189" s="5" t="b">
        <v>1</v>
      </c>
      <c r="CO189" t="s">
        <v>330</v>
      </c>
      <c r="CQ189" t="s">
        <v>1269</v>
      </c>
      <c r="CR189" t="s">
        <v>1450</v>
      </c>
      <c r="CS189" t="s">
        <v>1282</v>
      </c>
      <c r="CT189" t="b">
        <v>1</v>
      </c>
      <c r="CU189">
        <v>5881800</v>
      </c>
      <c r="CV189" t="s">
        <v>1899</v>
      </c>
      <c r="CW189">
        <v>0</v>
      </c>
      <c r="CX189">
        <v>5881800</v>
      </c>
      <c r="CY189">
        <v>0</v>
      </c>
      <c r="CZ189" t="b">
        <v>1</v>
      </c>
      <c r="DA189">
        <v>45433</v>
      </c>
      <c r="DB189" t="s">
        <v>1789</v>
      </c>
      <c r="DC189">
        <v>-1.9926934573232247E-3</v>
      </c>
      <c r="DD189">
        <v>-194.63009593629599</v>
      </c>
      <c r="DE189" s="5">
        <f>ROUND(ПП5[[#This Row],[Стоимость квартиры с отделкой]]/1000000,2)</f>
        <v>6.3</v>
      </c>
    </row>
    <row r="190" spans="1:109" x14ac:dyDescent="0.25">
      <c r="A190" s="5">
        <v>189</v>
      </c>
      <c r="B190" s="5" t="s">
        <v>4</v>
      </c>
      <c r="C190" s="5">
        <v>12</v>
      </c>
      <c r="D190" s="5">
        <v>2</v>
      </c>
      <c r="E190" s="5">
        <v>0</v>
      </c>
      <c r="F190" s="5">
        <v>7.13</v>
      </c>
      <c r="G190" s="5"/>
      <c r="H190" s="5"/>
      <c r="I190" s="5">
        <v>7.13</v>
      </c>
      <c r="J190" s="5">
        <v>5.12</v>
      </c>
      <c r="K190" s="5">
        <v>3.65</v>
      </c>
      <c r="L190" s="5"/>
      <c r="M190" s="5"/>
      <c r="N190" s="5">
        <v>6.92</v>
      </c>
      <c r="O190" s="5">
        <v>2.91</v>
      </c>
      <c r="P190" s="5"/>
      <c r="R190" s="5">
        <v>2.91</v>
      </c>
      <c r="S190" s="5">
        <v>25.73</v>
      </c>
      <c r="T190" s="5">
        <v>22.82</v>
      </c>
      <c r="U190" s="5">
        <v>24.28</v>
      </c>
      <c r="V190">
        <v>24.249999999999996</v>
      </c>
      <c r="W190" s="5">
        <v>91981.574999999997</v>
      </c>
      <c r="Y190">
        <v>91981.574999999997</v>
      </c>
      <c r="AA190">
        <v>91981.574999999997</v>
      </c>
      <c r="AC190">
        <v>91981.574999999997</v>
      </c>
      <c r="AE190">
        <v>91981.574999999997</v>
      </c>
      <c r="AG190">
        <v>91981.574999999997</v>
      </c>
      <c r="AI190">
        <v>91981.574999999997</v>
      </c>
      <c r="AK190">
        <v>91981.574999999997</v>
      </c>
      <c r="AL190" s="5"/>
      <c r="AM190" s="5">
        <v>91981.574999999997</v>
      </c>
      <c r="AO190">
        <v>91981.574999999997</v>
      </c>
      <c r="AQ190">
        <v>91981.574999999997</v>
      </c>
      <c r="AS190">
        <v>91981.574999999997</v>
      </c>
      <c r="AU190">
        <v>91981.574999999997</v>
      </c>
      <c r="AW190">
        <v>91981.574999999997</v>
      </c>
      <c r="AX190" s="5"/>
      <c r="AY190">
        <v>91981.574999999997</v>
      </c>
      <c r="BA190">
        <v>91981.574999999997</v>
      </c>
      <c r="BC190">
        <v>91981.574999999997</v>
      </c>
      <c r="BE190">
        <v>91981.574999999997</v>
      </c>
      <c r="BG190">
        <v>91981.574999999997</v>
      </c>
      <c r="BI190">
        <v>91981.574999999997</v>
      </c>
      <c r="BK190">
        <v>91981.574999999997</v>
      </c>
      <c r="BM190">
        <v>91981.574999999997</v>
      </c>
      <c r="BO190">
        <v>91981.574999999997</v>
      </c>
      <c r="BQ190">
        <v>91981.574999999997</v>
      </c>
      <c r="BS190">
        <v>91981.574999999997</v>
      </c>
      <c r="BT190" s="5">
        <v>91981.58</v>
      </c>
      <c r="BU190" s="5">
        <v>2233312.7599999998</v>
      </c>
      <c r="BX190" s="5">
        <v>0</v>
      </c>
      <c r="BY190" s="5">
        <v>91981.579901153207</v>
      </c>
      <c r="BZ190" s="5">
        <v>2233312.7599999998</v>
      </c>
      <c r="CA190" s="5" t="s">
        <v>8</v>
      </c>
      <c r="CB190" s="5"/>
      <c r="CC190">
        <v>91981.579901153207</v>
      </c>
      <c r="CD190" s="5">
        <v>0</v>
      </c>
      <c r="CE190" s="5">
        <v>2233312.7599999998</v>
      </c>
      <c r="CF190" s="5"/>
      <c r="CG190" s="5"/>
      <c r="CH190" s="5" t="s">
        <v>1</v>
      </c>
      <c r="CI190" s="5" t="s">
        <v>1</v>
      </c>
      <c r="CJ190" t="s">
        <v>1863</v>
      </c>
      <c r="CK190" t="s">
        <v>1787</v>
      </c>
      <c r="CL190" t="s">
        <v>1868</v>
      </c>
      <c r="CM190" t="s">
        <v>1862</v>
      </c>
      <c r="CN190" s="5" t="b">
        <v>1</v>
      </c>
      <c r="CO190" t="s">
        <v>331</v>
      </c>
      <c r="CQ190" t="s">
        <v>128</v>
      </c>
      <c r="CR190" t="s">
        <v>1450</v>
      </c>
      <c r="CS190" t="s">
        <v>8</v>
      </c>
      <c r="CT190" t="b">
        <v>1</v>
      </c>
      <c r="CU190">
        <v>2233312.7599999998</v>
      </c>
      <c r="CV190" t="s">
        <v>1899</v>
      </c>
      <c r="CW190">
        <v>2233313</v>
      </c>
      <c r="CX190">
        <v>2233313</v>
      </c>
      <c r="CY190">
        <v>0</v>
      </c>
      <c r="CZ190" t="b">
        <v>1</v>
      </c>
      <c r="DA190">
        <v>45188</v>
      </c>
      <c r="DB190" t="s">
        <v>1791</v>
      </c>
      <c r="DC190">
        <v>-1.2355848434927319E-3</v>
      </c>
      <c r="DD190">
        <v>-113.65104600638058</v>
      </c>
      <c r="DE190" s="5">
        <f>ROUND(ПП5[[#This Row],[Стоимость квартиры с отделкой]]/1000000,2)</f>
        <v>2.23</v>
      </c>
    </row>
    <row r="191" spans="1:109" x14ac:dyDescent="0.25">
      <c r="A191" s="5">
        <v>190</v>
      </c>
      <c r="B191" s="5" t="s">
        <v>4</v>
      </c>
      <c r="C191" s="5">
        <v>12</v>
      </c>
      <c r="D191" s="5">
        <v>3</v>
      </c>
      <c r="E191" s="5">
        <v>2</v>
      </c>
      <c r="F191" s="5">
        <v>14.6</v>
      </c>
      <c r="G191" s="5">
        <v>13.12</v>
      </c>
      <c r="H191" s="5"/>
      <c r="I191" s="5">
        <v>27.72</v>
      </c>
      <c r="J191" s="5">
        <v>14.35</v>
      </c>
      <c r="K191" s="5">
        <v>3.68</v>
      </c>
      <c r="L191" s="5">
        <v>2.57</v>
      </c>
      <c r="M191" s="5"/>
      <c r="N191" s="5">
        <v>7.95</v>
      </c>
      <c r="O191" s="5">
        <v>2.65</v>
      </c>
      <c r="P191" s="5"/>
      <c r="R191" s="5">
        <v>2.65</v>
      </c>
      <c r="S191" s="5">
        <v>58.92</v>
      </c>
      <c r="T191" s="5">
        <v>56.27</v>
      </c>
      <c r="U191" s="5">
        <v>57.6</v>
      </c>
      <c r="V191">
        <v>57.95</v>
      </c>
      <c r="W191" s="5">
        <v>80307.864000000001</v>
      </c>
      <c r="X191">
        <v>4015.3932</v>
      </c>
      <c r="Y191">
        <v>84323.257199999993</v>
      </c>
      <c r="Z191">
        <v>2529.6977160000001</v>
      </c>
      <c r="AA191">
        <v>86852.954916000002</v>
      </c>
      <c r="AC191">
        <v>86852.954916000002</v>
      </c>
      <c r="AE191">
        <v>86852.954916000002</v>
      </c>
      <c r="AG191">
        <v>86852.954916000002</v>
      </c>
      <c r="AI191">
        <v>86852.954916000002</v>
      </c>
      <c r="AJ191">
        <v>868.52954915999999</v>
      </c>
      <c r="AK191">
        <v>87721.48446516</v>
      </c>
      <c r="AL191" s="5">
        <v>4386.0742232580005</v>
      </c>
      <c r="AM191" s="5">
        <v>92107.558688417994</v>
      </c>
      <c r="AO191">
        <v>92107.558688417994</v>
      </c>
      <c r="AP191">
        <v>1842.15117376836</v>
      </c>
      <c r="AQ191">
        <v>93949.709862186355</v>
      </c>
      <c r="AS191">
        <v>93949.709862186355</v>
      </c>
      <c r="AT191">
        <v>1878.9941972437273</v>
      </c>
      <c r="AU191">
        <v>95828.704059430078</v>
      </c>
      <c r="AW191">
        <v>95828.704059430078</v>
      </c>
      <c r="AX191" s="5">
        <v>958.28704059430083</v>
      </c>
      <c r="AY191">
        <v>96786.991100024374</v>
      </c>
      <c r="BA191">
        <v>96786.991100024374</v>
      </c>
      <c r="BC191">
        <v>96786.991100024374</v>
      </c>
      <c r="BE191">
        <v>96786.991100024374</v>
      </c>
      <c r="BF191">
        <v>2419.6747775006093</v>
      </c>
      <c r="BG191">
        <v>99206.665877524982</v>
      </c>
      <c r="BI191">
        <v>99206.665877524982</v>
      </c>
      <c r="BJ191">
        <v>3968.2666351009993</v>
      </c>
      <c r="BK191">
        <v>103174.93251262598</v>
      </c>
      <c r="BL191">
        <v>6190.4959507575586</v>
      </c>
      <c r="BM191">
        <v>109365.42846338352</v>
      </c>
      <c r="BN191">
        <v>14217.505700239861</v>
      </c>
      <c r="BO191">
        <v>123582.9341636234</v>
      </c>
      <c r="BP191">
        <v>35</v>
      </c>
      <c r="BQ191">
        <v>123617.9341636234</v>
      </c>
      <c r="BR191">
        <v>1236.1793416362341</v>
      </c>
      <c r="BS191">
        <v>124854.11350525964</v>
      </c>
      <c r="BT191" s="5">
        <v>124854.11</v>
      </c>
      <c r="BU191" s="5">
        <v>7235300</v>
      </c>
      <c r="BX191" s="5">
        <v>0</v>
      </c>
      <c r="BY191" s="5">
        <v>124854.18464193268</v>
      </c>
      <c r="BZ191" s="5">
        <v>7235300</v>
      </c>
      <c r="CA191" s="5" t="s">
        <v>8</v>
      </c>
      <c r="CB191" s="5"/>
      <c r="CC191">
        <v>124854.18464193268</v>
      </c>
      <c r="CD191" s="5">
        <v>0</v>
      </c>
      <c r="CE191" s="5">
        <v>7235300</v>
      </c>
      <c r="CF191" s="5" t="s">
        <v>102</v>
      </c>
      <c r="CG191" s="5"/>
      <c r="CH191" s="5" t="s">
        <v>1815</v>
      </c>
      <c r="CI191" s="5" t="s">
        <v>1815</v>
      </c>
      <c r="CJ191" t="s">
        <v>1827</v>
      </c>
      <c r="CK191" t="s">
        <v>1830</v>
      </c>
      <c r="CL191" t="s">
        <v>1868</v>
      </c>
      <c r="CM191" t="s">
        <v>1857</v>
      </c>
      <c r="CN191" s="5" t="b">
        <v>1</v>
      </c>
      <c r="CO191" t="s">
        <v>332</v>
      </c>
      <c r="CQ191" t="s">
        <v>1269</v>
      </c>
      <c r="CR191" t="s">
        <v>1451</v>
      </c>
      <c r="CS191" t="s">
        <v>8</v>
      </c>
      <c r="CT191" t="b">
        <v>1</v>
      </c>
      <c r="CU191">
        <v>7235300</v>
      </c>
      <c r="CV191">
        <v>7235300</v>
      </c>
      <c r="CW191">
        <v>0</v>
      </c>
      <c r="CX191">
        <v>0</v>
      </c>
      <c r="CY191">
        <v>0</v>
      </c>
      <c r="CZ191" t="b">
        <v>1</v>
      </c>
      <c r="DA191" t="s">
        <v>1786</v>
      </c>
      <c r="DB191" t="s">
        <v>1787</v>
      </c>
      <c r="DC191">
        <v>6.0763888888888395E-3</v>
      </c>
      <c r="DD191">
        <v>758.6625802895154</v>
      </c>
      <c r="DE191" s="5">
        <f>ROUND(ПП5[[#This Row],[Стоимость квартиры с отделкой]]/1000000,2)</f>
        <v>7.24</v>
      </c>
    </row>
    <row r="192" spans="1:109" x14ac:dyDescent="0.25">
      <c r="A192" s="5">
        <v>191</v>
      </c>
      <c r="B192" s="5" t="s">
        <v>4</v>
      </c>
      <c r="C192" s="5">
        <v>12</v>
      </c>
      <c r="D192" s="5">
        <v>4</v>
      </c>
      <c r="E192" s="5">
        <v>2</v>
      </c>
      <c r="F192" s="5">
        <v>15.45</v>
      </c>
      <c r="G192" s="5">
        <v>14.5</v>
      </c>
      <c r="H192" s="5"/>
      <c r="I192" s="5">
        <v>29.95</v>
      </c>
      <c r="J192" s="5">
        <v>11.95</v>
      </c>
      <c r="K192" s="5">
        <v>3.86</v>
      </c>
      <c r="L192" s="5">
        <v>2.37</v>
      </c>
      <c r="M192" s="5"/>
      <c r="N192" s="5">
        <v>8.8699999999999992</v>
      </c>
      <c r="O192" s="5">
        <v>2.62</v>
      </c>
      <c r="P192" s="5"/>
      <c r="R192" s="5">
        <v>2.62</v>
      </c>
      <c r="S192" s="5">
        <v>59.62</v>
      </c>
      <c r="T192" s="5">
        <v>57</v>
      </c>
      <c r="U192" s="5">
        <v>58.31</v>
      </c>
      <c r="V192">
        <v>58.349999999999994</v>
      </c>
      <c r="W192" s="5">
        <v>81466.150500000003</v>
      </c>
      <c r="X192">
        <v>4073.3075250000002</v>
      </c>
      <c r="Y192">
        <v>85539.458025</v>
      </c>
      <c r="Z192">
        <v>2566.1837407499997</v>
      </c>
      <c r="AA192">
        <v>88105.641765749999</v>
      </c>
      <c r="AC192">
        <v>88105.641765749999</v>
      </c>
      <c r="AE192">
        <v>88105.641765749999</v>
      </c>
      <c r="AG192">
        <v>88105.641765749999</v>
      </c>
      <c r="AI192">
        <v>88105.641765749999</v>
      </c>
      <c r="AJ192">
        <v>881.05641765749999</v>
      </c>
      <c r="AK192">
        <v>88986.698183407498</v>
      </c>
      <c r="AL192" s="5">
        <v>4449.3349091703749</v>
      </c>
      <c r="AM192" s="5">
        <v>93436.033092577869</v>
      </c>
      <c r="AO192">
        <v>93436.033092577869</v>
      </c>
      <c r="AP192">
        <v>1868.7206618515577</v>
      </c>
      <c r="AQ192">
        <v>95304.753754429446</v>
      </c>
      <c r="AS192">
        <v>95304.753754429446</v>
      </c>
      <c r="AT192">
        <v>1906.0950750885888</v>
      </c>
      <c r="AU192">
        <v>97210.848829518014</v>
      </c>
      <c r="AW192">
        <v>97210.848829518014</v>
      </c>
      <c r="AX192" s="5"/>
      <c r="AY192">
        <v>97210.848829518014</v>
      </c>
      <c r="AZ192">
        <v>972.10848829518011</v>
      </c>
      <c r="BA192">
        <v>98182.957317813198</v>
      </c>
      <c r="BC192">
        <v>98182.957317813198</v>
      </c>
      <c r="BE192">
        <v>98182.957317813198</v>
      </c>
      <c r="BF192">
        <v>2454.5739329453299</v>
      </c>
      <c r="BG192">
        <v>100637.53125075852</v>
      </c>
      <c r="BH192">
        <v>500</v>
      </c>
      <c r="BI192">
        <v>101137.53125075852</v>
      </c>
      <c r="BJ192">
        <v>4045.5012500303415</v>
      </c>
      <c r="BK192">
        <v>105183.03250078888</v>
      </c>
      <c r="BL192">
        <v>6310.9819500473322</v>
      </c>
      <c r="BM192">
        <v>111494.0144508362</v>
      </c>
      <c r="BN192">
        <v>14494.221878608709</v>
      </c>
      <c r="BO192">
        <v>125988.23632944492</v>
      </c>
      <c r="BP192">
        <v>35</v>
      </c>
      <c r="BQ192">
        <v>126023.23632944492</v>
      </c>
      <c r="BS192">
        <v>126023.23632944492</v>
      </c>
      <c r="BT192" s="5">
        <v>126023.24</v>
      </c>
      <c r="BU192" s="5">
        <v>7353500</v>
      </c>
      <c r="BX192" s="5">
        <v>0</v>
      </c>
      <c r="BY192" s="5">
        <v>126023.99314481576</v>
      </c>
      <c r="BZ192" s="5">
        <v>7353500</v>
      </c>
      <c r="CA192" s="5" t="s">
        <v>10</v>
      </c>
      <c r="CB192" s="5">
        <v>30000</v>
      </c>
      <c r="CC192">
        <v>156023.99314481579</v>
      </c>
      <c r="CD192" s="5">
        <v>1750500</v>
      </c>
      <c r="CE192" s="5">
        <v>9104000</v>
      </c>
      <c r="CF192" s="5"/>
      <c r="CG192" s="5"/>
      <c r="CH192" s="5" t="s">
        <v>2</v>
      </c>
      <c r="CI192" s="5" t="s">
        <v>2</v>
      </c>
      <c r="CJ192" t="s">
        <v>1821</v>
      </c>
      <c r="CK192" t="s">
        <v>1787</v>
      </c>
      <c r="CL192" t="s">
        <v>1868</v>
      </c>
      <c r="CM192" t="s">
        <v>1865</v>
      </c>
      <c r="CN192" s="5" t="b">
        <v>1</v>
      </c>
      <c r="CO192" t="s">
        <v>333</v>
      </c>
      <c r="CQ192" t="s">
        <v>1269</v>
      </c>
      <c r="CR192" t="s">
        <v>1451</v>
      </c>
      <c r="CS192" t="s">
        <v>1282</v>
      </c>
      <c r="CT192" t="b">
        <v>0</v>
      </c>
      <c r="CU192">
        <v>7353500</v>
      </c>
      <c r="CV192">
        <v>7353500</v>
      </c>
      <c r="CW192">
        <v>0</v>
      </c>
      <c r="CX192">
        <v>0</v>
      </c>
      <c r="CY192">
        <v>0</v>
      </c>
      <c r="CZ192" t="b">
        <v>1</v>
      </c>
      <c r="DA192" t="s">
        <v>1786</v>
      </c>
      <c r="DB192" t="s">
        <v>1787</v>
      </c>
      <c r="DC192">
        <v>6.8598868118652234E-4</v>
      </c>
      <c r="DD192">
        <v>86.451032855271507</v>
      </c>
      <c r="DE192" s="5">
        <f>ROUND(ПП5[[#This Row],[Стоимость квартиры с отделкой]]/1000000,2)</f>
        <v>9.1</v>
      </c>
    </row>
    <row r="193" spans="1:109" x14ac:dyDescent="0.25">
      <c r="A193" s="5">
        <v>192</v>
      </c>
      <c r="B193" s="5" t="s">
        <v>4</v>
      </c>
      <c r="C193" s="5">
        <v>12</v>
      </c>
      <c r="D193" s="5">
        <v>5</v>
      </c>
      <c r="E193" s="5">
        <v>1</v>
      </c>
      <c r="F193" s="5">
        <v>12.06</v>
      </c>
      <c r="G193" s="5"/>
      <c r="H193" s="5"/>
      <c r="I193" s="5">
        <v>12.06</v>
      </c>
      <c r="J193" s="5">
        <v>13.18</v>
      </c>
      <c r="K193" s="5">
        <v>4.1100000000000003</v>
      </c>
      <c r="L193" s="5"/>
      <c r="M193" s="5"/>
      <c r="N193" s="5">
        <v>7.09</v>
      </c>
      <c r="O193" s="5">
        <v>2.84</v>
      </c>
      <c r="P193" s="5"/>
      <c r="R193" s="5">
        <v>2.84</v>
      </c>
      <c r="S193" s="5">
        <v>39.28</v>
      </c>
      <c r="T193" s="5">
        <v>36.44</v>
      </c>
      <c r="U193" s="5">
        <v>37.86</v>
      </c>
      <c r="V193">
        <v>37.549999999999997</v>
      </c>
      <c r="W193" s="5">
        <v>89223.75</v>
      </c>
      <c r="X193">
        <v>4461.1875</v>
      </c>
      <c r="Y193">
        <v>93684.9375</v>
      </c>
      <c r="Z193">
        <v>2810.5481249999998</v>
      </c>
      <c r="AA193">
        <v>96495.485625000001</v>
      </c>
      <c r="AB193">
        <v>4342.2968531249999</v>
      </c>
      <c r="AC193">
        <v>100837.78247812499</v>
      </c>
      <c r="AE193">
        <v>100837.78247812499</v>
      </c>
      <c r="AF193">
        <v>5041.8891239062505</v>
      </c>
      <c r="AG193">
        <v>105879.67160203125</v>
      </c>
      <c r="AI193">
        <v>105879.67160203125</v>
      </c>
      <c r="AJ193">
        <v>1058.7967160203125</v>
      </c>
      <c r="AK193">
        <v>106938.46831805156</v>
      </c>
      <c r="AL193" s="5">
        <v>5346.9234159025782</v>
      </c>
      <c r="AM193" s="5">
        <v>112285.39173395414</v>
      </c>
      <c r="AO193">
        <v>112285.39173395414</v>
      </c>
      <c r="AP193">
        <v>3368.5617520186238</v>
      </c>
      <c r="AQ193">
        <v>115653.95348597276</v>
      </c>
      <c r="AS193">
        <v>115653.95348597276</v>
      </c>
      <c r="AU193">
        <v>115653.95348597276</v>
      </c>
      <c r="AW193">
        <v>115653.95348597276</v>
      </c>
      <c r="AX193" s="5"/>
      <c r="AY193">
        <v>115653.95348597276</v>
      </c>
      <c r="AZ193">
        <v>1156.5395348597276</v>
      </c>
      <c r="BA193">
        <v>116810.49302083248</v>
      </c>
      <c r="BB193">
        <v>584.05246510416237</v>
      </c>
      <c r="BC193">
        <v>117394.54548593664</v>
      </c>
      <c r="BE193">
        <v>117394.54548593664</v>
      </c>
      <c r="BF193">
        <v>2934.8636371484163</v>
      </c>
      <c r="BG193">
        <v>120329.40912308506</v>
      </c>
      <c r="BI193">
        <v>120329.40912308506</v>
      </c>
      <c r="BK193">
        <v>120329.40912308506</v>
      </c>
      <c r="BL193">
        <v>6016.470456154253</v>
      </c>
      <c r="BM193">
        <v>126345.87957923932</v>
      </c>
      <c r="BN193">
        <v>16424.964345301112</v>
      </c>
      <c r="BO193">
        <v>142770.84392454044</v>
      </c>
      <c r="BP193">
        <v>35</v>
      </c>
      <c r="BQ193">
        <v>142805.84392454044</v>
      </c>
      <c r="BS193">
        <v>142805.84392454044</v>
      </c>
      <c r="BT193" s="5">
        <v>142805.84</v>
      </c>
      <c r="BU193" s="5">
        <v>5362400</v>
      </c>
      <c r="BX193" s="5">
        <v>0</v>
      </c>
      <c r="BY193" s="5">
        <v>142806.92410119841</v>
      </c>
      <c r="BZ193" s="5">
        <v>5362400</v>
      </c>
      <c r="CA193" s="5" t="s">
        <v>8</v>
      </c>
      <c r="CB193" s="5"/>
      <c r="CC193">
        <v>142806.92410119841</v>
      </c>
      <c r="CD193" s="5">
        <v>0</v>
      </c>
      <c r="CE193" s="5">
        <v>5362400</v>
      </c>
      <c r="CF193" s="5"/>
      <c r="CG193" s="5"/>
      <c r="CH193" s="5" t="s">
        <v>2</v>
      </c>
      <c r="CI193" s="5" t="s">
        <v>2</v>
      </c>
      <c r="CJ193" t="s">
        <v>1821</v>
      </c>
      <c r="CK193" t="s">
        <v>1787</v>
      </c>
      <c r="CL193" t="s">
        <v>1868</v>
      </c>
      <c r="CM193" t="s">
        <v>1864</v>
      </c>
      <c r="CN193" s="5" t="b">
        <v>1</v>
      </c>
      <c r="CO193" t="s">
        <v>334</v>
      </c>
      <c r="CQ193" t="s">
        <v>1269</v>
      </c>
      <c r="CR193" t="s">
        <v>1451</v>
      </c>
      <c r="CS193" t="s">
        <v>8</v>
      </c>
      <c r="CT193" t="b">
        <v>1</v>
      </c>
      <c r="CU193">
        <v>5362400</v>
      </c>
      <c r="CV193">
        <v>5362400</v>
      </c>
      <c r="CW193">
        <v>0</v>
      </c>
      <c r="CX193">
        <v>0</v>
      </c>
      <c r="CY193">
        <v>0</v>
      </c>
      <c r="CZ193" t="b">
        <v>1</v>
      </c>
      <c r="DA193" t="s">
        <v>1786</v>
      </c>
      <c r="DB193" t="s">
        <v>1787</v>
      </c>
      <c r="DC193">
        <v>-8.1880612783941098E-3</v>
      </c>
      <c r="DD193">
        <v>-1169.3118455195893</v>
      </c>
      <c r="DE193" s="5">
        <f>ROUND(ПП5[[#This Row],[Стоимость квартиры с отделкой]]/1000000,2)</f>
        <v>5.36</v>
      </c>
    </row>
    <row r="194" spans="1:109" x14ac:dyDescent="0.25">
      <c r="A194" s="5">
        <v>193</v>
      </c>
      <c r="B194" s="5" t="s">
        <v>4</v>
      </c>
      <c r="C194" s="5">
        <v>12</v>
      </c>
      <c r="D194" s="5">
        <v>6</v>
      </c>
      <c r="E194" s="5">
        <v>3</v>
      </c>
      <c r="F194" s="5">
        <v>17.89</v>
      </c>
      <c r="G194" s="5">
        <v>17.2</v>
      </c>
      <c r="H194" s="5">
        <v>14.31</v>
      </c>
      <c r="I194" s="5">
        <v>49.400000000000006</v>
      </c>
      <c r="J194" s="5">
        <v>13.39</v>
      </c>
      <c r="K194" s="5">
        <v>4.2</v>
      </c>
      <c r="L194" s="5">
        <v>2.0499999999999998</v>
      </c>
      <c r="M194" s="5"/>
      <c r="N194" s="5">
        <v>13.21</v>
      </c>
      <c r="O194" s="5">
        <v>2.79</v>
      </c>
      <c r="P194" s="5">
        <v>2.68</v>
      </c>
      <c r="R194" s="5">
        <v>5.4700000000000006</v>
      </c>
      <c r="S194" s="5">
        <v>87.72</v>
      </c>
      <c r="T194" s="5">
        <v>82.25</v>
      </c>
      <c r="U194" s="5">
        <v>84.99</v>
      </c>
      <c r="V194">
        <v>84.45</v>
      </c>
      <c r="W194" s="5">
        <v>73520.37000000001</v>
      </c>
      <c r="X194">
        <v>3676.0185000000006</v>
      </c>
      <c r="Y194">
        <v>77196.388500000015</v>
      </c>
      <c r="Z194">
        <v>2315.8916550000004</v>
      </c>
      <c r="AA194">
        <v>79512.280155000015</v>
      </c>
      <c r="AC194">
        <v>79512.280155000015</v>
      </c>
      <c r="AE194">
        <v>79512.280155000015</v>
      </c>
      <c r="AG194">
        <v>79512.280155000015</v>
      </c>
      <c r="AI194">
        <v>79512.280155000015</v>
      </c>
      <c r="AK194">
        <v>79512.280155000015</v>
      </c>
      <c r="AL194" s="5"/>
      <c r="AM194" s="5">
        <v>79512.280155000015</v>
      </c>
      <c r="AO194">
        <v>79512.280155000015</v>
      </c>
      <c r="AQ194">
        <v>79512.280155000015</v>
      </c>
      <c r="AS194">
        <v>79512.280155000015</v>
      </c>
      <c r="AU194">
        <v>79512.280155000015</v>
      </c>
      <c r="AW194">
        <v>79512.280155000015</v>
      </c>
      <c r="AX194" s="5"/>
      <c r="AY194">
        <v>79512.280155000015</v>
      </c>
      <c r="BA194">
        <v>79512.280155000015</v>
      </c>
      <c r="BC194">
        <v>79512.280155000015</v>
      </c>
      <c r="BE194">
        <v>79512.280155000015</v>
      </c>
      <c r="BG194">
        <v>79512.280155000015</v>
      </c>
      <c r="BI194">
        <v>79512.280155000015</v>
      </c>
      <c r="BK194">
        <v>79512.280155000015</v>
      </c>
      <c r="BM194">
        <v>79512.280155000015</v>
      </c>
      <c r="BO194">
        <v>79512.280155000015</v>
      </c>
      <c r="BQ194">
        <v>79512.280155000015</v>
      </c>
      <c r="BS194">
        <v>79512.280155000015</v>
      </c>
      <c r="BT194" s="5">
        <v>79512.28</v>
      </c>
      <c r="BU194" s="5">
        <v>6757800</v>
      </c>
      <c r="BW194">
        <v>0.05</v>
      </c>
      <c r="BX194" s="5">
        <v>337890</v>
      </c>
      <c r="BY194" s="5">
        <v>75537.239675255914</v>
      </c>
      <c r="BZ194" s="5">
        <v>6419910</v>
      </c>
      <c r="CA194" s="5" t="s">
        <v>8</v>
      </c>
      <c r="CB194" s="5"/>
      <c r="CC194">
        <v>75537.239675255914</v>
      </c>
      <c r="CD194" s="5">
        <v>0</v>
      </c>
      <c r="CE194" s="5">
        <v>6419910</v>
      </c>
      <c r="CF194" s="5"/>
      <c r="CG194" s="5" t="s">
        <v>110</v>
      </c>
      <c r="CH194" s="5" t="s">
        <v>1</v>
      </c>
      <c r="CI194" s="5" t="s">
        <v>1</v>
      </c>
      <c r="CJ194" t="s">
        <v>1863</v>
      </c>
      <c r="CK194" t="s">
        <v>1787</v>
      </c>
      <c r="CL194" t="s">
        <v>1868</v>
      </c>
      <c r="CM194" t="s">
        <v>1866</v>
      </c>
      <c r="CN194" s="5" t="b">
        <v>1</v>
      </c>
      <c r="CO194" t="s">
        <v>335</v>
      </c>
      <c r="CQ194" t="s">
        <v>1269</v>
      </c>
      <c r="CR194" t="s">
        <v>1450</v>
      </c>
      <c r="CS194" t="s">
        <v>8</v>
      </c>
      <c r="CT194" t="b">
        <v>1</v>
      </c>
      <c r="CU194">
        <v>6757800</v>
      </c>
      <c r="CV194" t="s">
        <v>1899</v>
      </c>
      <c r="CW194">
        <v>0</v>
      </c>
      <c r="CX194">
        <v>6757800</v>
      </c>
      <c r="CY194">
        <v>0</v>
      </c>
      <c r="CZ194" t="b">
        <v>1</v>
      </c>
      <c r="DA194">
        <v>45289</v>
      </c>
      <c r="DB194" t="s">
        <v>1789</v>
      </c>
      <c r="DC194">
        <v>-6.3536886692551198E-3</v>
      </c>
      <c r="DD194">
        <v>-479.94010383148174</v>
      </c>
      <c r="DE194" s="5">
        <f>ROUND(ПП5[[#This Row],[Стоимость квартиры с отделкой]]/1000000,2)</f>
        <v>6.42</v>
      </c>
    </row>
    <row r="195" spans="1:109" x14ac:dyDescent="0.25">
      <c r="A195" s="5">
        <v>194</v>
      </c>
      <c r="B195" s="5" t="s">
        <v>4</v>
      </c>
      <c r="C195" s="5">
        <v>12</v>
      </c>
      <c r="D195" s="5">
        <v>7</v>
      </c>
      <c r="E195" s="5">
        <v>1</v>
      </c>
      <c r="F195" s="5">
        <v>17.89</v>
      </c>
      <c r="G195" s="5"/>
      <c r="H195" s="5"/>
      <c r="I195" s="5">
        <v>17.89</v>
      </c>
      <c r="J195" s="5">
        <v>13.04</v>
      </c>
      <c r="K195" s="5">
        <v>3.9</v>
      </c>
      <c r="L195" s="5"/>
      <c r="M195" s="5"/>
      <c r="N195" s="5">
        <v>6.12</v>
      </c>
      <c r="O195" s="5">
        <v>2.65</v>
      </c>
      <c r="P195" s="5"/>
      <c r="R195" s="5">
        <v>2.65</v>
      </c>
      <c r="S195" s="5">
        <v>43.6</v>
      </c>
      <c r="T195" s="5">
        <v>40.950000000000003</v>
      </c>
      <c r="U195" s="5">
        <v>42.28</v>
      </c>
      <c r="V195">
        <v>42.15</v>
      </c>
      <c r="W195" s="5">
        <v>85573.6875</v>
      </c>
      <c r="X195">
        <v>4278.6843749999998</v>
      </c>
      <c r="Y195">
        <v>89852.371874999997</v>
      </c>
      <c r="Z195">
        <v>2695.5711562499996</v>
      </c>
      <c r="AA195">
        <v>92547.943031250004</v>
      </c>
      <c r="AB195">
        <v>2776.4382909374995</v>
      </c>
      <c r="AC195">
        <v>95324.381322187488</v>
      </c>
      <c r="AE195">
        <v>95324.381322187488</v>
      </c>
      <c r="AF195">
        <v>4766.2190661093746</v>
      </c>
      <c r="AG195">
        <v>100090.60038829688</v>
      </c>
      <c r="AI195">
        <v>100090.60038829688</v>
      </c>
      <c r="AJ195">
        <v>1000.9060038829688</v>
      </c>
      <c r="AK195">
        <v>101091.50639217984</v>
      </c>
      <c r="AL195" s="5">
        <v>5054.5753196089918</v>
      </c>
      <c r="AM195" s="5">
        <v>106146.08171178882</v>
      </c>
      <c r="AO195">
        <v>106146.08171178882</v>
      </c>
      <c r="AP195">
        <v>3184.3824513536647</v>
      </c>
      <c r="AQ195">
        <v>109330.46416314247</v>
      </c>
      <c r="AS195">
        <v>109330.46416314247</v>
      </c>
      <c r="AU195">
        <v>109330.46416314247</v>
      </c>
      <c r="AW195">
        <v>109330.46416314247</v>
      </c>
      <c r="AX195" s="5">
        <v>1093.3046416314248</v>
      </c>
      <c r="AY195">
        <v>110423.76880477392</v>
      </c>
      <c r="BA195">
        <v>110423.76880477392</v>
      </c>
      <c r="BC195">
        <v>110423.76880477392</v>
      </c>
      <c r="BE195">
        <v>110423.76880477392</v>
      </c>
      <c r="BG195">
        <v>110423.76880477392</v>
      </c>
      <c r="BI195">
        <v>110423.76880477392</v>
      </c>
      <c r="BK195">
        <v>110423.76880477392</v>
      </c>
      <c r="BM195">
        <v>110423.76880477392</v>
      </c>
      <c r="BO195">
        <v>110423.76880477392</v>
      </c>
      <c r="BQ195">
        <v>110423.76880477392</v>
      </c>
      <c r="BS195">
        <v>110423.76880477392</v>
      </c>
      <c r="BT195" s="5">
        <v>110423.77</v>
      </c>
      <c r="BU195" s="5">
        <v>4668800</v>
      </c>
      <c r="BX195" s="5">
        <v>0</v>
      </c>
      <c r="BY195" s="5">
        <v>110425.73320719016</v>
      </c>
      <c r="BZ195" s="5">
        <v>4668800</v>
      </c>
      <c r="CA195" s="5" t="s">
        <v>1282</v>
      </c>
      <c r="CB195" s="5">
        <v>7000</v>
      </c>
      <c r="CC195">
        <v>117425.73320719016</v>
      </c>
      <c r="CD195" s="5">
        <v>295960</v>
      </c>
      <c r="CE195" s="5">
        <v>4964760</v>
      </c>
      <c r="CF195" s="5"/>
      <c r="CG195" s="5"/>
      <c r="CH195" s="5" t="s">
        <v>1</v>
      </c>
      <c r="CI195" s="5" t="s">
        <v>1</v>
      </c>
      <c r="CJ195" t="s">
        <v>1863</v>
      </c>
      <c r="CK195" t="s">
        <v>1787</v>
      </c>
      <c r="CL195" t="s">
        <v>1868</v>
      </c>
      <c r="CM195" t="s">
        <v>1864</v>
      </c>
      <c r="CN195" s="5" t="b">
        <v>1</v>
      </c>
      <c r="CO195" t="s">
        <v>336</v>
      </c>
      <c r="CQ195" t="s">
        <v>1269</v>
      </c>
      <c r="CR195" t="s">
        <v>1450</v>
      </c>
      <c r="CS195" t="s">
        <v>1282</v>
      </c>
      <c r="CT195" t="b">
        <v>1</v>
      </c>
      <c r="CU195">
        <v>4668800</v>
      </c>
      <c r="CV195" t="s">
        <v>1899</v>
      </c>
      <c r="CW195">
        <v>0</v>
      </c>
      <c r="CX195">
        <v>4668800</v>
      </c>
      <c r="CY195">
        <v>0</v>
      </c>
      <c r="CZ195" t="b">
        <v>1</v>
      </c>
      <c r="DA195">
        <v>45468</v>
      </c>
      <c r="DB195" t="s">
        <v>1789</v>
      </c>
      <c r="DC195">
        <v>-3.0747398297067408E-3</v>
      </c>
      <c r="DD195">
        <v>-339.53040011671789</v>
      </c>
      <c r="DE195" s="5">
        <f>ROUND(ПП5[[#This Row],[Стоимость квартиры с отделкой]]/1000000,2)</f>
        <v>4.96</v>
      </c>
    </row>
    <row r="196" spans="1:109" x14ac:dyDescent="0.25">
      <c r="A196" s="5">
        <v>195</v>
      </c>
      <c r="B196" s="5" t="s">
        <v>4</v>
      </c>
      <c r="C196" s="5">
        <v>13</v>
      </c>
      <c r="D196" s="5">
        <v>1</v>
      </c>
      <c r="E196" s="5">
        <v>2</v>
      </c>
      <c r="F196" s="5">
        <v>15.91</v>
      </c>
      <c r="G196" s="5">
        <v>12.02</v>
      </c>
      <c r="H196" s="5"/>
      <c r="I196" s="5">
        <v>27.93</v>
      </c>
      <c r="J196" s="5">
        <v>15.31</v>
      </c>
      <c r="K196" s="5">
        <v>3.85</v>
      </c>
      <c r="L196" s="5">
        <v>2.2999999999999998</v>
      </c>
      <c r="M196" s="5"/>
      <c r="N196" s="5">
        <v>9.4499999999999993</v>
      </c>
      <c r="O196" s="5">
        <v>2.75</v>
      </c>
      <c r="P196" s="5"/>
      <c r="R196" s="5">
        <v>2.75</v>
      </c>
      <c r="S196" s="5">
        <v>61.59</v>
      </c>
      <c r="T196" s="5">
        <v>58.84</v>
      </c>
      <c r="U196" s="5">
        <v>60.22</v>
      </c>
      <c r="V196">
        <v>60.099999999999994</v>
      </c>
      <c r="W196" s="5">
        <v>80307.864000000001</v>
      </c>
      <c r="X196">
        <v>4015.3932</v>
      </c>
      <c r="Y196">
        <v>84323.257199999993</v>
      </c>
      <c r="Z196">
        <v>2529.6977160000001</v>
      </c>
      <c r="AA196">
        <v>86852.954916000002</v>
      </c>
      <c r="AC196">
        <v>86852.954916000002</v>
      </c>
      <c r="AE196">
        <v>86852.954916000002</v>
      </c>
      <c r="AG196">
        <v>86852.954916000002</v>
      </c>
      <c r="AI196">
        <v>86852.954916000002</v>
      </c>
      <c r="AJ196">
        <v>868.52954915999999</v>
      </c>
      <c r="AK196">
        <v>87721.48446516</v>
      </c>
      <c r="AL196" s="5">
        <v>4386.0742232580005</v>
      </c>
      <c r="AM196" s="5">
        <v>92107.558688417994</v>
      </c>
      <c r="AO196">
        <v>92107.558688417994</v>
      </c>
      <c r="AQ196">
        <v>92107.558688417994</v>
      </c>
      <c r="AS196">
        <v>92107.558688417994</v>
      </c>
      <c r="AU196">
        <v>92107.558688417994</v>
      </c>
      <c r="AW196">
        <v>92107.558688417994</v>
      </c>
      <c r="AX196" s="5"/>
      <c r="AY196">
        <v>92107.558688417994</v>
      </c>
      <c r="BA196">
        <v>92107.558688417994</v>
      </c>
      <c r="BC196">
        <v>92107.558688417994</v>
      </c>
      <c r="BE196">
        <v>92107.558688417994</v>
      </c>
      <c r="BG196">
        <v>92107.558688417994</v>
      </c>
      <c r="BI196">
        <v>92107.558688417994</v>
      </c>
      <c r="BK196">
        <v>92107.558688417994</v>
      </c>
      <c r="BM196">
        <v>92107.558688417994</v>
      </c>
      <c r="BO196">
        <v>92107.558688417994</v>
      </c>
      <c r="BQ196">
        <v>92107.558688417994</v>
      </c>
      <c r="BS196">
        <v>92107.558688417994</v>
      </c>
      <c r="BT196" s="5">
        <v>92107.56</v>
      </c>
      <c r="BU196" s="5">
        <v>5546800</v>
      </c>
      <c r="BX196" s="5">
        <v>0</v>
      </c>
      <c r="BY196" s="5">
        <v>92108.933909000334</v>
      </c>
      <c r="BZ196" s="5">
        <v>5546800</v>
      </c>
      <c r="CA196" s="5" t="s">
        <v>8</v>
      </c>
      <c r="CB196" s="5"/>
      <c r="CC196">
        <v>92108.933909000334</v>
      </c>
      <c r="CD196" s="5">
        <v>0</v>
      </c>
      <c r="CE196" s="5">
        <v>5546800</v>
      </c>
      <c r="CF196" s="5"/>
      <c r="CG196" s="5"/>
      <c r="CH196" s="5" t="s">
        <v>1</v>
      </c>
      <c r="CI196" s="5" t="s">
        <v>1</v>
      </c>
      <c r="CJ196" t="s">
        <v>1863</v>
      </c>
      <c r="CK196" t="s">
        <v>1787</v>
      </c>
      <c r="CL196" t="s">
        <v>1868</v>
      </c>
      <c r="CM196" t="s">
        <v>1857</v>
      </c>
      <c r="CN196" s="5" t="b">
        <v>1</v>
      </c>
      <c r="CO196" t="s">
        <v>337</v>
      </c>
      <c r="CQ196" t="s">
        <v>1269</v>
      </c>
      <c r="CR196" t="s">
        <v>1450</v>
      </c>
      <c r="CS196" t="s">
        <v>8</v>
      </c>
      <c r="CT196" t="b">
        <v>1</v>
      </c>
      <c r="CU196">
        <v>5546800</v>
      </c>
      <c r="CV196" t="s">
        <v>1899</v>
      </c>
      <c r="CW196">
        <v>0</v>
      </c>
      <c r="CX196">
        <v>5546800</v>
      </c>
      <c r="CY196">
        <v>0</v>
      </c>
      <c r="CZ196" t="b">
        <v>1</v>
      </c>
      <c r="DA196">
        <v>45349</v>
      </c>
      <c r="DB196" t="s">
        <v>1792</v>
      </c>
      <c r="DC196">
        <v>-1.9926934573232247E-3</v>
      </c>
      <c r="DD196">
        <v>-183.54486996148228</v>
      </c>
      <c r="DE196" s="5">
        <f>ROUND(ПП5[[#This Row],[Стоимость квартиры с отделкой]]/1000000,2)</f>
        <v>5.55</v>
      </c>
    </row>
    <row r="197" spans="1:109" x14ac:dyDescent="0.25">
      <c r="A197" s="5">
        <v>196</v>
      </c>
      <c r="B197" s="5" t="s">
        <v>4</v>
      </c>
      <c r="C197" s="5">
        <v>13</v>
      </c>
      <c r="D197" s="5">
        <v>2</v>
      </c>
      <c r="E197" s="5">
        <v>0</v>
      </c>
      <c r="F197" s="5">
        <v>7.13</v>
      </c>
      <c r="G197" s="5"/>
      <c r="H197" s="5"/>
      <c r="I197" s="5">
        <v>7.13</v>
      </c>
      <c r="J197" s="5">
        <v>5.12</v>
      </c>
      <c r="K197" s="5">
        <v>3.65</v>
      </c>
      <c r="L197" s="5"/>
      <c r="M197" s="5"/>
      <c r="N197" s="5">
        <v>6.92</v>
      </c>
      <c r="O197" s="5">
        <v>2.91</v>
      </c>
      <c r="P197" s="5"/>
      <c r="R197" s="5">
        <v>2.91</v>
      </c>
      <c r="S197" s="5">
        <v>25.73</v>
      </c>
      <c r="T197" s="5">
        <v>22.82</v>
      </c>
      <c r="U197" s="5">
        <v>24.28</v>
      </c>
      <c r="V197">
        <v>24.05</v>
      </c>
      <c r="W197" s="5">
        <v>90229.544999999998</v>
      </c>
      <c r="X197">
        <v>4511.4772499999999</v>
      </c>
      <c r="Y197">
        <v>94741.022249999995</v>
      </c>
      <c r="Z197">
        <v>2842.2306674999995</v>
      </c>
      <c r="AA197">
        <v>97583.252917499995</v>
      </c>
      <c r="AB197">
        <v>14637.487937624999</v>
      </c>
      <c r="AC197">
        <v>112220.740855125</v>
      </c>
      <c r="AE197">
        <v>112220.740855125</v>
      </c>
      <c r="AG197">
        <v>112220.740855125</v>
      </c>
      <c r="AI197">
        <v>112220.740855125</v>
      </c>
      <c r="AJ197">
        <v>1122.20740855125</v>
      </c>
      <c r="AK197">
        <v>113342.94826367624</v>
      </c>
      <c r="AL197" s="5">
        <v>5667.1474131838122</v>
      </c>
      <c r="AM197" s="5">
        <v>119010.09567686006</v>
      </c>
      <c r="AO197">
        <v>119010.09567686006</v>
      </c>
      <c r="AP197">
        <v>3570.3028703058017</v>
      </c>
      <c r="AQ197">
        <v>122580.39854716588</v>
      </c>
      <c r="AS197">
        <v>122580.39854716588</v>
      </c>
      <c r="AU197">
        <v>122580.39854716588</v>
      </c>
      <c r="AW197">
        <v>122580.39854716588</v>
      </c>
      <c r="AX197" s="5"/>
      <c r="AY197">
        <v>122580.39854716588</v>
      </c>
      <c r="AZ197">
        <v>2451.6079709433175</v>
      </c>
      <c r="BA197">
        <v>125032.00651810918</v>
      </c>
      <c r="BC197">
        <v>125032.00651810918</v>
      </c>
      <c r="BE197">
        <v>125032.00651810918</v>
      </c>
      <c r="BF197">
        <v>1875.4800977716377</v>
      </c>
      <c r="BG197">
        <v>126907.4866158808</v>
      </c>
      <c r="BH197">
        <v>500</v>
      </c>
      <c r="BI197">
        <v>127407.4866158808</v>
      </c>
      <c r="BK197">
        <v>127407.4866158808</v>
      </c>
      <c r="BL197">
        <v>5096.2994646352327</v>
      </c>
      <c r="BM197">
        <v>132503.78608051606</v>
      </c>
      <c r="BN197">
        <v>17225.492190467088</v>
      </c>
      <c r="BO197">
        <v>149729.27827098314</v>
      </c>
      <c r="BP197">
        <v>35</v>
      </c>
      <c r="BQ197">
        <v>149764.27827098314</v>
      </c>
      <c r="BS197">
        <v>149764.27827098314</v>
      </c>
      <c r="BT197" s="5">
        <v>149764.28</v>
      </c>
      <c r="BU197" s="5">
        <v>3601900</v>
      </c>
      <c r="BX197" s="5">
        <v>0</v>
      </c>
      <c r="BY197" s="5">
        <v>149767.15176715175</v>
      </c>
      <c r="BZ197" s="5">
        <v>3601900</v>
      </c>
      <c r="CA197" s="5" t="s">
        <v>8</v>
      </c>
      <c r="CB197" s="5"/>
      <c r="CC197">
        <v>149767.15176715175</v>
      </c>
      <c r="CD197" s="5">
        <v>0</v>
      </c>
      <c r="CE197" s="5">
        <v>3601899.9999999995</v>
      </c>
      <c r="CF197" s="5"/>
      <c r="CG197" s="5"/>
      <c r="CH197" s="5" t="s">
        <v>2</v>
      </c>
      <c r="CI197" s="5" t="s">
        <v>2</v>
      </c>
      <c r="CJ197" t="s">
        <v>1821</v>
      </c>
      <c r="CK197" t="s">
        <v>1787</v>
      </c>
      <c r="CL197" t="s">
        <v>1868</v>
      </c>
      <c r="CM197" t="s">
        <v>1862</v>
      </c>
      <c r="CN197" s="5" t="b">
        <v>1</v>
      </c>
      <c r="CO197" t="s">
        <v>338</v>
      </c>
      <c r="CQ197" t="s">
        <v>1269</v>
      </c>
      <c r="CR197" t="s">
        <v>1451</v>
      </c>
      <c r="CS197" t="s">
        <v>1282</v>
      </c>
      <c r="CT197" t="b">
        <v>0</v>
      </c>
      <c r="CU197">
        <v>3601900</v>
      </c>
      <c r="CV197">
        <v>3601900</v>
      </c>
      <c r="CW197">
        <v>0</v>
      </c>
      <c r="CX197">
        <v>0</v>
      </c>
      <c r="CY197">
        <v>0</v>
      </c>
      <c r="CZ197" t="b">
        <v>1</v>
      </c>
      <c r="DA197" t="s">
        <v>1786</v>
      </c>
      <c r="DB197" t="s">
        <v>1787</v>
      </c>
      <c r="DC197">
        <v>-9.4728171334431677E-3</v>
      </c>
      <c r="DD197">
        <v>-1418.7168412868582</v>
      </c>
      <c r="DE197" s="5">
        <f>ROUND(ПП5[[#This Row],[Стоимость квартиры с отделкой]]/1000000,2)</f>
        <v>3.6</v>
      </c>
    </row>
    <row r="198" spans="1:109" x14ac:dyDescent="0.25">
      <c r="A198" s="5">
        <v>197</v>
      </c>
      <c r="B198" s="5" t="s">
        <v>4</v>
      </c>
      <c r="C198" s="5">
        <v>13</v>
      </c>
      <c r="D198" s="5">
        <v>3</v>
      </c>
      <c r="E198" s="5">
        <v>2</v>
      </c>
      <c r="F198" s="5">
        <v>14.6</v>
      </c>
      <c r="G198" s="5">
        <v>13.12</v>
      </c>
      <c r="H198" s="5"/>
      <c r="I198" s="5">
        <v>27.72</v>
      </c>
      <c r="J198" s="5">
        <v>14.35</v>
      </c>
      <c r="K198" s="5">
        <v>3.68</v>
      </c>
      <c r="L198" s="5">
        <v>2.57</v>
      </c>
      <c r="M198" s="5"/>
      <c r="N198" s="5">
        <v>7.95</v>
      </c>
      <c r="O198" s="5">
        <v>2.65</v>
      </c>
      <c r="P198" s="5"/>
      <c r="R198" s="5">
        <v>2.65</v>
      </c>
      <c r="S198" s="5">
        <v>58.92</v>
      </c>
      <c r="T198" s="5">
        <v>56.27</v>
      </c>
      <c r="U198" s="5">
        <v>57.6</v>
      </c>
      <c r="V198">
        <v>57.95</v>
      </c>
      <c r="W198" s="5">
        <v>78763.482000000004</v>
      </c>
      <c r="X198">
        <v>3938.1741000000002</v>
      </c>
      <c r="Y198">
        <v>82701.656099999993</v>
      </c>
      <c r="Z198">
        <v>2481.0496830000002</v>
      </c>
      <c r="AA198">
        <v>85182.705783000012</v>
      </c>
      <c r="AC198">
        <v>85182.705783000012</v>
      </c>
      <c r="AE198">
        <v>85182.705783000012</v>
      </c>
      <c r="AG198">
        <v>85182.705783000012</v>
      </c>
      <c r="AI198">
        <v>85182.705783000012</v>
      </c>
      <c r="AJ198">
        <v>851.82705783000017</v>
      </c>
      <c r="AK198">
        <v>86034.532840830012</v>
      </c>
      <c r="AL198" s="5">
        <v>4301.7266420415008</v>
      </c>
      <c r="AM198" s="5">
        <v>90336.259482871508</v>
      </c>
      <c r="AO198">
        <v>90336.259482871508</v>
      </c>
      <c r="AP198">
        <v>1806.7251896574303</v>
      </c>
      <c r="AQ198">
        <v>92142.984672528939</v>
      </c>
      <c r="AS198">
        <v>92142.984672528939</v>
      </c>
      <c r="AT198">
        <v>1842.8596934505788</v>
      </c>
      <c r="AU198">
        <v>93985.844365979516</v>
      </c>
      <c r="AW198">
        <v>93985.844365979516</v>
      </c>
      <c r="AX198" s="5">
        <v>939.85844365979517</v>
      </c>
      <c r="AY198">
        <v>94925.70280963929</v>
      </c>
      <c r="BA198">
        <v>94925.70280963929</v>
      </c>
      <c r="BC198">
        <v>94925.70280963929</v>
      </c>
      <c r="BE198">
        <v>94925.70280963929</v>
      </c>
      <c r="BF198">
        <v>2373.1425702409829</v>
      </c>
      <c r="BG198">
        <v>97298.84537988028</v>
      </c>
      <c r="BI198">
        <v>97298.84537988028</v>
      </c>
      <c r="BJ198">
        <v>3891.9538151952111</v>
      </c>
      <c r="BK198">
        <v>101190.79919507548</v>
      </c>
      <c r="BL198">
        <v>6071.4479517045293</v>
      </c>
      <c r="BM198">
        <v>107262.24714678002</v>
      </c>
      <c r="BN198">
        <v>13944.092129081404</v>
      </c>
      <c r="BO198">
        <v>121206.33927586142</v>
      </c>
      <c r="BP198">
        <v>35</v>
      </c>
      <c r="BQ198">
        <v>121241.33927586142</v>
      </c>
      <c r="BR198">
        <v>1212.4133927586142</v>
      </c>
      <c r="BS198">
        <v>122453.75266862004</v>
      </c>
      <c r="BT198" s="5">
        <v>122453.75</v>
      </c>
      <c r="BU198" s="5">
        <v>7053400</v>
      </c>
      <c r="BV198">
        <v>300000</v>
      </c>
      <c r="BX198" s="5">
        <v>300000</v>
      </c>
      <c r="BY198" s="5">
        <v>117246.52777777778</v>
      </c>
      <c r="BZ198" s="5">
        <v>6753400</v>
      </c>
      <c r="CA198" s="5" t="s">
        <v>10</v>
      </c>
      <c r="CB198" s="5">
        <v>25000</v>
      </c>
      <c r="CC198">
        <v>142246.52777777778</v>
      </c>
      <c r="CD198" s="5">
        <v>1440000</v>
      </c>
      <c r="CE198" s="5">
        <v>8193400</v>
      </c>
      <c r="CF198" s="5" t="s">
        <v>102</v>
      </c>
      <c r="CG198" s="5" t="s">
        <v>1782</v>
      </c>
      <c r="CH198" s="5" t="s">
        <v>1</v>
      </c>
      <c r="CI198" s="5" t="s">
        <v>1</v>
      </c>
      <c r="CJ198" t="s">
        <v>1863</v>
      </c>
      <c r="CK198" t="s">
        <v>1787</v>
      </c>
      <c r="CL198" t="s">
        <v>1868</v>
      </c>
      <c r="CM198" t="s">
        <v>1857</v>
      </c>
      <c r="CN198" s="5" t="b">
        <v>1</v>
      </c>
      <c r="CO198" t="s">
        <v>339</v>
      </c>
      <c r="CQ198" t="s">
        <v>1269</v>
      </c>
      <c r="CR198" t="s">
        <v>1450</v>
      </c>
      <c r="CS198" t="s">
        <v>10</v>
      </c>
      <c r="CT198" t="b">
        <v>1</v>
      </c>
      <c r="CU198">
        <v>7053400</v>
      </c>
      <c r="CV198" t="s">
        <v>1899</v>
      </c>
      <c r="CW198">
        <v>0</v>
      </c>
      <c r="CX198">
        <v>7053400</v>
      </c>
      <c r="CY198">
        <v>0</v>
      </c>
      <c r="CZ198" t="b">
        <v>1</v>
      </c>
      <c r="DA198">
        <v>45805</v>
      </c>
      <c r="DB198" t="s">
        <v>1792</v>
      </c>
      <c r="DC198">
        <v>6.0763888888888395E-3</v>
      </c>
      <c r="DD198">
        <v>712.43549864968554</v>
      </c>
      <c r="DE198" s="5">
        <f>ROUND(ПП5[[#This Row],[Стоимость квартиры с отделкой]]/1000000,2)</f>
        <v>8.19</v>
      </c>
    </row>
    <row r="199" spans="1:109" x14ac:dyDescent="0.25">
      <c r="A199" s="5">
        <v>198</v>
      </c>
      <c r="B199" s="5" t="s">
        <v>4</v>
      </c>
      <c r="C199" s="5">
        <v>13</v>
      </c>
      <c r="D199" s="5">
        <v>4</v>
      </c>
      <c r="E199" s="5">
        <v>2</v>
      </c>
      <c r="F199" s="5">
        <v>15.45</v>
      </c>
      <c r="G199" s="5">
        <v>14.5</v>
      </c>
      <c r="H199" s="5"/>
      <c r="I199" s="5">
        <v>29.95</v>
      </c>
      <c r="J199" s="5">
        <v>11.95</v>
      </c>
      <c r="K199" s="5">
        <v>3.86</v>
      </c>
      <c r="L199" s="5">
        <v>2.37</v>
      </c>
      <c r="M199" s="5"/>
      <c r="N199" s="5">
        <v>8.8699999999999992</v>
      </c>
      <c r="O199" s="5">
        <v>2.62</v>
      </c>
      <c r="P199" s="5"/>
      <c r="R199" s="5">
        <v>2.62</v>
      </c>
      <c r="S199" s="5">
        <v>59.62</v>
      </c>
      <c r="T199" s="5">
        <v>57</v>
      </c>
      <c r="U199" s="5">
        <v>58.31</v>
      </c>
      <c r="V199">
        <v>58.199999999999989</v>
      </c>
      <c r="W199" s="5">
        <v>79921.768500000006</v>
      </c>
      <c r="X199">
        <v>3996.0884249999999</v>
      </c>
      <c r="Y199">
        <v>83917.856925</v>
      </c>
      <c r="Z199">
        <v>2517.5357077499998</v>
      </c>
      <c r="AA199">
        <v>86435.392632749994</v>
      </c>
      <c r="AC199">
        <v>86435.392632749994</v>
      </c>
      <c r="AE199">
        <v>86435.392632749994</v>
      </c>
      <c r="AG199">
        <v>86435.392632749994</v>
      </c>
      <c r="AI199">
        <v>86435.392632749994</v>
      </c>
      <c r="AJ199">
        <v>864.35392632749995</v>
      </c>
      <c r="AK199">
        <v>87299.746559077481</v>
      </c>
      <c r="AL199" s="5">
        <v>4364.9873279538751</v>
      </c>
      <c r="AM199" s="5">
        <v>91664.733887031369</v>
      </c>
      <c r="AO199">
        <v>91664.733887031369</v>
      </c>
      <c r="AP199">
        <v>1833.2946777406271</v>
      </c>
      <c r="AQ199">
        <v>93498.028564772001</v>
      </c>
      <c r="AS199">
        <v>93498.028564772001</v>
      </c>
      <c r="AT199">
        <v>1869.9605712954401</v>
      </c>
      <c r="AU199">
        <v>95367.989136067437</v>
      </c>
      <c r="AW199">
        <v>95367.989136067437</v>
      </c>
      <c r="AX199" s="5"/>
      <c r="AY199">
        <v>95367.989136067437</v>
      </c>
      <c r="BA199">
        <v>95367.989136067437</v>
      </c>
      <c r="BC199">
        <v>95367.989136067437</v>
      </c>
      <c r="BE199">
        <v>95367.989136067437</v>
      </c>
      <c r="BG199">
        <v>95367.989136067437</v>
      </c>
      <c r="BI199">
        <v>95367.989136067437</v>
      </c>
      <c r="BK199">
        <v>95367.989136067437</v>
      </c>
      <c r="BM199">
        <v>95367.989136067437</v>
      </c>
      <c r="BO199">
        <v>95367.989136067437</v>
      </c>
      <c r="BQ199">
        <v>95367.989136067437</v>
      </c>
      <c r="BS199">
        <v>95367.989136067437</v>
      </c>
      <c r="BT199" s="5">
        <v>95367.99</v>
      </c>
      <c r="BU199" s="5">
        <v>5561000</v>
      </c>
      <c r="BW199">
        <v>0.03</v>
      </c>
      <c r="BX199" s="5">
        <v>166830</v>
      </c>
      <c r="BY199" s="5">
        <v>92508.48910992968</v>
      </c>
      <c r="BZ199" s="5">
        <v>5394170</v>
      </c>
      <c r="CA199" s="5" t="s">
        <v>10</v>
      </c>
      <c r="CB199" s="5">
        <v>20000</v>
      </c>
      <c r="CC199">
        <v>112508.48910992968</v>
      </c>
      <c r="CD199" s="5">
        <v>1166200</v>
      </c>
      <c r="CE199" s="5">
        <v>6560370</v>
      </c>
      <c r="CF199" s="5"/>
      <c r="CG199" s="5" t="s">
        <v>110</v>
      </c>
      <c r="CH199" s="5" t="s">
        <v>1</v>
      </c>
      <c r="CI199" s="5" t="s">
        <v>1</v>
      </c>
      <c r="CJ199" t="s">
        <v>1863</v>
      </c>
      <c r="CK199" t="s">
        <v>1787</v>
      </c>
      <c r="CL199" t="s">
        <v>1868</v>
      </c>
      <c r="CM199" t="s">
        <v>1865</v>
      </c>
      <c r="CN199" s="5" t="b">
        <v>1</v>
      </c>
      <c r="CO199" t="s">
        <v>340</v>
      </c>
      <c r="CQ199" t="s">
        <v>1269</v>
      </c>
      <c r="CR199" t="s">
        <v>1450</v>
      </c>
      <c r="CS199" t="s">
        <v>10</v>
      </c>
      <c r="CT199" t="b">
        <v>1</v>
      </c>
      <c r="CU199">
        <v>5561000</v>
      </c>
      <c r="CV199" t="s">
        <v>1899</v>
      </c>
      <c r="CW199">
        <v>0</v>
      </c>
      <c r="CX199">
        <v>5561000</v>
      </c>
      <c r="CY199">
        <v>0</v>
      </c>
      <c r="CZ199" t="b">
        <v>1</v>
      </c>
      <c r="DA199">
        <v>45441</v>
      </c>
      <c r="DB199" t="s">
        <v>1789</v>
      </c>
      <c r="DC199">
        <v>-1.8864688732638248E-3</v>
      </c>
      <c r="DD199">
        <v>-174.51438521854783</v>
      </c>
      <c r="DE199" s="5">
        <f>ROUND(ПП5[[#This Row],[Стоимость квартиры с отделкой]]/1000000,2)</f>
        <v>6.56</v>
      </c>
    </row>
    <row r="200" spans="1:109" x14ac:dyDescent="0.25">
      <c r="A200" s="5">
        <v>199</v>
      </c>
      <c r="B200" s="5" t="s">
        <v>4</v>
      </c>
      <c r="C200" s="5">
        <v>13</v>
      </c>
      <c r="D200" s="5">
        <v>5</v>
      </c>
      <c r="E200" s="5">
        <v>1</v>
      </c>
      <c r="F200" s="5">
        <v>12.06</v>
      </c>
      <c r="G200" s="5"/>
      <c r="H200" s="5"/>
      <c r="I200" s="5">
        <v>12.06</v>
      </c>
      <c r="J200" s="5">
        <v>13.18</v>
      </c>
      <c r="K200" s="5">
        <v>4.1100000000000003</v>
      </c>
      <c r="L200" s="5"/>
      <c r="M200" s="5"/>
      <c r="N200" s="5">
        <v>7.09</v>
      </c>
      <c r="O200" s="5">
        <v>2.84</v>
      </c>
      <c r="P200" s="5"/>
      <c r="R200" s="5">
        <v>2.84</v>
      </c>
      <c r="S200" s="5">
        <v>39.28</v>
      </c>
      <c r="T200" s="5">
        <v>36.44</v>
      </c>
      <c r="U200" s="5">
        <v>37.86</v>
      </c>
      <c r="V200">
        <v>37.9</v>
      </c>
      <c r="W200" s="5">
        <v>87601.5</v>
      </c>
      <c r="X200">
        <v>4380.0749999999998</v>
      </c>
      <c r="Y200">
        <v>91981.574999999997</v>
      </c>
      <c r="Z200">
        <v>2759.4472499999997</v>
      </c>
      <c r="AA200">
        <v>94741.022249999995</v>
      </c>
      <c r="AB200">
        <v>4263.34600125</v>
      </c>
      <c r="AC200">
        <v>99004.368251249995</v>
      </c>
      <c r="AE200">
        <v>99004.368251249995</v>
      </c>
      <c r="AF200">
        <v>4950.2184125624999</v>
      </c>
      <c r="AG200">
        <v>103954.5866638125</v>
      </c>
      <c r="AI200">
        <v>103954.5866638125</v>
      </c>
      <c r="AJ200">
        <v>1039.5458666381253</v>
      </c>
      <c r="AK200">
        <v>104994.13253045065</v>
      </c>
      <c r="AL200" s="5">
        <v>5249.7066265225321</v>
      </c>
      <c r="AM200" s="5">
        <v>110243.83915697316</v>
      </c>
      <c r="AO200">
        <v>110243.83915697316</v>
      </c>
      <c r="AP200">
        <v>3307.3151747091947</v>
      </c>
      <c r="AQ200">
        <v>113551.15433168237</v>
      </c>
      <c r="AS200">
        <v>113551.15433168237</v>
      </c>
      <c r="AU200">
        <v>113551.15433168237</v>
      </c>
      <c r="AW200">
        <v>113551.15433168237</v>
      </c>
      <c r="AX200" s="5"/>
      <c r="AY200">
        <v>113551.15433168237</v>
      </c>
      <c r="AZ200">
        <v>1135.5115433168237</v>
      </c>
      <c r="BA200">
        <v>114686.66587499918</v>
      </c>
      <c r="BB200">
        <v>573.43332937499588</v>
      </c>
      <c r="BC200">
        <v>115260.09920437416</v>
      </c>
      <c r="BE200">
        <v>115260.09920437416</v>
      </c>
      <c r="BF200">
        <v>2881.5024801093546</v>
      </c>
      <c r="BG200">
        <v>118141.60168448352</v>
      </c>
      <c r="BI200">
        <v>118141.60168448352</v>
      </c>
      <c r="BK200">
        <v>118141.60168448352</v>
      </c>
      <c r="BL200">
        <v>5907.080084224177</v>
      </c>
      <c r="BM200">
        <v>124048.6817687077</v>
      </c>
      <c r="BN200">
        <v>16126.328629932001</v>
      </c>
      <c r="BO200">
        <v>140175.01039863969</v>
      </c>
      <c r="BP200">
        <v>35</v>
      </c>
      <c r="BQ200">
        <v>140210.01039863969</v>
      </c>
      <c r="BS200">
        <v>140210.01039863969</v>
      </c>
      <c r="BT200" s="5">
        <v>140210.01</v>
      </c>
      <c r="BU200" s="5">
        <v>5308400</v>
      </c>
      <c r="BV200">
        <v>302880</v>
      </c>
      <c r="BX200" s="5">
        <v>302880</v>
      </c>
      <c r="BY200" s="5">
        <v>132211.30480718435</v>
      </c>
      <c r="BZ200" s="5">
        <v>5005520</v>
      </c>
      <c r="CA200" s="5" t="s">
        <v>10</v>
      </c>
      <c r="CB200" s="5">
        <v>25000</v>
      </c>
      <c r="CC200">
        <v>157211.30480718435</v>
      </c>
      <c r="CD200" s="5">
        <v>946499.99999999907</v>
      </c>
      <c r="CE200" s="5">
        <v>5952019.9999999991</v>
      </c>
      <c r="CF200" s="5"/>
      <c r="CG200" s="5" t="s">
        <v>1802</v>
      </c>
      <c r="CH200" s="5" t="s">
        <v>1</v>
      </c>
      <c r="CI200" s="5" t="s">
        <v>1</v>
      </c>
      <c r="CJ200" t="s">
        <v>1863</v>
      </c>
      <c r="CK200" t="s">
        <v>1787</v>
      </c>
      <c r="CL200" t="s">
        <v>1868</v>
      </c>
      <c r="CM200" t="s">
        <v>1864</v>
      </c>
      <c r="CN200" s="5" t="b">
        <v>1</v>
      </c>
      <c r="CO200" t="s">
        <v>341</v>
      </c>
      <c r="CQ200" t="s">
        <v>1269</v>
      </c>
      <c r="CR200" t="s">
        <v>1450</v>
      </c>
      <c r="CS200" t="s">
        <v>10</v>
      </c>
      <c r="CT200" t="b">
        <v>1</v>
      </c>
      <c r="CU200">
        <v>5308400</v>
      </c>
      <c r="CV200" t="s">
        <v>1899</v>
      </c>
      <c r="CW200">
        <v>0</v>
      </c>
      <c r="CX200">
        <v>5308400</v>
      </c>
      <c r="CY200">
        <v>0</v>
      </c>
      <c r="CZ200" t="b">
        <v>1</v>
      </c>
      <c r="DA200">
        <v>45814</v>
      </c>
      <c r="DB200" t="s">
        <v>1789</v>
      </c>
      <c r="DC200">
        <v>1.0565240359217132E-3</v>
      </c>
      <c r="DD200">
        <v>139.6844213493622</v>
      </c>
      <c r="DE200" s="5">
        <f>ROUND(ПП5[[#This Row],[Стоимость квартиры с отделкой]]/1000000,2)</f>
        <v>5.95</v>
      </c>
    </row>
    <row r="201" spans="1:109" x14ac:dyDescent="0.25">
      <c r="A201" s="5">
        <v>200</v>
      </c>
      <c r="B201" s="5" t="s">
        <v>4</v>
      </c>
      <c r="C201" s="5">
        <v>13</v>
      </c>
      <c r="D201" s="5">
        <v>6</v>
      </c>
      <c r="E201" s="5">
        <v>3</v>
      </c>
      <c r="F201" s="5">
        <v>17.89</v>
      </c>
      <c r="G201" s="5">
        <v>17.2</v>
      </c>
      <c r="H201" s="5">
        <v>14.31</v>
      </c>
      <c r="I201" s="5">
        <v>49.400000000000006</v>
      </c>
      <c r="J201" s="5">
        <v>13.39</v>
      </c>
      <c r="K201" s="5">
        <v>4.2</v>
      </c>
      <c r="L201" s="5">
        <v>2.0499999999999998</v>
      </c>
      <c r="M201" s="5"/>
      <c r="N201" s="5">
        <v>13.21</v>
      </c>
      <c r="O201" s="5">
        <v>2.79</v>
      </c>
      <c r="P201" s="5">
        <v>2.68</v>
      </c>
      <c r="R201" s="5">
        <v>5.4700000000000006</v>
      </c>
      <c r="S201" s="5">
        <v>87.72</v>
      </c>
      <c r="T201" s="5">
        <v>82.25</v>
      </c>
      <c r="U201" s="5">
        <v>84.99</v>
      </c>
      <c r="V201">
        <v>84.35</v>
      </c>
      <c r="W201" s="5">
        <v>72092.789999999994</v>
      </c>
      <c r="X201">
        <v>3604.6395000000007</v>
      </c>
      <c r="Y201">
        <v>75697.429500000013</v>
      </c>
      <c r="Z201">
        <v>2270.9228850000004</v>
      </c>
      <c r="AA201">
        <v>77968.35238500002</v>
      </c>
      <c r="AC201">
        <v>77968.35238500002</v>
      </c>
      <c r="AE201">
        <v>77968.35238500002</v>
      </c>
      <c r="AG201">
        <v>77968.35238500002</v>
      </c>
      <c r="AI201">
        <v>77968.35238500002</v>
      </c>
      <c r="AJ201">
        <v>779.68352385000037</v>
      </c>
      <c r="AK201">
        <v>78748.035908850026</v>
      </c>
      <c r="AL201" s="5">
        <v>3937.4017954425017</v>
      </c>
      <c r="AM201" s="5">
        <v>82685.437704292533</v>
      </c>
      <c r="AO201">
        <v>82685.437704292533</v>
      </c>
      <c r="AP201">
        <v>1653.7087540858506</v>
      </c>
      <c r="AQ201">
        <v>84339.146458378382</v>
      </c>
      <c r="AS201">
        <v>84339.146458378382</v>
      </c>
      <c r="AT201">
        <v>1686.7829291675678</v>
      </c>
      <c r="AU201">
        <v>86025.929387545955</v>
      </c>
      <c r="AW201">
        <v>86025.929387545955</v>
      </c>
      <c r="AX201" s="5">
        <v>860.25929387545955</v>
      </c>
      <c r="AY201">
        <v>86886.188681421409</v>
      </c>
      <c r="BA201">
        <v>86886.188681421409</v>
      </c>
      <c r="BC201">
        <v>86886.188681421409</v>
      </c>
      <c r="BD201">
        <v>1737.7237736284285</v>
      </c>
      <c r="BE201">
        <v>88623.912455049838</v>
      </c>
      <c r="BF201">
        <v>1329.3586868257476</v>
      </c>
      <c r="BG201">
        <v>89953.271141875579</v>
      </c>
      <c r="BI201">
        <v>89953.271141875579</v>
      </c>
      <c r="BJ201">
        <v>3598.130845675023</v>
      </c>
      <c r="BK201">
        <v>93551.401987550606</v>
      </c>
      <c r="BL201">
        <v>4677.5700993775308</v>
      </c>
      <c r="BM201">
        <v>98228.972086928115</v>
      </c>
      <c r="BN201">
        <v>12769.766371300657</v>
      </c>
      <c r="BO201">
        <v>110998.73845822881</v>
      </c>
      <c r="BP201">
        <v>35</v>
      </c>
      <c r="BQ201">
        <v>111033.73845822881</v>
      </c>
      <c r="BS201">
        <v>111033.73845822881</v>
      </c>
      <c r="BT201" s="5">
        <v>111033.74</v>
      </c>
      <c r="BU201" s="5">
        <v>9436800</v>
      </c>
      <c r="BV201">
        <v>400000</v>
      </c>
      <c r="BX201" s="5">
        <v>400000</v>
      </c>
      <c r="BY201" s="5">
        <v>106327.80327097306</v>
      </c>
      <c r="BZ201" s="5">
        <v>9036800</v>
      </c>
      <c r="CA201" s="5" t="s">
        <v>8</v>
      </c>
      <c r="CB201" s="5"/>
      <c r="CC201">
        <v>106327.80327097306</v>
      </c>
      <c r="CD201" s="5">
        <v>0</v>
      </c>
      <c r="CE201" s="5">
        <v>9036800</v>
      </c>
      <c r="CF201" s="5"/>
      <c r="CG201" s="5" t="s">
        <v>1782</v>
      </c>
      <c r="CH201" s="5" t="s">
        <v>1</v>
      </c>
      <c r="CI201" s="5" t="s">
        <v>1</v>
      </c>
      <c r="CJ201" t="s">
        <v>1863</v>
      </c>
      <c r="CK201" t="s">
        <v>1787</v>
      </c>
      <c r="CL201" t="s">
        <v>1868</v>
      </c>
      <c r="CM201" t="s">
        <v>1866</v>
      </c>
      <c r="CN201" s="5" t="b">
        <v>1</v>
      </c>
      <c r="CO201" t="s">
        <v>342</v>
      </c>
      <c r="CQ201" t="s">
        <v>1269</v>
      </c>
      <c r="CR201" t="s">
        <v>1450</v>
      </c>
      <c r="CS201" t="s">
        <v>8</v>
      </c>
      <c r="CT201" t="b">
        <v>1</v>
      </c>
      <c r="CU201">
        <v>9436800</v>
      </c>
      <c r="CV201" t="s">
        <v>1899</v>
      </c>
      <c r="CW201">
        <v>0</v>
      </c>
      <c r="CX201">
        <v>9436800</v>
      </c>
      <c r="CY201">
        <v>0</v>
      </c>
      <c r="CZ201" t="b">
        <v>1</v>
      </c>
      <c r="DA201">
        <v>45777</v>
      </c>
      <c r="DB201" t="s">
        <v>1790</v>
      </c>
      <c r="DC201">
        <v>-7.5302976820802447E-3</v>
      </c>
      <c r="DD201">
        <v>-800.68001051209285</v>
      </c>
      <c r="DE201" s="5">
        <f>ROUND(ПП5[[#This Row],[Стоимость квартиры с отделкой]]/1000000,2)</f>
        <v>9.0399999999999991</v>
      </c>
    </row>
    <row r="202" spans="1:109" x14ac:dyDescent="0.25">
      <c r="A202" s="5">
        <v>201</v>
      </c>
      <c r="B202" s="5" t="s">
        <v>4</v>
      </c>
      <c r="C202" s="5">
        <v>13</v>
      </c>
      <c r="D202" s="5">
        <v>7</v>
      </c>
      <c r="E202" s="5">
        <v>1</v>
      </c>
      <c r="F202" s="5">
        <v>17.89</v>
      </c>
      <c r="G202" s="5"/>
      <c r="H202" s="5"/>
      <c r="I202" s="5">
        <v>17.89</v>
      </c>
      <c r="J202" s="5">
        <v>13.04</v>
      </c>
      <c r="K202" s="5">
        <v>3.9</v>
      </c>
      <c r="L202" s="5"/>
      <c r="M202" s="5"/>
      <c r="N202" s="5">
        <v>6.12</v>
      </c>
      <c r="O202" s="5">
        <v>2.65</v>
      </c>
      <c r="P202" s="5"/>
      <c r="R202" s="5">
        <v>2.65</v>
      </c>
      <c r="S202" s="5">
        <v>43.6</v>
      </c>
      <c r="T202" s="5">
        <v>40.950000000000003</v>
      </c>
      <c r="U202" s="5">
        <v>42.28</v>
      </c>
      <c r="V202">
        <v>42.35</v>
      </c>
      <c r="W202" s="5">
        <v>83951.4375</v>
      </c>
      <c r="X202">
        <v>4197.5718750000005</v>
      </c>
      <c r="Y202">
        <v>88149.009374999994</v>
      </c>
      <c r="Z202">
        <v>2644.4702812499995</v>
      </c>
      <c r="AA202">
        <v>90793.479656249998</v>
      </c>
      <c r="AB202">
        <v>2723.8043896874997</v>
      </c>
      <c r="AC202">
        <v>93517.2840459375</v>
      </c>
      <c r="AE202">
        <v>93517.2840459375</v>
      </c>
      <c r="AF202">
        <v>4675.8642022968752</v>
      </c>
      <c r="AG202">
        <v>98193.148248234371</v>
      </c>
      <c r="AI202">
        <v>98193.148248234371</v>
      </c>
      <c r="AJ202">
        <v>981.93148248234388</v>
      </c>
      <c r="AK202">
        <v>99175.079730716709</v>
      </c>
      <c r="AL202" s="5">
        <v>4958.7539865358358</v>
      </c>
      <c r="AM202" s="5">
        <v>104133.83371725256</v>
      </c>
      <c r="AO202">
        <v>104133.83371725256</v>
      </c>
      <c r="AP202">
        <v>3124.015011517577</v>
      </c>
      <c r="AQ202">
        <v>107257.84872877011</v>
      </c>
      <c r="AS202">
        <v>107257.84872877011</v>
      </c>
      <c r="AU202">
        <v>107257.84872877011</v>
      </c>
      <c r="AW202">
        <v>107257.84872877011</v>
      </c>
      <c r="AX202" s="5">
        <v>1072.5784872877014</v>
      </c>
      <c r="AY202">
        <v>108330.42721605784</v>
      </c>
      <c r="BA202">
        <v>108330.42721605784</v>
      </c>
      <c r="BC202">
        <v>108330.42721605784</v>
      </c>
      <c r="BE202">
        <v>108330.42721605784</v>
      </c>
      <c r="BF202">
        <v>2708.2606804014458</v>
      </c>
      <c r="BG202">
        <v>111038.68789645928</v>
      </c>
      <c r="BI202">
        <v>111038.68789645928</v>
      </c>
      <c r="BK202">
        <v>111038.68789645928</v>
      </c>
      <c r="BL202">
        <v>8883.0950317167426</v>
      </c>
      <c r="BM202">
        <v>119921.78292817602</v>
      </c>
      <c r="BN202">
        <v>15589.831780662884</v>
      </c>
      <c r="BO202">
        <v>135511.6147088389</v>
      </c>
      <c r="BP202">
        <v>35</v>
      </c>
      <c r="BQ202">
        <v>135546.6147088389</v>
      </c>
      <c r="BS202">
        <v>135546.6147088389</v>
      </c>
      <c r="BT202" s="5">
        <v>135546.60999999999</v>
      </c>
      <c r="BU202" s="5">
        <v>5740400</v>
      </c>
      <c r="BX202" s="5">
        <v>0</v>
      </c>
      <c r="BY202" s="5">
        <v>135546.63518299881</v>
      </c>
      <c r="BZ202" s="5">
        <v>5740400</v>
      </c>
      <c r="CA202" s="5" t="s">
        <v>10</v>
      </c>
      <c r="CB202" s="5">
        <v>30000</v>
      </c>
      <c r="CC202">
        <v>165546.63518299881</v>
      </c>
      <c r="CD202" s="5">
        <v>1270500</v>
      </c>
      <c r="CE202" s="5">
        <v>7010900</v>
      </c>
      <c r="CF202" s="5"/>
      <c r="CG202" s="5"/>
      <c r="CH202" s="5" t="s">
        <v>2</v>
      </c>
      <c r="CI202" s="5" t="s">
        <v>2</v>
      </c>
      <c r="CJ202" t="s">
        <v>1821</v>
      </c>
      <c r="CK202" t="s">
        <v>1787</v>
      </c>
      <c r="CL202" t="s">
        <v>1868</v>
      </c>
      <c r="CM202" t="s">
        <v>1864</v>
      </c>
      <c r="CN202" s="5" t="b">
        <v>1</v>
      </c>
      <c r="CO202" t="s">
        <v>343</v>
      </c>
      <c r="CQ202" t="s">
        <v>1269</v>
      </c>
      <c r="CR202" t="s">
        <v>1451</v>
      </c>
      <c r="CS202" t="s">
        <v>8</v>
      </c>
      <c r="CT202" t="b">
        <v>0</v>
      </c>
      <c r="CU202">
        <v>5740400</v>
      </c>
      <c r="CV202">
        <v>5740400</v>
      </c>
      <c r="CW202">
        <v>0</v>
      </c>
      <c r="CX202">
        <v>0</v>
      </c>
      <c r="CY202">
        <v>0</v>
      </c>
      <c r="CZ202" t="b">
        <v>1</v>
      </c>
      <c r="DA202" t="s">
        <v>1786</v>
      </c>
      <c r="DB202" t="s">
        <v>1787</v>
      </c>
      <c r="DC202">
        <v>1.6556291390728006E-3</v>
      </c>
      <c r="DD202">
        <v>224.41495891224332</v>
      </c>
      <c r="DE202" s="5">
        <f>ROUND(ПП5[[#This Row],[Стоимость квартиры с отделкой]]/1000000,2)</f>
        <v>7.01</v>
      </c>
    </row>
    <row r="203" spans="1:109" x14ac:dyDescent="0.25">
      <c r="A203" s="5">
        <v>202</v>
      </c>
      <c r="B203" s="5" t="s">
        <v>4</v>
      </c>
      <c r="C203" s="5">
        <v>14</v>
      </c>
      <c r="D203" s="5">
        <v>1</v>
      </c>
      <c r="E203" s="5">
        <v>2</v>
      </c>
      <c r="F203" s="5">
        <v>15.91</v>
      </c>
      <c r="G203" s="5">
        <v>12.02</v>
      </c>
      <c r="H203" s="5"/>
      <c r="I203" s="5">
        <v>27.93</v>
      </c>
      <c r="J203" s="5">
        <v>15.31</v>
      </c>
      <c r="K203" s="5">
        <v>3.85</v>
      </c>
      <c r="L203" s="5">
        <v>2.2999999999999998</v>
      </c>
      <c r="M203" s="5"/>
      <c r="N203" s="5">
        <v>9.4499999999999993</v>
      </c>
      <c r="O203" s="5">
        <v>2.75</v>
      </c>
      <c r="P203" s="5"/>
      <c r="R203" s="5">
        <v>2.75</v>
      </c>
      <c r="S203" s="5">
        <v>61.59</v>
      </c>
      <c r="T203" s="5">
        <v>58.84</v>
      </c>
      <c r="U203" s="5">
        <v>60.22</v>
      </c>
      <c r="V203">
        <v>60.499999999999993</v>
      </c>
      <c r="W203" s="5">
        <v>81852.246000000014</v>
      </c>
      <c r="X203">
        <v>4092.6123000000007</v>
      </c>
      <c r="Y203">
        <v>85944.858300000022</v>
      </c>
      <c r="Z203">
        <v>2578.3457490000005</v>
      </c>
      <c r="AA203">
        <v>88523.204049000022</v>
      </c>
      <c r="AC203">
        <v>88523.204049000022</v>
      </c>
      <c r="AE203">
        <v>88523.204049000022</v>
      </c>
      <c r="AG203">
        <v>88523.204049000022</v>
      </c>
      <c r="AI203">
        <v>88523.204049000022</v>
      </c>
      <c r="AJ203">
        <v>885.23204049000037</v>
      </c>
      <c r="AK203">
        <v>89408.436089490016</v>
      </c>
      <c r="AL203" s="5">
        <v>4470.4218044745012</v>
      </c>
      <c r="AM203" s="5">
        <v>93878.857893964523</v>
      </c>
      <c r="AO203">
        <v>93878.857893964523</v>
      </c>
      <c r="AP203">
        <v>1877.5771578792903</v>
      </c>
      <c r="AQ203">
        <v>95756.435051843815</v>
      </c>
      <c r="AS203">
        <v>95756.435051843815</v>
      </c>
      <c r="AT203">
        <v>1915.128701036876</v>
      </c>
      <c r="AU203">
        <v>97671.563752880698</v>
      </c>
      <c r="AW203">
        <v>97671.563752880698</v>
      </c>
      <c r="AX203" s="5"/>
      <c r="AY203">
        <v>97671.563752880698</v>
      </c>
      <c r="BA203">
        <v>97671.563752880698</v>
      </c>
      <c r="BC203">
        <v>97671.563752880698</v>
      </c>
      <c r="BE203">
        <v>97671.563752880698</v>
      </c>
      <c r="BF203">
        <v>1465.0734562932105</v>
      </c>
      <c r="BG203">
        <v>99136.637209173903</v>
      </c>
      <c r="BI203">
        <v>99136.637209173903</v>
      </c>
      <c r="BJ203">
        <v>3965.4654883669568</v>
      </c>
      <c r="BK203">
        <v>103102.10269754086</v>
      </c>
      <c r="BL203">
        <v>6186.1261618524513</v>
      </c>
      <c r="BM203">
        <v>109288.2288593933</v>
      </c>
      <c r="BN203">
        <v>14207.46975172113</v>
      </c>
      <c r="BO203">
        <v>123495.69861111444</v>
      </c>
      <c r="BQ203">
        <v>123495.69861111444</v>
      </c>
      <c r="BS203">
        <v>123495.69861111444</v>
      </c>
      <c r="BT203" s="5">
        <v>123495.7</v>
      </c>
      <c r="BU203" s="5">
        <v>7437000</v>
      </c>
      <c r="BW203">
        <v>0.03</v>
      </c>
      <c r="BX203" s="5">
        <v>223110</v>
      </c>
      <c r="BY203" s="5">
        <v>119792.26170707408</v>
      </c>
      <c r="BZ203" s="5">
        <v>7213890</v>
      </c>
      <c r="CA203" s="5" t="s">
        <v>1282</v>
      </c>
      <c r="CB203" s="5">
        <v>10000</v>
      </c>
      <c r="CC203">
        <v>129792.26170707408</v>
      </c>
      <c r="CD203" s="5">
        <v>602200</v>
      </c>
      <c r="CE203" s="5">
        <v>7816090</v>
      </c>
      <c r="CF203" s="5"/>
      <c r="CG203" s="5" t="s">
        <v>110</v>
      </c>
      <c r="CH203" s="5" t="s">
        <v>1</v>
      </c>
      <c r="CI203" s="5" t="s">
        <v>1</v>
      </c>
      <c r="CJ203" t="s">
        <v>1863</v>
      </c>
      <c r="CK203" t="s">
        <v>1787</v>
      </c>
      <c r="CL203" t="s">
        <v>1868</v>
      </c>
      <c r="CM203" t="s">
        <v>1857</v>
      </c>
      <c r="CN203" s="5" t="b">
        <v>1</v>
      </c>
      <c r="CO203" t="s">
        <v>344</v>
      </c>
      <c r="CQ203" t="s">
        <v>1269</v>
      </c>
      <c r="CR203" t="s">
        <v>1450</v>
      </c>
      <c r="CS203" t="s">
        <v>1282</v>
      </c>
      <c r="CT203" t="b">
        <v>1</v>
      </c>
      <c r="CU203">
        <v>7437000</v>
      </c>
      <c r="CV203" t="s">
        <v>1899</v>
      </c>
      <c r="CW203">
        <v>0</v>
      </c>
      <c r="CX203">
        <v>7437000</v>
      </c>
      <c r="CY203">
        <v>0</v>
      </c>
      <c r="CZ203" t="b">
        <v>1</v>
      </c>
      <c r="DA203">
        <v>45621</v>
      </c>
      <c r="DB203" t="s">
        <v>1789</v>
      </c>
      <c r="DC203">
        <v>4.6496180670871912E-3</v>
      </c>
      <c r="DD203">
        <v>556.98826433044871</v>
      </c>
      <c r="DE203" s="5">
        <f>ROUND(ПП5[[#This Row],[Стоимость квартиры с отделкой]]/1000000,2)</f>
        <v>7.82</v>
      </c>
    </row>
    <row r="204" spans="1:109" x14ac:dyDescent="0.25">
      <c r="A204" s="5">
        <v>203</v>
      </c>
      <c r="B204" s="5" t="s">
        <v>4</v>
      </c>
      <c r="C204" s="5">
        <v>14</v>
      </c>
      <c r="D204" s="5">
        <v>2</v>
      </c>
      <c r="E204" s="5">
        <v>0</v>
      </c>
      <c r="F204" s="5">
        <v>7.13</v>
      </c>
      <c r="G204" s="5"/>
      <c r="H204" s="5"/>
      <c r="I204" s="5">
        <v>7.13</v>
      </c>
      <c r="J204" s="5">
        <v>5.12</v>
      </c>
      <c r="K204" s="5">
        <v>3.65</v>
      </c>
      <c r="L204" s="5"/>
      <c r="M204" s="5"/>
      <c r="N204" s="5">
        <v>6.92</v>
      </c>
      <c r="O204" s="5">
        <v>2.91</v>
      </c>
      <c r="P204" s="5"/>
      <c r="R204" s="5">
        <v>2.91</v>
      </c>
      <c r="S204" s="5">
        <v>25.73</v>
      </c>
      <c r="T204" s="5">
        <v>22.82</v>
      </c>
      <c r="U204" s="5">
        <v>24.28</v>
      </c>
      <c r="V204">
        <v>24.15</v>
      </c>
      <c r="W204" s="5">
        <v>91981.574999999997</v>
      </c>
      <c r="X204">
        <v>4599.0787499999997</v>
      </c>
      <c r="Y204">
        <v>96580.653749999998</v>
      </c>
      <c r="Z204">
        <v>2897.4196124999999</v>
      </c>
      <c r="AA204">
        <v>99478.073362499999</v>
      </c>
      <c r="AB204">
        <v>14921.711004375</v>
      </c>
      <c r="AC204">
        <v>114399.784366875</v>
      </c>
      <c r="AE204">
        <v>114399.784366875</v>
      </c>
      <c r="AG204">
        <v>114399.784366875</v>
      </c>
      <c r="AI204">
        <v>114399.784366875</v>
      </c>
      <c r="AJ204">
        <v>1143.99784366875</v>
      </c>
      <c r="AK204">
        <v>115543.78221054377</v>
      </c>
      <c r="AL204" s="5">
        <v>5777.1891105271879</v>
      </c>
      <c r="AM204" s="5">
        <v>121320.97132107096</v>
      </c>
      <c r="AO204">
        <v>121320.97132107096</v>
      </c>
      <c r="AP204">
        <v>3639.629139632128</v>
      </c>
      <c r="AQ204">
        <v>124960.60046070308</v>
      </c>
      <c r="AS204">
        <v>124960.60046070308</v>
      </c>
      <c r="AU204">
        <v>124960.60046070308</v>
      </c>
      <c r="AW204">
        <v>124960.60046070308</v>
      </c>
      <c r="AX204" s="5"/>
      <c r="AY204">
        <v>124960.60046070308</v>
      </c>
      <c r="AZ204">
        <v>2499.2120092140617</v>
      </c>
      <c r="BA204">
        <v>127459.81246991716</v>
      </c>
      <c r="BC204">
        <v>127459.81246991716</v>
      </c>
      <c r="BE204">
        <v>127459.81246991716</v>
      </c>
      <c r="BF204">
        <v>1911.8971870487571</v>
      </c>
      <c r="BG204">
        <v>129371.7096569659</v>
      </c>
      <c r="BH204">
        <v>500</v>
      </c>
      <c r="BI204">
        <v>129871.7096569659</v>
      </c>
      <c r="BK204">
        <v>129871.7096569659</v>
      </c>
      <c r="BL204">
        <v>5194.8683862786365</v>
      </c>
      <c r="BM204">
        <v>135066.57804324455</v>
      </c>
      <c r="BN204">
        <v>17558.655145621793</v>
      </c>
      <c r="BO204">
        <v>152625.23318886635</v>
      </c>
      <c r="BP204">
        <v>35</v>
      </c>
      <c r="BQ204">
        <v>152660.23318886635</v>
      </c>
      <c r="BS204">
        <v>152660.23318886635</v>
      </c>
      <c r="BT204" s="5">
        <v>152660.23000000001</v>
      </c>
      <c r="BU204" s="5">
        <v>3706600</v>
      </c>
      <c r="BX204" s="5">
        <v>0</v>
      </c>
      <c r="BY204" s="5">
        <v>152660.62602965403</v>
      </c>
      <c r="BZ204" s="5">
        <v>3706600</v>
      </c>
      <c r="CA204" s="5" t="s">
        <v>10</v>
      </c>
      <c r="CB204" s="5">
        <v>25000</v>
      </c>
      <c r="CC204">
        <v>177660.62602965403</v>
      </c>
      <c r="CD204" s="5">
        <v>607000</v>
      </c>
      <c r="CE204" s="5">
        <v>4313600</v>
      </c>
      <c r="CF204" s="5"/>
      <c r="CG204" s="5"/>
      <c r="CH204" s="5" t="s">
        <v>1</v>
      </c>
      <c r="CI204" s="5" t="s">
        <v>1</v>
      </c>
      <c r="CJ204" t="s">
        <v>1863</v>
      </c>
      <c r="CK204" t="s">
        <v>1787</v>
      </c>
      <c r="CL204" t="s">
        <v>1868</v>
      </c>
      <c r="CM204" t="s">
        <v>1862</v>
      </c>
      <c r="CN204" s="5" t="b">
        <v>1</v>
      </c>
      <c r="CO204" t="s">
        <v>345</v>
      </c>
      <c r="CQ204" t="s">
        <v>1269</v>
      </c>
      <c r="CR204" t="s">
        <v>1450</v>
      </c>
      <c r="CS204" t="s">
        <v>10</v>
      </c>
      <c r="CT204" t="b">
        <v>1</v>
      </c>
      <c r="CU204">
        <v>3706600</v>
      </c>
      <c r="CV204" t="s">
        <v>1899</v>
      </c>
      <c r="CW204">
        <v>0</v>
      </c>
      <c r="CX204">
        <v>3706600</v>
      </c>
      <c r="CY204">
        <v>0</v>
      </c>
      <c r="CZ204" t="b">
        <v>1</v>
      </c>
      <c r="DA204">
        <v>45716</v>
      </c>
      <c r="DB204" t="s">
        <v>1792</v>
      </c>
      <c r="DC204">
        <v>-5.3542009884679498E-3</v>
      </c>
      <c r="DD204">
        <v>-817.37567478810956</v>
      </c>
      <c r="DE204" s="5">
        <f>ROUND(ПП5[[#This Row],[Стоимость квартиры с отделкой]]/1000000,2)</f>
        <v>4.3099999999999996</v>
      </c>
    </row>
    <row r="205" spans="1:109" x14ac:dyDescent="0.25">
      <c r="A205" s="5">
        <v>204</v>
      </c>
      <c r="B205" s="5" t="s">
        <v>4</v>
      </c>
      <c r="C205" s="5">
        <v>14</v>
      </c>
      <c r="D205" s="5">
        <v>3</v>
      </c>
      <c r="E205" s="5">
        <v>2</v>
      </c>
      <c r="F205" s="5">
        <v>14.6</v>
      </c>
      <c r="G205" s="5">
        <v>13.12</v>
      </c>
      <c r="H205" s="5"/>
      <c r="I205" s="5">
        <v>27.72</v>
      </c>
      <c r="J205" s="5">
        <v>14.35</v>
      </c>
      <c r="K205" s="5">
        <v>3.68</v>
      </c>
      <c r="L205" s="5">
        <v>2.57</v>
      </c>
      <c r="M205" s="5"/>
      <c r="N205" s="5">
        <v>7.95</v>
      </c>
      <c r="O205" s="5">
        <v>2.65</v>
      </c>
      <c r="P205" s="5"/>
      <c r="R205" s="5">
        <v>2.65</v>
      </c>
      <c r="S205" s="5">
        <v>58.92</v>
      </c>
      <c r="T205" s="5">
        <v>56.27</v>
      </c>
      <c r="U205" s="5">
        <v>57.6</v>
      </c>
      <c r="V205">
        <v>57.75</v>
      </c>
      <c r="W205" s="5">
        <v>80307.864000000001</v>
      </c>
      <c r="X205">
        <v>4015.3932</v>
      </c>
      <c r="Y205">
        <v>84323.257199999993</v>
      </c>
      <c r="AA205">
        <v>84323.257199999993</v>
      </c>
      <c r="AC205">
        <v>84323.257199999993</v>
      </c>
      <c r="AE205">
        <v>84323.257199999993</v>
      </c>
      <c r="AG205">
        <v>84323.257199999993</v>
      </c>
      <c r="AI205">
        <v>84323.257199999993</v>
      </c>
      <c r="AK205">
        <v>84323.257199999993</v>
      </c>
      <c r="AL205" s="5"/>
      <c r="AM205" s="5">
        <v>84323.257199999993</v>
      </c>
      <c r="AO205">
        <v>84323.257199999993</v>
      </c>
      <c r="AQ205">
        <v>84323.257199999993</v>
      </c>
      <c r="AS205">
        <v>84323.257199999993</v>
      </c>
      <c r="AU205">
        <v>84323.257199999993</v>
      </c>
      <c r="AW205">
        <v>84323.257199999993</v>
      </c>
      <c r="AX205" s="5"/>
      <c r="AY205">
        <v>84323.257199999993</v>
      </c>
      <c r="BA205">
        <v>84323.257199999993</v>
      </c>
      <c r="BC205">
        <v>84323.257199999993</v>
      </c>
      <c r="BE205">
        <v>84323.257199999993</v>
      </c>
      <c r="BG205">
        <v>84323.257199999993</v>
      </c>
      <c r="BI205">
        <v>84323.257199999993</v>
      </c>
      <c r="BK205">
        <v>84323.257199999993</v>
      </c>
      <c r="BM205">
        <v>84323.257199999993</v>
      </c>
      <c r="BO205">
        <v>84323.257199999993</v>
      </c>
      <c r="BQ205">
        <v>84323.257199999993</v>
      </c>
      <c r="BS205">
        <v>84323.257199999993</v>
      </c>
      <c r="BT205" s="5">
        <v>84323.26</v>
      </c>
      <c r="BU205" s="5">
        <v>4857019.78</v>
      </c>
      <c r="BX205" s="5">
        <v>0</v>
      </c>
      <c r="BY205" s="5">
        <v>84323.260069444441</v>
      </c>
      <c r="BZ205" s="5">
        <v>4857019.78</v>
      </c>
      <c r="CA205" s="5" t="s">
        <v>10</v>
      </c>
      <c r="CB205" s="5">
        <v>16000</v>
      </c>
      <c r="CC205">
        <v>100323.26006944444</v>
      </c>
      <c r="CD205" s="5">
        <v>921600</v>
      </c>
      <c r="CE205" s="5">
        <v>5778619.7800000003</v>
      </c>
      <c r="CF205" s="5" t="s">
        <v>102</v>
      </c>
      <c r="CG205" s="5"/>
      <c r="CH205" s="5" t="s">
        <v>1</v>
      </c>
      <c r="CI205" s="5" t="s">
        <v>1</v>
      </c>
      <c r="CJ205" t="s">
        <v>1863</v>
      </c>
      <c r="CK205" t="s">
        <v>1787</v>
      </c>
      <c r="CL205" t="s">
        <v>1868</v>
      </c>
      <c r="CM205" t="s">
        <v>1857</v>
      </c>
      <c r="CN205" s="5" t="b">
        <v>1</v>
      </c>
      <c r="CO205" t="s">
        <v>346</v>
      </c>
      <c r="CQ205" t="s">
        <v>128</v>
      </c>
      <c r="CR205" t="s">
        <v>1450</v>
      </c>
      <c r="CS205" t="s">
        <v>10</v>
      </c>
      <c r="CT205" t="b">
        <v>1</v>
      </c>
      <c r="CU205">
        <v>4857019.78</v>
      </c>
      <c r="CV205" t="s">
        <v>1899</v>
      </c>
      <c r="CW205">
        <v>0</v>
      </c>
      <c r="CX205">
        <v>4857020</v>
      </c>
      <c r="CY205">
        <v>0</v>
      </c>
      <c r="CZ205" t="b">
        <v>1</v>
      </c>
      <c r="DA205">
        <v>45184</v>
      </c>
      <c r="DB205" t="s">
        <v>1785</v>
      </c>
      <c r="DC205">
        <v>2.6041666666667407E-3</v>
      </c>
      <c r="DD205">
        <v>219.59182309751785</v>
      </c>
      <c r="DE205" s="5">
        <f>ROUND(ПП5[[#This Row],[Стоимость квартиры с отделкой]]/1000000,2)</f>
        <v>5.78</v>
      </c>
    </row>
    <row r="206" spans="1:109" x14ac:dyDescent="0.25">
      <c r="A206" s="5">
        <v>205</v>
      </c>
      <c r="B206" s="5" t="s">
        <v>4</v>
      </c>
      <c r="C206" s="5">
        <v>14</v>
      </c>
      <c r="D206" s="5">
        <v>4</v>
      </c>
      <c r="E206" s="5">
        <v>2</v>
      </c>
      <c r="F206" s="5">
        <v>15.45</v>
      </c>
      <c r="G206" s="5">
        <v>14.5</v>
      </c>
      <c r="H206" s="5"/>
      <c r="I206" s="5">
        <v>29.95</v>
      </c>
      <c r="J206" s="5">
        <v>11.95</v>
      </c>
      <c r="K206" s="5">
        <v>3.86</v>
      </c>
      <c r="L206" s="5">
        <v>2.37</v>
      </c>
      <c r="M206" s="5"/>
      <c r="N206" s="5">
        <v>8.8699999999999992</v>
      </c>
      <c r="O206" s="5">
        <v>2.62</v>
      </c>
      <c r="P206" s="5"/>
      <c r="R206" s="5">
        <v>2.62</v>
      </c>
      <c r="S206" s="5">
        <v>59.62</v>
      </c>
      <c r="T206" s="5">
        <v>57</v>
      </c>
      <c r="U206" s="5">
        <v>58.31</v>
      </c>
      <c r="V206">
        <v>58.3</v>
      </c>
      <c r="W206" s="5">
        <v>81466.150500000003</v>
      </c>
      <c r="X206">
        <v>4073.3075250000002</v>
      </c>
      <c r="Y206">
        <v>85539.458025</v>
      </c>
      <c r="Z206">
        <v>2566.1837407499997</v>
      </c>
      <c r="AA206">
        <v>88105.641765749999</v>
      </c>
      <c r="AC206">
        <v>88105.641765749999</v>
      </c>
      <c r="AE206">
        <v>88105.641765749999</v>
      </c>
      <c r="AG206">
        <v>88105.641765749999</v>
      </c>
      <c r="AI206">
        <v>88105.641765749999</v>
      </c>
      <c r="AK206">
        <v>88105.641765749999</v>
      </c>
      <c r="AL206" s="5"/>
      <c r="AM206" s="5">
        <v>88105.641765749999</v>
      </c>
      <c r="AO206">
        <v>88105.641765749999</v>
      </c>
      <c r="AQ206">
        <v>88105.641765749999</v>
      </c>
      <c r="AS206">
        <v>88105.641765749999</v>
      </c>
      <c r="AU206">
        <v>88105.641765749999</v>
      </c>
      <c r="AW206">
        <v>88105.641765749999</v>
      </c>
      <c r="AX206" s="5"/>
      <c r="AY206">
        <v>88105.641765749999</v>
      </c>
      <c r="BA206">
        <v>88105.641765749999</v>
      </c>
      <c r="BC206">
        <v>88105.641765749999</v>
      </c>
      <c r="BE206">
        <v>88105.641765749999</v>
      </c>
      <c r="BG206">
        <v>88105.641765749999</v>
      </c>
      <c r="BI206">
        <v>88105.641765749999</v>
      </c>
      <c r="BK206">
        <v>88105.641765749999</v>
      </c>
      <c r="BM206">
        <v>88105.641765749999</v>
      </c>
      <c r="BO206">
        <v>88105.641765749999</v>
      </c>
      <c r="BQ206">
        <v>88105.641765749999</v>
      </c>
      <c r="BS206">
        <v>88105.641765749999</v>
      </c>
      <c r="BT206" s="5">
        <v>88105.64</v>
      </c>
      <c r="BU206" s="5">
        <v>5137500</v>
      </c>
      <c r="BW206">
        <v>0.05</v>
      </c>
      <c r="BX206" s="5">
        <v>256875</v>
      </c>
      <c r="BY206" s="5">
        <v>83701.337677928313</v>
      </c>
      <c r="BZ206" s="5">
        <v>4880625</v>
      </c>
      <c r="CA206" s="5" t="s">
        <v>10</v>
      </c>
      <c r="CB206" s="5">
        <v>7500</v>
      </c>
      <c r="CC206">
        <v>91201.337677928313</v>
      </c>
      <c r="CD206" s="5">
        <v>437325</v>
      </c>
      <c r="CE206" s="5">
        <v>5317950</v>
      </c>
      <c r="CF206" s="5"/>
      <c r="CG206" s="5" t="s">
        <v>1849</v>
      </c>
      <c r="CH206" s="5" t="s">
        <v>1</v>
      </c>
      <c r="CI206" s="5" t="s">
        <v>1</v>
      </c>
      <c r="CJ206" t="s">
        <v>1863</v>
      </c>
      <c r="CK206" t="s">
        <v>1787</v>
      </c>
      <c r="CL206" t="s">
        <v>1868</v>
      </c>
      <c r="CM206" t="s">
        <v>1865</v>
      </c>
      <c r="CN206" s="5" t="b">
        <v>1</v>
      </c>
      <c r="CO206" t="s">
        <v>347</v>
      </c>
      <c r="CQ206" t="s">
        <v>1269</v>
      </c>
      <c r="CR206" t="s">
        <v>1450</v>
      </c>
      <c r="CS206" t="s">
        <v>10</v>
      </c>
      <c r="CT206" t="b">
        <v>1</v>
      </c>
      <c r="CU206">
        <v>5137500</v>
      </c>
      <c r="CV206" t="s">
        <v>1899</v>
      </c>
      <c r="CW206">
        <v>0</v>
      </c>
      <c r="CX206">
        <v>5137500</v>
      </c>
      <c r="CY206">
        <v>0</v>
      </c>
      <c r="CZ206" t="b">
        <v>1</v>
      </c>
      <c r="DA206">
        <v>45275</v>
      </c>
      <c r="DB206" t="s">
        <v>1789</v>
      </c>
      <c r="DC206">
        <v>-1.7149717029674161E-4</v>
      </c>
      <c r="DD206">
        <v>-14.354542561816746</v>
      </c>
      <c r="DE206" s="5">
        <f>ROUND(ПП5[[#This Row],[Стоимость квартиры с отделкой]]/1000000,2)</f>
        <v>5.32</v>
      </c>
    </row>
    <row r="207" spans="1:109" x14ac:dyDescent="0.25">
      <c r="A207" s="5">
        <v>206</v>
      </c>
      <c r="B207" s="5" t="s">
        <v>4</v>
      </c>
      <c r="C207" s="5">
        <v>14</v>
      </c>
      <c r="D207" s="5">
        <v>5</v>
      </c>
      <c r="E207" s="5">
        <v>1</v>
      </c>
      <c r="F207" s="5">
        <v>12.06</v>
      </c>
      <c r="G207" s="5"/>
      <c r="H207" s="5"/>
      <c r="I207" s="5">
        <v>12.06</v>
      </c>
      <c r="J207" s="5">
        <v>13.18</v>
      </c>
      <c r="K207" s="5">
        <v>4.1100000000000003</v>
      </c>
      <c r="L207" s="5"/>
      <c r="M207" s="5"/>
      <c r="N207" s="5">
        <v>7.09</v>
      </c>
      <c r="O207" s="5">
        <v>2.84</v>
      </c>
      <c r="P207" s="5"/>
      <c r="R207" s="5">
        <v>2.84</v>
      </c>
      <c r="S207" s="5">
        <v>39.28</v>
      </c>
      <c r="T207" s="5">
        <v>36.44</v>
      </c>
      <c r="U207" s="5">
        <v>37.86</v>
      </c>
      <c r="V207">
        <v>37.650000000000006</v>
      </c>
      <c r="W207" s="5">
        <v>89223.75</v>
      </c>
      <c r="Y207">
        <v>89223.75</v>
      </c>
      <c r="AA207">
        <v>89223.75</v>
      </c>
      <c r="AC207">
        <v>89223.75</v>
      </c>
      <c r="AE207">
        <v>89223.75</v>
      </c>
      <c r="AG207">
        <v>89223.75</v>
      </c>
      <c r="AI207">
        <v>89223.75</v>
      </c>
      <c r="AK207">
        <v>89223.75</v>
      </c>
      <c r="AL207" s="5"/>
      <c r="AM207" s="5">
        <v>89223.75</v>
      </c>
      <c r="AO207">
        <v>89223.75</v>
      </c>
      <c r="AQ207">
        <v>89223.75</v>
      </c>
      <c r="AS207">
        <v>89223.75</v>
      </c>
      <c r="AU207">
        <v>89223.75</v>
      </c>
      <c r="AW207">
        <v>89223.75</v>
      </c>
      <c r="AX207" s="5"/>
      <c r="AY207">
        <v>89223.75</v>
      </c>
      <c r="BA207">
        <v>89223.75</v>
      </c>
      <c r="BC207">
        <v>89223.75</v>
      </c>
      <c r="BE207">
        <v>89223.75</v>
      </c>
      <c r="BG207">
        <v>89223.75</v>
      </c>
      <c r="BI207">
        <v>89223.75</v>
      </c>
      <c r="BK207">
        <v>89223.75</v>
      </c>
      <c r="BM207">
        <v>89223.75</v>
      </c>
      <c r="BO207">
        <v>89223.75</v>
      </c>
      <c r="BQ207">
        <v>89223.75</v>
      </c>
      <c r="BS207">
        <v>89223.75</v>
      </c>
      <c r="BT207" s="5">
        <v>89223.75</v>
      </c>
      <c r="BU207" s="5">
        <v>3378011.18</v>
      </c>
      <c r="BX207" s="5">
        <v>0</v>
      </c>
      <c r="BY207" s="5">
        <v>89223.750132065514</v>
      </c>
      <c r="BZ207" s="5">
        <v>3378011.18</v>
      </c>
      <c r="CA207" s="5" t="s">
        <v>9</v>
      </c>
      <c r="CB207" s="5">
        <v>4500</v>
      </c>
      <c r="CC207">
        <v>93723.750132065514</v>
      </c>
      <c r="CD207" s="5">
        <v>170370</v>
      </c>
      <c r="CE207" s="5">
        <v>3548381.18</v>
      </c>
      <c r="CF207" s="5"/>
      <c r="CG207" s="5"/>
      <c r="CH207" s="5" t="s">
        <v>1</v>
      </c>
      <c r="CI207" s="5" t="s">
        <v>1</v>
      </c>
      <c r="CJ207" t="s">
        <v>1863</v>
      </c>
      <c r="CK207" t="s">
        <v>1787</v>
      </c>
      <c r="CL207" t="s">
        <v>1868</v>
      </c>
      <c r="CM207" t="s">
        <v>1864</v>
      </c>
      <c r="CN207" s="5" t="b">
        <v>1</v>
      </c>
      <c r="CO207" t="s">
        <v>348</v>
      </c>
      <c r="CQ207" t="s">
        <v>128</v>
      </c>
      <c r="CR207" t="s">
        <v>1450</v>
      </c>
      <c r="CS207" t="s">
        <v>9</v>
      </c>
      <c r="CT207" t="b">
        <v>1</v>
      </c>
      <c r="CU207">
        <v>3378011.18</v>
      </c>
      <c r="CV207" t="s">
        <v>1899</v>
      </c>
      <c r="CW207">
        <v>3378011</v>
      </c>
      <c r="CX207">
        <v>3378011</v>
      </c>
      <c r="CY207">
        <v>0</v>
      </c>
      <c r="CZ207" t="b">
        <v>1</v>
      </c>
      <c r="DA207">
        <v>45184</v>
      </c>
      <c r="DB207" t="s">
        <v>1785</v>
      </c>
      <c r="DC207">
        <v>-5.5467511885893828E-3</v>
      </c>
      <c r="DD207">
        <v>-494.90194209543648</v>
      </c>
      <c r="DE207" s="5">
        <f>ROUND(ПП5[[#This Row],[Стоимость квартиры с отделкой]]/1000000,2)</f>
        <v>3.55</v>
      </c>
    </row>
    <row r="208" spans="1:109" x14ac:dyDescent="0.25">
      <c r="A208" s="5">
        <v>207</v>
      </c>
      <c r="B208" s="5" t="s">
        <v>4</v>
      </c>
      <c r="C208" s="5">
        <v>14</v>
      </c>
      <c r="D208" s="5">
        <v>6</v>
      </c>
      <c r="E208" s="5">
        <v>3</v>
      </c>
      <c r="F208" s="5">
        <v>17.89</v>
      </c>
      <c r="G208" s="5">
        <v>17.2</v>
      </c>
      <c r="H208" s="5">
        <v>14.31</v>
      </c>
      <c r="I208" s="5">
        <v>49.400000000000006</v>
      </c>
      <c r="J208" s="5">
        <v>13.39</v>
      </c>
      <c r="K208" s="5">
        <v>4.2</v>
      </c>
      <c r="L208" s="5">
        <v>2.0499999999999998</v>
      </c>
      <c r="M208" s="5"/>
      <c r="N208" s="5">
        <v>13.21</v>
      </c>
      <c r="O208" s="5">
        <v>2.79</v>
      </c>
      <c r="P208" s="5">
        <v>2.68</v>
      </c>
      <c r="R208" s="5">
        <v>5.4700000000000006</v>
      </c>
      <c r="S208" s="5">
        <v>87.72</v>
      </c>
      <c r="T208" s="5">
        <v>82.25</v>
      </c>
      <c r="U208" s="5">
        <v>84.99</v>
      </c>
      <c r="V208">
        <v>84.749999999999986</v>
      </c>
      <c r="W208" s="5">
        <v>73520.37000000001</v>
      </c>
      <c r="X208">
        <v>3676.0185000000006</v>
      </c>
      <c r="Y208">
        <v>77196.388500000015</v>
      </c>
      <c r="Z208">
        <v>2315.8916550000004</v>
      </c>
      <c r="AA208">
        <v>79512.280155000015</v>
      </c>
      <c r="AC208">
        <v>79512.280155000015</v>
      </c>
      <c r="AE208">
        <v>79512.280155000015</v>
      </c>
      <c r="AG208">
        <v>79512.280155000015</v>
      </c>
      <c r="AI208">
        <v>79512.280155000015</v>
      </c>
      <c r="AJ208">
        <v>795.12280155000019</v>
      </c>
      <c r="AK208">
        <v>80307.40295655001</v>
      </c>
      <c r="AL208" s="5">
        <v>4015.3701478275007</v>
      </c>
      <c r="AM208" s="5">
        <v>84322.773104377513</v>
      </c>
      <c r="AO208">
        <v>84322.773104377513</v>
      </c>
      <c r="AP208">
        <v>1686.4554620875504</v>
      </c>
      <c r="AQ208">
        <v>86009.22856646507</v>
      </c>
      <c r="AS208">
        <v>86009.22856646507</v>
      </c>
      <c r="AT208">
        <v>1720.1845713293014</v>
      </c>
      <c r="AU208">
        <v>87729.41313779437</v>
      </c>
      <c r="AW208">
        <v>87729.41313779437</v>
      </c>
      <c r="AX208" s="5">
        <v>877.2941313779437</v>
      </c>
      <c r="AY208">
        <v>88606.707269172315</v>
      </c>
      <c r="BA208">
        <v>88606.707269172315</v>
      </c>
      <c r="BC208">
        <v>88606.707269172315</v>
      </c>
      <c r="BD208">
        <v>1772.1341453834464</v>
      </c>
      <c r="BE208">
        <v>90378.841414555762</v>
      </c>
      <c r="BG208">
        <v>90378.841414555762</v>
      </c>
      <c r="BI208">
        <v>90378.841414555762</v>
      </c>
      <c r="BK208">
        <v>90378.841414555762</v>
      </c>
      <c r="BM208">
        <v>90378.841414555762</v>
      </c>
      <c r="BO208">
        <v>90378.841414555762</v>
      </c>
      <c r="BQ208">
        <v>90378.841414555762</v>
      </c>
      <c r="BS208">
        <v>90378.841414555762</v>
      </c>
      <c r="BT208" s="5">
        <v>90378.84</v>
      </c>
      <c r="BU208" s="5">
        <v>7681300</v>
      </c>
      <c r="BW208">
        <v>0.03</v>
      </c>
      <c r="BX208" s="5">
        <v>230439</v>
      </c>
      <c r="BY208" s="5">
        <v>87667.50205906578</v>
      </c>
      <c r="BZ208" s="5">
        <v>7450861</v>
      </c>
      <c r="CA208" s="5" t="s">
        <v>8</v>
      </c>
      <c r="CB208" s="5"/>
      <c r="CC208">
        <v>87667.50205906578</v>
      </c>
      <c r="CD208" s="5">
        <v>0</v>
      </c>
      <c r="CE208" s="5">
        <v>7450861</v>
      </c>
      <c r="CF208" s="5"/>
      <c r="CG208" s="5" t="s">
        <v>132</v>
      </c>
      <c r="CH208" s="5" t="s">
        <v>1</v>
      </c>
      <c r="CI208" s="5" t="s">
        <v>1</v>
      </c>
      <c r="CJ208" t="s">
        <v>1863</v>
      </c>
      <c r="CK208" t="s">
        <v>1787</v>
      </c>
      <c r="CL208" t="s">
        <v>1868</v>
      </c>
      <c r="CM208" t="s">
        <v>1866</v>
      </c>
      <c r="CN208" s="5" t="b">
        <v>1</v>
      </c>
      <c r="CO208" t="s">
        <v>349</v>
      </c>
      <c r="CQ208" t="s">
        <v>1269</v>
      </c>
      <c r="CR208" t="s">
        <v>1450</v>
      </c>
      <c r="CS208" t="s">
        <v>8</v>
      </c>
      <c r="CT208" t="b">
        <v>1</v>
      </c>
      <c r="CU208">
        <v>7681300</v>
      </c>
      <c r="CV208" t="s">
        <v>1899</v>
      </c>
      <c r="CW208">
        <v>0</v>
      </c>
      <c r="CX208">
        <v>7681300</v>
      </c>
      <c r="CY208">
        <v>0</v>
      </c>
      <c r="CZ208" t="b">
        <v>1</v>
      </c>
      <c r="DA208">
        <v>45472</v>
      </c>
      <c r="DB208" t="s">
        <v>1792</v>
      </c>
      <c r="DC208">
        <v>-2.8238616307801889E-3</v>
      </c>
      <c r="DD208">
        <v>-247.56089533093908</v>
      </c>
      <c r="DE208" s="5">
        <f>ROUND(ПП5[[#This Row],[Стоимость квартиры с отделкой]]/1000000,2)</f>
        <v>7.45</v>
      </c>
    </row>
    <row r="209" spans="1:109" x14ac:dyDescent="0.25">
      <c r="A209" s="5">
        <v>208</v>
      </c>
      <c r="B209" s="5" t="s">
        <v>4</v>
      </c>
      <c r="C209" s="5">
        <v>14</v>
      </c>
      <c r="D209" s="5">
        <v>7</v>
      </c>
      <c r="E209" s="5">
        <v>1</v>
      </c>
      <c r="F209" s="5">
        <v>17.89</v>
      </c>
      <c r="G209" s="5"/>
      <c r="H209" s="5"/>
      <c r="I209" s="5">
        <v>17.89</v>
      </c>
      <c r="J209" s="5">
        <v>13.04</v>
      </c>
      <c r="K209" s="5">
        <v>3.9</v>
      </c>
      <c r="L209" s="5"/>
      <c r="M209" s="5"/>
      <c r="N209" s="5">
        <v>6.12</v>
      </c>
      <c r="O209" s="5">
        <v>2.65</v>
      </c>
      <c r="P209" s="5"/>
      <c r="R209" s="5">
        <v>2.65</v>
      </c>
      <c r="S209" s="5">
        <v>43.6</v>
      </c>
      <c r="T209" s="5">
        <v>40.950000000000003</v>
      </c>
      <c r="U209" s="5">
        <v>42.28</v>
      </c>
      <c r="V209">
        <v>42.099999999999994</v>
      </c>
      <c r="W209" s="5">
        <v>85573.6875</v>
      </c>
      <c r="X209">
        <v>4278.6843749999998</v>
      </c>
      <c r="Y209">
        <v>89852.371874999997</v>
      </c>
      <c r="Z209">
        <v>2695.5711562499996</v>
      </c>
      <c r="AA209">
        <v>92547.943031250004</v>
      </c>
      <c r="AB209">
        <v>2776.4382909374995</v>
      </c>
      <c r="AC209">
        <v>95324.381322187488</v>
      </c>
      <c r="AE209">
        <v>95324.381322187488</v>
      </c>
      <c r="AG209">
        <v>95324.381322187488</v>
      </c>
      <c r="AI209">
        <v>95324.381322187488</v>
      </c>
      <c r="AK209">
        <v>95324.381322187488</v>
      </c>
      <c r="AL209" s="5"/>
      <c r="AM209" s="5">
        <v>95324.381322187488</v>
      </c>
      <c r="AO209">
        <v>95324.381322187488</v>
      </c>
      <c r="AQ209">
        <v>95324.381322187488</v>
      </c>
      <c r="AS209">
        <v>95324.381322187488</v>
      </c>
      <c r="AU209">
        <v>95324.381322187488</v>
      </c>
      <c r="AW209">
        <v>95324.381322187488</v>
      </c>
      <c r="AX209" s="5"/>
      <c r="AY209">
        <v>95324.381322187488</v>
      </c>
      <c r="BA209">
        <v>95324.381322187488</v>
      </c>
      <c r="BC209">
        <v>95324.381322187488</v>
      </c>
      <c r="BE209">
        <v>95324.381322187488</v>
      </c>
      <c r="BG209">
        <v>95324.381322187488</v>
      </c>
      <c r="BI209">
        <v>95324.381322187488</v>
      </c>
      <c r="BK209">
        <v>95324.381322187488</v>
      </c>
      <c r="BM209">
        <v>95324.381322187488</v>
      </c>
      <c r="BO209">
        <v>95324.381322187488</v>
      </c>
      <c r="BQ209">
        <v>95324.381322187488</v>
      </c>
      <c r="BS209">
        <v>95324.381322187488</v>
      </c>
      <c r="BT209" s="5">
        <v>95324.38</v>
      </c>
      <c r="BU209" s="5">
        <v>4030314.79</v>
      </c>
      <c r="BW209">
        <v>0.06</v>
      </c>
      <c r="BX209" s="5">
        <v>241818.88740000001</v>
      </c>
      <c r="BY209" s="5">
        <v>89604.917218543036</v>
      </c>
      <c r="BZ209" s="5">
        <v>3788495.9</v>
      </c>
      <c r="CA209" s="5" t="s">
        <v>8</v>
      </c>
      <c r="CB209" s="5"/>
      <c r="CC209">
        <v>89604.917218543036</v>
      </c>
      <c r="CD209" s="5">
        <v>0</v>
      </c>
      <c r="CE209" s="5">
        <v>3788495.899999999</v>
      </c>
      <c r="CF209" s="5"/>
      <c r="CG209" s="5" t="s">
        <v>110</v>
      </c>
      <c r="CH209" s="5" t="s">
        <v>1</v>
      </c>
      <c r="CI209" s="5" t="s">
        <v>1</v>
      </c>
      <c r="CJ209" t="s">
        <v>1863</v>
      </c>
      <c r="CK209" t="s">
        <v>1787</v>
      </c>
      <c r="CL209" t="s">
        <v>1868</v>
      </c>
      <c r="CM209" t="s">
        <v>1864</v>
      </c>
      <c r="CN209" s="5" t="b">
        <v>1</v>
      </c>
      <c r="CO209" t="s">
        <v>350</v>
      </c>
      <c r="CQ209" t="s">
        <v>128</v>
      </c>
      <c r="CR209" t="s">
        <v>1450</v>
      </c>
      <c r="CS209" t="s">
        <v>8</v>
      </c>
      <c r="CT209" t="b">
        <v>1</v>
      </c>
      <c r="CU209">
        <v>4030314.79</v>
      </c>
      <c r="CV209" t="s">
        <v>1899</v>
      </c>
      <c r="CW209">
        <v>0</v>
      </c>
      <c r="CX209">
        <v>4030315</v>
      </c>
      <c r="CY209">
        <v>0</v>
      </c>
      <c r="CZ209" t="b">
        <v>1</v>
      </c>
      <c r="DA209">
        <v>45194</v>
      </c>
      <c r="DB209" t="s">
        <v>1789</v>
      </c>
      <c r="DC209">
        <v>-4.2573320719018204E-3</v>
      </c>
      <c r="DD209">
        <v>-381.47788787461099</v>
      </c>
      <c r="DE209" s="5">
        <f>ROUND(ПП5[[#This Row],[Стоимость квартиры с отделкой]]/1000000,2)</f>
        <v>3.79</v>
      </c>
    </row>
    <row r="210" spans="1:109" x14ac:dyDescent="0.25">
      <c r="A210" s="5">
        <v>209</v>
      </c>
      <c r="B210" s="5" t="s">
        <v>4</v>
      </c>
      <c r="C210" s="5">
        <v>15</v>
      </c>
      <c r="D210" s="5">
        <v>1</v>
      </c>
      <c r="E210" s="5">
        <v>2</v>
      </c>
      <c r="F210" s="5">
        <v>15.91</v>
      </c>
      <c r="G210" s="5">
        <v>12.02</v>
      </c>
      <c r="H210" s="5"/>
      <c r="I210" s="5">
        <v>27.93</v>
      </c>
      <c r="J210" s="5">
        <v>15.31</v>
      </c>
      <c r="K210" s="5">
        <v>3.85</v>
      </c>
      <c r="L210" s="5">
        <v>2.2999999999999998</v>
      </c>
      <c r="M210" s="5"/>
      <c r="N210" s="5">
        <v>9.4499999999999993</v>
      </c>
      <c r="O210" s="5">
        <v>2.75</v>
      </c>
      <c r="P210" s="5"/>
      <c r="R210" s="5">
        <v>2.75</v>
      </c>
      <c r="S210" s="5">
        <v>61.59</v>
      </c>
      <c r="T210" s="5">
        <v>58.84</v>
      </c>
      <c r="U210" s="5">
        <v>60.22</v>
      </c>
      <c r="V210">
        <v>60.15</v>
      </c>
      <c r="W210" s="5">
        <v>80307.864000000001</v>
      </c>
      <c r="X210">
        <v>4015.3932</v>
      </c>
      <c r="Y210">
        <v>84323.257199999993</v>
      </c>
      <c r="Z210">
        <v>2529.6977160000001</v>
      </c>
      <c r="AA210">
        <v>86852.954916000002</v>
      </c>
      <c r="AC210">
        <v>86852.954916000002</v>
      </c>
      <c r="AE210">
        <v>86852.954916000002</v>
      </c>
      <c r="AG210">
        <v>86852.954916000002</v>
      </c>
      <c r="AI210">
        <v>86852.954916000002</v>
      </c>
      <c r="AJ210">
        <v>868.52954915999999</v>
      </c>
      <c r="AK210">
        <v>87721.48446516</v>
      </c>
      <c r="AL210" s="5">
        <v>4386.0742232580005</v>
      </c>
      <c r="AM210" s="5">
        <v>92107.558688417994</v>
      </c>
      <c r="AO210">
        <v>92107.558688417994</v>
      </c>
      <c r="AP210">
        <v>1842.15117376836</v>
      </c>
      <c r="AQ210">
        <v>93949.709862186355</v>
      </c>
      <c r="AS210">
        <v>93949.709862186355</v>
      </c>
      <c r="AT210">
        <v>1878.9941972437273</v>
      </c>
      <c r="AU210">
        <v>95828.704059430078</v>
      </c>
      <c r="AW210">
        <v>95828.704059430078</v>
      </c>
      <c r="AX210" s="5"/>
      <c r="AY210">
        <v>95828.704059430078</v>
      </c>
      <c r="BA210">
        <v>95828.704059430078</v>
      </c>
      <c r="BC210">
        <v>95828.704059430078</v>
      </c>
      <c r="BE210">
        <v>95828.704059430078</v>
      </c>
      <c r="BG210">
        <v>95828.704059430078</v>
      </c>
      <c r="BI210">
        <v>95828.704059430078</v>
      </c>
      <c r="BK210">
        <v>95828.704059430078</v>
      </c>
      <c r="BM210">
        <v>95828.704059430078</v>
      </c>
      <c r="BO210">
        <v>95828.704059430078</v>
      </c>
      <c r="BQ210">
        <v>95828.704059430078</v>
      </c>
      <c r="BS210">
        <v>95828.704059430078</v>
      </c>
      <c r="BT210" s="5">
        <v>95828.7</v>
      </c>
      <c r="BU210" s="5">
        <v>5770900</v>
      </c>
      <c r="BX210" s="5">
        <v>0</v>
      </c>
      <c r="BY210" s="5">
        <v>95830.288940551312</v>
      </c>
      <c r="BZ210" s="5">
        <v>5770900</v>
      </c>
      <c r="CA210" s="5" t="s">
        <v>8</v>
      </c>
      <c r="CB210" s="5"/>
      <c r="CC210">
        <v>95830.288940551312</v>
      </c>
      <c r="CD210" s="5">
        <v>0</v>
      </c>
      <c r="CE210" s="5">
        <v>5770900</v>
      </c>
      <c r="CF210" s="5"/>
      <c r="CG210" s="5"/>
      <c r="CH210" s="5" t="s">
        <v>1</v>
      </c>
      <c r="CI210" s="5" t="s">
        <v>1</v>
      </c>
      <c r="CJ210" t="s">
        <v>1863</v>
      </c>
      <c r="CK210" t="s">
        <v>1787</v>
      </c>
      <c r="CL210" t="s">
        <v>1868</v>
      </c>
      <c r="CM210" t="s">
        <v>1857</v>
      </c>
      <c r="CN210" s="5" t="b">
        <v>1</v>
      </c>
      <c r="CO210" t="s">
        <v>351</v>
      </c>
      <c r="CQ210" t="s">
        <v>1269</v>
      </c>
      <c r="CR210" t="s">
        <v>1450</v>
      </c>
      <c r="CS210" t="s">
        <v>8</v>
      </c>
      <c r="CT210" t="b">
        <v>1</v>
      </c>
      <c r="CU210">
        <v>5770900</v>
      </c>
      <c r="CV210" t="s">
        <v>1899</v>
      </c>
      <c r="CW210">
        <v>0</v>
      </c>
      <c r="CX210">
        <v>5770900</v>
      </c>
      <c r="CY210">
        <v>0</v>
      </c>
      <c r="CZ210" t="b">
        <v>1</v>
      </c>
      <c r="DA210">
        <v>45469</v>
      </c>
      <c r="DB210" t="s">
        <v>1789</v>
      </c>
      <c r="DC210">
        <v>-1.1624045167718533E-3</v>
      </c>
      <c r="DD210">
        <v>-111.39356070804862</v>
      </c>
      <c r="DE210" s="5">
        <f>ROUND(ПП5[[#This Row],[Стоимость квартиры с отделкой]]/1000000,2)</f>
        <v>5.77</v>
      </c>
    </row>
    <row r="211" spans="1:109" x14ac:dyDescent="0.25">
      <c r="A211" s="5">
        <v>210</v>
      </c>
      <c r="B211" s="5" t="s">
        <v>4</v>
      </c>
      <c r="C211" s="5">
        <v>15</v>
      </c>
      <c r="D211" s="5">
        <v>2</v>
      </c>
      <c r="E211" s="5">
        <v>0</v>
      </c>
      <c r="F211" s="5">
        <v>7.13</v>
      </c>
      <c r="G211" s="5"/>
      <c r="H211" s="5"/>
      <c r="I211" s="5">
        <v>7.13</v>
      </c>
      <c r="J211" s="5">
        <v>5.12</v>
      </c>
      <c r="K211" s="5">
        <v>3.65</v>
      </c>
      <c r="L211" s="5"/>
      <c r="M211" s="5"/>
      <c r="N211" s="5">
        <v>6.92</v>
      </c>
      <c r="O211" s="5">
        <v>2.91</v>
      </c>
      <c r="P211" s="5"/>
      <c r="R211" s="5">
        <v>2.91</v>
      </c>
      <c r="S211" s="5">
        <v>25.73</v>
      </c>
      <c r="T211" s="5">
        <v>22.82</v>
      </c>
      <c r="U211" s="5">
        <v>24.28</v>
      </c>
      <c r="V211">
        <v>24.2</v>
      </c>
      <c r="W211" s="5">
        <v>90229.544999999998</v>
      </c>
      <c r="X211">
        <v>4511.4772499999999</v>
      </c>
      <c r="Y211">
        <v>94741.022249999995</v>
      </c>
      <c r="Z211">
        <v>2842.2306674999995</v>
      </c>
      <c r="AA211">
        <v>97583.252917499995</v>
      </c>
      <c r="AB211">
        <v>14637.487937624999</v>
      </c>
      <c r="AC211">
        <v>112220.740855125</v>
      </c>
      <c r="AE211">
        <v>112220.740855125</v>
      </c>
      <c r="AG211">
        <v>112220.740855125</v>
      </c>
      <c r="AI211">
        <v>112220.740855125</v>
      </c>
      <c r="AJ211">
        <v>1122.20740855125</v>
      </c>
      <c r="AK211">
        <v>113342.94826367624</v>
      </c>
      <c r="AL211" s="5">
        <v>5667.1474131838122</v>
      </c>
      <c r="AM211" s="5">
        <v>119010.09567686006</v>
      </c>
      <c r="AO211">
        <v>119010.09567686006</v>
      </c>
      <c r="AP211">
        <v>3570.3028703058017</v>
      </c>
      <c r="AQ211">
        <v>122580.39854716588</v>
      </c>
      <c r="AS211">
        <v>122580.39854716588</v>
      </c>
      <c r="AU211">
        <v>122580.39854716588</v>
      </c>
      <c r="AW211">
        <v>122580.39854716588</v>
      </c>
      <c r="AX211" s="5"/>
      <c r="AY211">
        <v>122580.39854716588</v>
      </c>
      <c r="AZ211">
        <v>2451.6079709433175</v>
      </c>
      <c r="BA211">
        <v>125032.00651810918</v>
      </c>
      <c r="BC211">
        <v>125032.00651810918</v>
      </c>
      <c r="BE211">
        <v>125032.00651810918</v>
      </c>
      <c r="BF211">
        <v>1875.4800977716377</v>
      </c>
      <c r="BG211">
        <v>126907.4866158808</v>
      </c>
      <c r="BI211">
        <v>126907.4866158808</v>
      </c>
      <c r="BK211">
        <v>126907.4866158808</v>
      </c>
      <c r="BM211">
        <v>126907.4866158808</v>
      </c>
      <c r="BO211">
        <v>126907.4866158808</v>
      </c>
      <c r="BQ211">
        <v>126907.4866158808</v>
      </c>
      <c r="BS211">
        <v>126907.4866158808</v>
      </c>
      <c r="BT211" s="5">
        <v>126907.49</v>
      </c>
      <c r="BU211" s="5">
        <v>3081400</v>
      </c>
      <c r="BX211" s="5">
        <v>0</v>
      </c>
      <c r="BY211" s="5">
        <v>126911.03789126853</v>
      </c>
      <c r="BZ211" s="5">
        <v>3081400</v>
      </c>
      <c r="CA211" s="5" t="s">
        <v>10</v>
      </c>
      <c r="CB211" s="5">
        <v>20000</v>
      </c>
      <c r="CC211">
        <v>146911.03789126853</v>
      </c>
      <c r="CD211" s="5">
        <v>485600</v>
      </c>
      <c r="CE211" s="5">
        <v>3567000</v>
      </c>
      <c r="CF211" s="5"/>
      <c r="CG211" s="5"/>
      <c r="CH211" s="5" t="s">
        <v>1</v>
      </c>
      <c r="CI211" s="5" t="s">
        <v>1</v>
      </c>
      <c r="CJ211" t="s">
        <v>1863</v>
      </c>
      <c r="CK211" t="s">
        <v>1787</v>
      </c>
      <c r="CL211" t="s">
        <v>1868</v>
      </c>
      <c r="CM211" t="s">
        <v>1862</v>
      </c>
      <c r="CN211" s="5" t="b">
        <v>1</v>
      </c>
      <c r="CO211" t="s">
        <v>352</v>
      </c>
      <c r="CQ211" t="s">
        <v>1269</v>
      </c>
      <c r="CR211" t="s">
        <v>1450</v>
      </c>
      <c r="CS211" t="s">
        <v>10</v>
      </c>
      <c r="CT211" t="b">
        <v>1</v>
      </c>
      <c r="CU211">
        <v>3081400</v>
      </c>
      <c r="CV211" t="s">
        <v>1899</v>
      </c>
      <c r="CW211">
        <v>0</v>
      </c>
      <c r="CX211">
        <v>3081400</v>
      </c>
      <c r="CY211">
        <v>0</v>
      </c>
      <c r="CZ211" t="b">
        <v>1</v>
      </c>
      <c r="DA211">
        <v>45504</v>
      </c>
      <c r="DB211" t="s">
        <v>1792</v>
      </c>
      <c r="DC211">
        <v>-3.2948929159802853E-3</v>
      </c>
      <c r="DD211">
        <v>-418.15827970764622</v>
      </c>
      <c r="DE211" s="5">
        <f>ROUND(ПП5[[#This Row],[Стоимость квартиры с отделкой]]/1000000,2)</f>
        <v>3.57</v>
      </c>
    </row>
    <row r="212" spans="1:109" x14ac:dyDescent="0.25">
      <c r="A212" s="5">
        <v>211</v>
      </c>
      <c r="B212" s="5" t="s">
        <v>4</v>
      </c>
      <c r="C212" s="5">
        <v>15</v>
      </c>
      <c r="D212" s="5">
        <v>3</v>
      </c>
      <c r="E212" s="5">
        <v>2</v>
      </c>
      <c r="F212" s="5">
        <v>14.6</v>
      </c>
      <c r="G212" s="5">
        <v>13.12</v>
      </c>
      <c r="H212" s="5"/>
      <c r="I212" s="5">
        <v>27.72</v>
      </c>
      <c r="J212" s="5">
        <v>14.35</v>
      </c>
      <c r="K212" s="5">
        <v>3.68</v>
      </c>
      <c r="L212" s="5">
        <v>2.57</v>
      </c>
      <c r="M212" s="5"/>
      <c r="N212" s="5">
        <v>7.95</v>
      </c>
      <c r="O212" s="5">
        <v>2.65</v>
      </c>
      <c r="P212" s="5"/>
      <c r="R212" s="5">
        <v>2.65</v>
      </c>
      <c r="S212" s="5">
        <v>58.92</v>
      </c>
      <c r="T212" s="5">
        <v>56.27</v>
      </c>
      <c r="U212" s="5">
        <v>57.6</v>
      </c>
      <c r="V212">
        <v>57.95</v>
      </c>
      <c r="W212" s="5">
        <v>78763.482000000004</v>
      </c>
      <c r="X212">
        <v>3938.1741000000002</v>
      </c>
      <c r="Y212">
        <v>82701.656099999993</v>
      </c>
      <c r="Z212">
        <v>2481.0496830000002</v>
      </c>
      <c r="AA212">
        <v>85182.705783000012</v>
      </c>
      <c r="AC212">
        <v>85182.705783000012</v>
      </c>
      <c r="AE212">
        <v>85182.705783000012</v>
      </c>
      <c r="AG212">
        <v>85182.705783000012</v>
      </c>
      <c r="AI212">
        <v>85182.705783000012</v>
      </c>
      <c r="AJ212">
        <v>851.82705783000017</v>
      </c>
      <c r="AK212">
        <v>86034.532840830012</v>
      </c>
      <c r="AL212" s="5">
        <v>4301.7266420415008</v>
      </c>
      <c r="AM212" s="5">
        <v>90336.259482871508</v>
      </c>
      <c r="AO212">
        <v>90336.259482871508</v>
      </c>
      <c r="AP212">
        <v>1806.7251896574303</v>
      </c>
      <c r="AQ212">
        <v>92142.984672528939</v>
      </c>
      <c r="AS212">
        <v>92142.984672528939</v>
      </c>
      <c r="AT212">
        <v>1842.8596934505788</v>
      </c>
      <c r="AU212">
        <v>93985.844365979516</v>
      </c>
      <c r="AW212">
        <v>93985.844365979516</v>
      </c>
      <c r="AX212" s="5">
        <v>939.85844365979517</v>
      </c>
      <c r="AY212">
        <v>94925.70280963929</v>
      </c>
      <c r="BA212">
        <v>94925.70280963929</v>
      </c>
      <c r="BC212">
        <v>94925.70280963929</v>
      </c>
      <c r="BE212">
        <v>94925.70280963929</v>
      </c>
      <c r="BG212">
        <v>94925.70280963929</v>
      </c>
      <c r="BI212">
        <v>94925.70280963929</v>
      </c>
      <c r="BK212">
        <v>94925.70280963929</v>
      </c>
      <c r="BM212">
        <v>94925.70280963929</v>
      </c>
      <c r="BO212">
        <v>94925.70280963929</v>
      </c>
      <c r="BQ212">
        <v>94925.70280963929</v>
      </c>
      <c r="BS212">
        <v>94925.70280963929</v>
      </c>
      <c r="BT212" s="5">
        <v>94925.7</v>
      </c>
      <c r="BU212" s="5">
        <v>5467800</v>
      </c>
      <c r="BX212" s="5">
        <v>0</v>
      </c>
      <c r="BY212" s="5">
        <v>94927.083333333328</v>
      </c>
      <c r="BZ212" s="5">
        <v>5467800</v>
      </c>
      <c r="CA212" s="5" t="s">
        <v>10</v>
      </c>
      <c r="CB212" s="5">
        <v>20000</v>
      </c>
      <c r="CC212">
        <v>114927.08333333331</v>
      </c>
      <c r="CD212" s="5">
        <v>1152000</v>
      </c>
      <c r="CE212" s="5">
        <v>6619800</v>
      </c>
      <c r="CF212" s="5" t="s">
        <v>102</v>
      </c>
      <c r="CG212" s="5"/>
      <c r="CH212" s="5" t="s">
        <v>1</v>
      </c>
      <c r="CI212" s="5" t="s">
        <v>1</v>
      </c>
      <c r="CJ212" t="s">
        <v>1863</v>
      </c>
      <c r="CK212" t="s">
        <v>1787</v>
      </c>
      <c r="CL212" t="s">
        <v>1868</v>
      </c>
      <c r="CM212" t="s">
        <v>1857</v>
      </c>
      <c r="CN212" s="5" t="b">
        <v>1</v>
      </c>
      <c r="CO212" t="s">
        <v>353</v>
      </c>
      <c r="CQ212" t="s">
        <v>1269</v>
      </c>
      <c r="CR212" t="s">
        <v>1450</v>
      </c>
      <c r="CS212" t="s">
        <v>10</v>
      </c>
      <c r="CT212" t="b">
        <v>1</v>
      </c>
      <c r="CU212">
        <v>5467800</v>
      </c>
      <c r="CV212" t="s">
        <v>1899</v>
      </c>
      <c r="CW212">
        <v>0</v>
      </c>
      <c r="CX212">
        <v>5467800</v>
      </c>
      <c r="CY212">
        <v>0</v>
      </c>
      <c r="CZ212" t="b">
        <v>1</v>
      </c>
      <c r="DA212">
        <v>45440</v>
      </c>
      <c r="DB212" t="s">
        <v>1788</v>
      </c>
      <c r="DC212">
        <v>6.0763888888888395E-3</v>
      </c>
      <c r="DD212">
        <v>576.81387442129153</v>
      </c>
      <c r="DE212" s="5">
        <f>ROUND(ПП5[[#This Row],[Стоимость квартиры с отделкой]]/1000000,2)</f>
        <v>6.62</v>
      </c>
    </row>
    <row r="213" spans="1:109" x14ac:dyDescent="0.25">
      <c r="A213" s="5">
        <v>212</v>
      </c>
      <c r="B213" s="5" t="s">
        <v>4</v>
      </c>
      <c r="C213" s="5">
        <v>15</v>
      </c>
      <c r="D213" s="5">
        <v>4</v>
      </c>
      <c r="E213" s="5">
        <v>2</v>
      </c>
      <c r="F213" s="5">
        <v>15.45</v>
      </c>
      <c r="G213" s="5">
        <v>14.5</v>
      </c>
      <c r="H213" s="5"/>
      <c r="I213" s="5">
        <v>29.95</v>
      </c>
      <c r="J213" s="5">
        <v>11.95</v>
      </c>
      <c r="K213" s="5">
        <v>3.86</v>
      </c>
      <c r="L213" s="5">
        <v>2.37</v>
      </c>
      <c r="M213" s="5"/>
      <c r="N213" s="5">
        <v>8.8699999999999992</v>
      </c>
      <c r="O213" s="5">
        <v>2.62</v>
      </c>
      <c r="P213" s="5"/>
      <c r="R213" s="5">
        <v>2.62</v>
      </c>
      <c r="S213" s="5">
        <v>59.62</v>
      </c>
      <c r="T213" s="5">
        <v>57</v>
      </c>
      <c r="U213" s="5">
        <v>58.31</v>
      </c>
      <c r="V213">
        <v>58.45</v>
      </c>
      <c r="W213" s="5">
        <v>79921.768500000006</v>
      </c>
      <c r="X213">
        <v>3996.0884249999999</v>
      </c>
      <c r="Y213">
        <v>83917.856925</v>
      </c>
      <c r="Z213">
        <v>2517.5357077499998</v>
      </c>
      <c r="AA213">
        <v>86435.392632749994</v>
      </c>
      <c r="AC213">
        <v>86435.392632749994</v>
      </c>
      <c r="AE213">
        <v>86435.392632749994</v>
      </c>
      <c r="AG213">
        <v>86435.392632749994</v>
      </c>
      <c r="AI213">
        <v>86435.392632749994</v>
      </c>
      <c r="AK213">
        <v>86435.392632749994</v>
      </c>
      <c r="AL213" s="5"/>
      <c r="AM213" s="5">
        <v>86435.392632749994</v>
      </c>
      <c r="AO213">
        <v>86435.392632749994</v>
      </c>
      <c r="AQ213">
        <v>86435.392632749994</v>
      </c>
      <c r="AS213">
        <v>86435.392632749994</v>
      </c>
      <c r="AU213">
        <v>86435.392632749994</v>
      </c>
      <c r="AW213">
        <v>86435.392632749994</v>
      </c>
      <c r="AX213" s="5"/>
      <c r="AY213">
        <v>86435.392632749994</v>
      </c>
      <c r="BA213">
        <v>86435.392632749994</v>
      </c>
      <c r="BC213">
        <v>86435.392632749994</v>
      </c>
      <c r="BE213">
        <v>86435.392632749994</v>
      </c>
      <c r="BG213">
        <v>86435.392632749994</v>
      </c>
      <c r="BI213">
        <v>86435.392632749994</v>
      </c>
      <c r="BK213">
        <v>86435.392632749994</v>
      </c>
      <c r="BM213">
        <v>86435.392632749994</v>
      </c>
      <c r="BO213">
        <v>86435.392632749994</v>
      </c>
      <c r="BQ213">
        <v>86435.392632749994</v>
      </c>
      <c r="BS213">
        <v>86435.392632749994</v>
      </c>
      <c r="BT213" s="5">
        <v>86435.39</v>
      </c>
      <c r="BU213" s="5">
        <v>5040047.59</v>
      </c>
      <c r="BV213">
        <v>120000</v>
      </c>
      <c r="BX213" s="5">
        <v>120000</v>
      </c>
      <c r="BY213" s="5">
        <v>84377.423941004963</v>
      </c>
      <c r="BZ213" s="5">
        <v>4920047.59</v>
      </c>
      <c r="CA213" s="5" t="s">
        <v>8</v>
      </c>
      <c r="CB213" s="5"/>
      <c r="CC213">
        <v>84377.423941004963</v>
      </c>
      <c r="CD213" s="5">
        <v>0</v>
      </c>
      <c r="CE213" s="5">
        <v>4920047.59</v>
      </c>
      <c r="CF213" s="5"/>
      <c r="CG213" s="5" t="s">
        <v>73</v>
      </c>
      <c r="CH213" s="5" t="s">
        <v>1</v>
      </c>
      <c r="CI213" s="5" t="s">
        <v>1</v>
      </c>
      <c r="CJ213" t="s">
        <v>1863</v>
      </c>
      <c r="CK213" t="s">
        <v>1787</v>
      </c>
      <c r="CL213" t="s">
        <v>1868</v>
      </c>
      <c r="CM213" t="s">
        <v>1865</v>
      </c>
      <c r="CN213" s="5" t="b">
        <v>1</v>
      </c>
      <c r="CO213" t="s">
        <v>354</v>
      </c>
      <c r="CQ213" t="s">
        <v>128</v>
      </c>
      <c r="CR213" t="s">
        <v>1450</v>
      </c>
      <c r="CS213" t="s">
        <v>8</v>
      </c>
      <c r="CT213" t="b">
        <v>1</v>
      </c>
      <c r="CU213">
        <v>5040047.59</v>
      </c>
      <c r="CV213" t="s">
        <v>1899</v>
      </c>
      <c r="CW213">
        <v>0</v>
      </c>
      <c r="CX213">
        <v>5040048</v>
      </c>
      <c r="CY213">
        <v>0</v>
      </c>
      <c r="CZ213" t="b">
        <v>1</v>
      </c>
      <c r="DA213">
        <v>45247</v>
      </c>
      <c r="DB213" t="s">
        <v>1785</v>
      </c>
      <c r="DC213">
        <v>2.4009603841534943E-3</v>
      </c>
      <c r="DD213">
        <v>202.58685219927753</v>
      </c>
      <c r="DE213" s="5">
        <f>ROUND(ПП5[[#This Row],[Стоимость квартиры с отделкой]]/1000000,2)</f>
        <v>4.92</v>
      </c>
    </row>
    <row r="214" spans="1:109" x14ac:dyDescent="0.25">
      <c r="A214" s="5">
        <v>213</v>
      </c>
      <c r="B214" s="5" t="s">
        <v>4</v>
      </c>
      <c r="C214" s="5">
        <v>15</v>
      </c>
      <c r="D214" s="5">
        <v>5</v>
      </c>
      <c r="E214" s="5">
        <v>1</v>
      </c>
      <c r="F214" s="5">
        <v>12.06</v>
      </c>
      <c r="G214" s="5"/>
      <c r="H214" s="5"/>
      <c r="I214" s="5">
        <v>12.06</v>
      </c>
      <c r="J214" s="5">
        <v>13.18</v>
      </c>
      <c r="K214" s="5">
        <v>4.1100000000000003</v>
      </c>
      <c r="L214" s="5"/>
      <c r="M214" s="5"/>
      <c r="N214" s="5">
        <v>7.09</v>
      </c>
      <c r="O214" s="5">
        <v>2.84</v>
      </c>
      <c r="P214" s="5"/>
      <c r="R214" s="5">
        <v>2.84</v>
      </c>
      <c r="S214" s="5">
        <v>39.28</v>
      </c>
      <c r="T214" s="5">
        <v>36.44</v>
      </c>
      <c r="U214" s="5">
        <v>37.86</v>
      </c>
      <c r="V214">
        <v>37.950000000000003</v>
      </c>
      <c r="W214" s="5">
        <v>87601.5</v>
      </c>
      <c r="X214">
        <v>4380.0749999999998</v>
      </c>
      <c r="Y214">
        <v>91981.574999999997</v>
      </c>
      <c r="Z214">
        <v>2759.4472499999997</v>
      </c>
      <c r="AA214">
        <v>94741.022249999995</v>
      </c>
      <c r="AB214">
        <v>4263.34600125</v>
      </c>
      <c r="AC214">
        <v>99004.368251249995</v>
      </c>
      <c r="AE214">
        <v>99004.368251249995</v>
      </c>
      <c r="AF214">
        <v>4950.2184125624999</v>
      </c>
      <c r="AG214">
        <v>103954.5866638125</v>
      </c>
      <c r="AI214">
        <v>103954.5866638125</v>
      </c>
      <c r="AJ214">
        <v>1039.5458666381253</v>
      </c>
      <c r="AK214">
        <v>104994.13253045065</v>
      </c>
      <c r="AL214" s="5">
        <v>5249.7066265225321</v>
      </c>
      <c r="AM214" s="5">
        <v>110243.83915697316</v>
      </c>
      <c r="AO214">
        <v>110243.83915697316</v>
      </c>
      <c r="AP214">
        <v>3307.3151747091947</v>
      </c>
      <c r="AQ214">
        <v>113551.15433168237</v>
      </c>
      <c r="AS214">
        <v>113551.15433168237</v>
      </c>
      <c r="AU214">
        <v>113551.15433168237</v>
      </c>
      <c r="AW214">
        <v>113551.15433168237</v>
      </c>
      <c r="AX214" s="5"/>
      <c r="AY214">
        <v>113551.15433168237</v>
      </c>
      <c r="AZ214">
        <v>1135.5115433168237</v>
      </c>
      <c r="BA214">
        <v>114686.66587499918</v>
      </c>
      <c r="BB214">
        <v>573.43332937499588</v>
      </c>
      <c r="BC214">
        <v>115260.09920437416</v>
      </c>
      <c r="BE214">
        <v>115260.09920437416</v>
      </c>
      <c r="BF214">
        <v>2881.5024801093546</v>
      </c>
      <c r="BG214">
        <v>118141.60168448352</v>
      </c>
      <c r="BI214">
        <v>118141.60168448352</v>
      </c>
      <c r="BK214">
        <v>118141.60168448352</v>
      </c>
      <c r="BL214">
        <v>5907.080084224177</v>
      </c>
      <c r="BM214">
        <v>124048.6817687077</v>
      </c>
      <c r="BN214">
        <v>16126.328629932001</v>
      </c>
      <c r="BO214">
        <v>140175.01039863969</v>
      </c>
      <c r="BP214">
        <v>35</v>
      </c>
      <c r="BQ214">
        <v>140210.01039863969</v>
      </c>
      <c r="BS214">
        <v>140210.01039863969</v>
      </c>
      <c r="BT214" s="5">
        <v>140210.01</v>
      </c>
      <c r="BU214" s="5">
        <v>5321000</v>
      </c>
      <c r="BX214" s="5">
        <v>0</v>
      </c>
      <c r="BY214" s="5">
        <v>140210.80368906457</v>
      </c>
      <c r="BZ214" s="5">
        <v>5321000</v>
      </c>
      <c r="CA214" s="5" t="s">
        <v>10</v>
      </c>
      <c r="CB214" s="5">
        <v>30000</v>
      </c>
      <c r="CC214">
        <v>170210.80368906457</v>
      </c>
      <c r="CD214" s="5">
        <v>1138500</v>
      </c>
      <c r="CE214" s="5">
        <v>6459500</v>
      </c>
      <c r="CF214" s="5"/>
      <c r="CG214" s="5"/>
      <c r="CH214" s="5" t="s">
        <v>2</v>
      </c>
      <c r="CI214" s="5" t="s">
        <v>2</v>
      </c>
      <c r="CJ214" t="s">
        <v>1821</v>
      </c>
      <c r="CK214" t="s">
        <v>1787</v>
      </c>
      <c r="CL214" t="s">
        <v>1868</v>
      </c>
      <c r="CM214" t="s">
        <v>1864</v>
      </c>
      <c r="CN214" s="5" t="b">
        <v>1</v>
      </c>
      <c r="CO214" t="s">
        <v>355</v>
      </c>
      <c r="CQ214" t="s">
        <v>1269</v>
      </c>
      <c r="CR214" t="s">
        <v>1451</v>
      </c>
      <c r="CS214" t="s">
        <v>8</v>
      </c>
      <c r="CT214" t="b">
        <v>0</v>
      </c>
      <c r="CU214">
        <v>5321000</v>
      </c>
      <c r="CV214">
        <v>5321000</v>
      </c>
      <c r="CW214">
        <v>0</v>
      </c>
      <c r="CX214">
        <v>0</v>
      </c>
      <c r="CY214">
        <v>0</v>
      </c>
      <c r="CZ214" t="b">
        <v>1</v>
      </c>
      <c r="DA214" t="s">
        <v>1786</v>
      </c>
      <c r="DB214" t="s">
        <v>1787</v>
      </c>
      <c r="DC214">
        <v>2.3771790808242432E-3</v>
      </c>
      <c r="DD214">
        <v>333.30618943519886</v>
      </c>
      <c r="DE214" s="5">
        <f>ROUND(ПП5[[#This Row],[Стоимость квартиры с отделкой]]/1000000,2)</f>
        <v>6.46</v>
      </c>
    </row>
    <row r="215" spans="1:109" x14ac:dyDescent="0.25">
      <c r="A215" s="5">
        <v>214</v>
      </c>
      <c r="B215" s="5" t="s">
        <v>4</v>
      </c>
      <c r="C215" s="5">
        <v>15</v>
      </c>
      <c r="D215" s="5">
        <v>6</v>
      </c>
      <c r="E215" s="5">
        <v>3</v>
      </c>
      <c r="F215" s="5">
        <v>17.89</v>
      </c>
      <c r="G215" s="5">
        <v>17.2</v>
      </c>
      <c r="H215" s="5">
        <v>14.31</v>
      </c>
      <c r="I215" s="5">
        <v>49.400000000000006</v>
      </c>
      <c r="J215" s="5">
        <v>13.39</v>
      </c>
      <c r="K215" s="5">
        <v>4.2</v>
      </c>
      <c r="L215" s="5">
        <v>2.0499999999999998</v>
      </c>
      <c r="M215" s="5"/>
      <c r="N215" s="5">
        <v>13.21</v>
      </c>
      <c r="O215" s="5">
        <v>2.79</v>
      </c>
      <c r="P215" s="5">
        <v>2.68</v>
      </c>
      <c r="R215" s="5">
        <v>5.4700000000000006</v>
      </c>
      <c r="S215" s="5">
        <v>87.72</v>
      </c>
      <c r="T215" s="5">
        <v>82.25</v>
      </c>
      <c r="U215" s="5">
        <v>84.99</v>
      </c>
      <c r="V215">
        <v>84.55</v>
      </c>
      <c r="W215" s="5">
        <v>72092.789999999994</v>
      </c>
      <c r="X215">
        <v>3604.6395000000007</v>
      </c>
      <c r="Y215">
        <v>75697.429500000013</v>
      </c>
      <c r="Z215">
        <v>2270.9228850000004</v>
      </c>
      <c r="AA215">
        <v>77968.35238500002</v>
      </c>
      <c r="AC215">
        <v>77968.35238500002</v>
      </c>
      <c r="AE215">
        <v>77968.35238500002</v>
      </c>
      <c r="AG215">
        <v>77968.35238500002</v>
      </c>
      <c r="AI215">
        <v>77968.35238500002</v>
      </c>
      <c r="AJ215">
        <v>779.68352385000037</v>
      </c>
      <c r="AK215">
        <v>78748.035908850026</v>
      </c>
      <c r="AL215" s="5">
        <v>3937.4017954425017</v>
      </c>
      <c r="AM215" s="5">
        <v>82685.437704292533</v>
      </c>
      <c r="AO215">
        <v>82685.437704292533</v>
      </c>
      <c r="AQ215">
        <v>82685.437704292533</v>
      </c>
      <c r="AS215">
        <v>82685.437704292533</v>
      </c>
      <c r="AU215">
        <v>82685.437704292533</v>
      </c>
      <c r="AW215">
        <v>82685.437704292533</v>
      </c>
      <c r="AX215" s="5"/>
      <c r="AY215">
        <v>82685.437704292533</v>
      </c>
      <c r="BA215">
        <v>82685.437704292533</v>
      </c>
      <c r="BC215">
        <v>82685.437704292533</v>
      </c>
      <c r="BE215">
        <v>82685.437704292533</v>
      </c>
      <c r="BG215">
        <v>82685.437704292533</v>
      </c>
      <c r="BI215">
        <v>82685.437704292533</v>
      </c>
      <c r="BK215">
        <v>82685.437704292533</v>
      </c>
      <c r="BM215">
        <v>82685.437704292533</v>
      </c>
      <c r="BO215">
        <v>82685.437704292533</v>
      </c>
      <c r="BQ215">
        <v>82685.437704292533</v>
      </c>
      <c r="BS215">
        <v>82685.437704292533</v>
      </c>
      <c r="BT215" s="5">
        <v>82685.440000000002</v>
      </c>
      <c r="BU215" s="5">
        <v>7027500</v>
      </c>
      <c r="BX215" s="5">
        <v>0</v>
      </c>
      <c r="BY215" s="5">
        <v>82686.198376279572</v>
      </c>
      <c r="BZ215" s="5">
        <v>7027500</v>
      </c>
      <c r="CA215" s="5" t="s">
        <v>10</v>
      </c>
      <c r="CB215" s="5">
        <v>20000</v>
      </c>
      <c r="CC215">
        <v>102686.19837627956</v>
      </c>
      <c r="CD215" s="5">
        <v>1699800</v>
      </c>
      <c r="CE215" s="5">
        <v>8727300</v>
      </c>
      <c r="CF215" s="5"/>
      <c r="CG215" s="5"/>
      <c r="CH215" s="5" t="s">
        <v>1</v>
      </c>
      <c r="CI215" s="5" t="s">
        <v>1</v>
      </c>
      <c r="CJ215" t="s">
        <v>1863</v>
      </c>
      <c r="CK215" t="s">
        <v>1787</v>
      </c>
      <c r="CL215" t="s">
        <v>1868</v>
      </c>
      <c r="CM215" t="s">
        <v>1866</v>
      </c>
      <c r="CN215" s="5" t="b">
        <v>1</v>
      </c>
      <c r="CO215" t="s">
        <v>356</v>
      </c>
      <c r="CQ215" t="s">
        <v>1269</v>
      </c>
      <c r="CR215" t="s">
        <v>1450</v>
      </c>
      <c r="CS215" t="s">
        <v>10</v>
      </c>
      <c r="CT215" t="b">
        <v>1</v>
      </c>
      <c r="CU215">
        <v>7027500</v>
      </c>
      <c r="CV215" t="s">
        <v>1899</v>
      </c>
      <c r="CW215">
        <v>7027500</v>
      </c>
      <c r="CX215">
        <v>7027500</v>
      </c>
      <c r="CY215">
        <v>0</v>
      </c>
      <c r="CZ215" t="b">
        <v>1</v>
      </c>
      <c r="DA215">
        <v>45377</v>
      </c>
      <c r="DB215" t="s">
        <v>1789</v>
      </c>
      <c r="DC215">
        <v>-5.1770796564301058E-3</v>
      </c>
      <c r="DD215">
        <v>-428.073035481381</v>
      </c>
      <c r="DE215" s="5">
        <f>ROUND(ПП5[[#This Row],[Стоимость квартиры с отделкой]]/1000000,2)</f>
        <v>8.73</v>
      </c>
    </row>
    <row r="216" spans="1:109" x14ac:dyDescent="0.25">
      <c r="A216" s="5">
        <v>215</v>
      </c>
      <c r="B216" s="5" t="s">
        <v>4</v>
      </c>
      <c r="C216" s="5">
        <v>15</v>
      </c>
      <c r="D216" s="5">
        <v>7</v>
      </c>
      <c r="E216" s="5">
        <v>1</v>
      </c>
      <c r="F216" s="5">
        <v>17.89</v>
      </c>
      <c r="G216" s="5"/>
      <c r="H216" s="5"/>
      <c r="I216" s="5">
        <v>17.89</v>
      </c>
      <c r="J216" s="5">
        <v>13.04</v>
      </c>
      <c r="K216" s="5">
        <v>3.9</v>
      </c>
      <c r="L216" s="5"/>
      <c r="M216" s="5"/>
      <c r="N216" s="5">
        <v>6.12</v>
      </c>
      <c r="O216" s="5">
        <v>2.65</v>
      </c>
      <c r="P216" s="5"/>
      <c r="R216" s="5">
        <v>2.65</v>
      </c>
      <c r="S216" s="5">
        <v>43.6</v>
      </c>
      <c r="T216" s="5">
        <v>40.950000000000003</v>
      </c>
      <c r="U216" s="5">
        <v>42.28</v>
      </c>
      <c r="V216">
        <v>42.35</v>
      </c>
      <c r="W216" s="5">
        <v>83951.4375</v>
      </c>
      <c r="X216">
        <v>4197.5718750000005</v>
      </c>
      <c r="Y216">
        <v>88149.009374999994</v>
      </c>
      <c r="Z216">
        <v>2644.4702812499995</v>
      </c>
      <c r="AA216">
        <v>90793.479656249998</v>
      </c>
      <c r="AB216">
        <v>2723.8043896874997</v>
      </c>
      <c r="AC216">
        <v>93517.2840459375</v>
      </c>
      <c r="AE216">
        <v>93517.2840459375</v>
      </c>
      <c r="AF216">
        <v>4675.8642022968752</v>
      </c>
      <c r="AG216">
        <v>98193.148248234371</v>
      </c>
      <c r="AI216">
        <v>98193.148248234371</v>
      </c>
      <c r="AJ216">
        <v>981.93148248234388</v>
      </c>
      <c r="AK216">
        <v>99175.079730716709</v>
      </c>
      <c r="AL216" s="5">
        <v>4958.7539865358358</v>
      </c>
      <c r="AM216" s="5">
        <v>104133.83371725256</v>
      </c>
      <c r="AO216">
        <v>104133.83371725256</v>
      </c>
      <c r="AP216">
        <v>3124.015011517577</v>
      </c>
      <c r="AQ216">
        <v>107257.84872877011</v>
      </c>
      <c r="AS216">
        <v>107257.84872877011</v>
      </c>
      <c r="AU216">
        <v>107257.84872877011</v>
      </c>
      <c r="AW216">
        <v>107257.84872877011</v>
      </c>
      <c r="AX216" s="5">
        <v>1072.5784872877014</v>
      </c>
      <c r="AY216">
        <v>108330.42721605784</v>
      </c>
      <c r="BA216">
        <v>108330.42721605784</v>
      </c>
      <c r="BC216">
        <v>108330.42721605784</v>
      </c>
      <c r="BE216">
        <v>108330.42721605784</v>
      </c>
      <c r="BF216">
        <v>2708.2606804014458</v>
      </c>
      <c r="BG216">
        <v>111038.68789645928</v>
      </c>
      <c r="BI216">
        <v>111038.68789645928</v>
      </c>
      <c r="BK216">
        <v>111038.68789645928</v>
      </c>
      <c r="BL216">
        <v>8883.0950317167426</v>
      </c>
      <c r="BM216">
        <v>119921.78292817602</v>
      </c>
      <c r="BN216">
        <v>15589.831780662884</v>
      </c>
      <c r="BO216">
        <v>135511.6147088389</v>
      </c>
      <c r="BP216">
        <v>35</v>
      </c>
      <c r="BQ216">
        <v>135546.6147088389</v>
      </c>
      <c r="BS216">
        <v>135546.6147088389</v>
      </c>
      <c r="BT216" s="5">
        <v>135546.60999999999</v>
      </c>
      <c r="BU216" s="5">
        <v>5740400</v>
      </c>
      <c r="BV216">
        <v>460000</v>
      </c>
      <c r="BX216" s="5">
        <v>460000</v>
      </c>
      <c r="BY216" s="5">
        <v>124684.76977567888</v>
      </c>
      <c r="BZ216" s="5">
        <v>5280400</v>
      </c>
      <c r="CA216" s="5" t="s">
        <v>8</v>
      </c>
      <c r="CB216" s="5"/>
      <c r="CC216">
        <v>124684.76977567888</v>
      </c>
      <c r="CD216" s="5">
        <v>0</v>
      </c>
      <c r="CE216" s="5">
        <v>5280400</v>
      </c>
      <c r="CF216" s="5"/>
      <c r="CG216" s="5" t="s">
        <v>120</v>
      </c>
      <c r="CH216" s="5" t="s">
        <v>1</v>
      </c>
      <c r="CI216" s="5" t="s">
        <v>1</v>
      </c>
      <c r="CJ216" t="s">
        <v>1863</v>
      </c>
      <c r="CK216" t="s">
        <v>1787</v>
      </c>
      <c r="CL216" t="s">
        <v>1868</v>
      </c>
      <c r="CM216" t="s">
        <v>1864</v>
      </c>
      <c r="CN216" s="5" t="b">
        <v>1</v>
      </c>
      <c r="CO216" t="s">
        <v>357</v>
      </c>
      <c r="CQ216" t="s">
        <v>1269</v>
      </c>
      <c r="CR216" t="s">
        <v>1451</v>
      </c>
      <c r="CS216" t="s">
        <v>8</v>
      </c>
      <c r="CT216" t="b">
        <v>1</v>
      </c>
      <c r="CU216">
        <v>5740400</v>
      </c>
      <c r="CV216" t="s">
        <v>1899</v>
      </c>
      <c r="CW216">
        <v>5740400</v>
      </c>
      <c r="CX216">
        <v>5740400</v>
      </c>
      <c r="CY216">
        <v>0</v>
      </c>
      <c r="CZ216" t="b">
        <v>1</v>
      </c>
      <c r="DA216" t="s">
        <v>1786</v>
      </c>
      <c r="DB216" t="s">
        <v>1787</v>
      </c>
      <c r="DC216">
        <v>1.6556291390728006E-3</v>
      </c>
      <c r="DD216">
        <v>206.43173803919757</v>
      </c>
      <c r="DE216" s="5">
        <f>ROUND(ПП5[[#This Row],[Стоимость квартиры с отделкой]]/1000000,2)</f>
        <v>5.28</v>
      </c>
    </row>
    <row r="217" spans="1:109" x14ac:dyDescent="0.25">
      <c r="A217" s="5">
        <v>216</v>
      </c>
      <c r="B217" s="5" t="s">
        <v>4</v>
      </c>
      <c r="C217" s="5">
        <v>16</v>
      </c>
      <c r="D217" s="5">
        <v>1</v>
      </c>
      <c r="E217" s="5">
        <v>2</v>
      </c>
      <c r="F217" s="5">
        <v>15.91</v>
      </c>
      <c r="G217" s="5">
        <v>12.02</v>
      </c>
      <c r="H217" s="5"/>
      <c r="I217" s="5">
        <v>27.93</v>
      </c>
      <c r="J217" s="5">
        <v>15.31</v>
      </c>
      <c r="K217" s="5">
        <v>3.85</v>
      </c>
      <c r="L217" s="5">
        <v>2.2999999999999998</v>
      </c>
      <c r="M217" s="5"/>
      <c r="N217" s="5">
        <v>9.4499999999999993</v>
      </c>
      <c r="O217" s="5">
        <v>2.75</v>
      </c>
      <c r="P217" s="5"/>
      <c r="R217" s="5">
        <v>2.75</v>
      </c>
      <c r="S217" s="5">
        <v>61.59</v>
      </c>
      <c r="T217" s="5">
        <v>58.84</v>
      </c>
      <c r="U217" s="5">
        <v>60.22</v>
      </c>
      <c r="V217">
        <v>60.29999999999999</v>
      </c>
      <c r="W217" s="5">
        <v>81852.246000000014</v>
      </c>
      <c r="X217">
        <v>4092.6123000000007</v>
      </c>
      <c r="Y217">
        <v>85944.858300000022</v>
      </c>
      <c r="Z217">
        <v>2578.3457490000005</v>
      </c>
      <c r="AA217">
        <v>88523.204049000022</v>
      </c>
      <c r="AC217">
        <v>88523.204049000022</v>
      </c>
      <c r="AE217">
        <v>88523.204049000022</v>
      </c>
      <c r="AG217">
        <v>88523.204049000022</v>
      </c>
      <c r="AI217">
        <v>88523.204049000022</v>
      </c>
      <c r="AJ217">
        <v>885.23204049000037</v>
      </c>
      <c r="AK217">
        <v>89408.436089490016</v>
      </c>
      <c r="AL217" s="5">
        <v>4470.4218044745012</v>
      </c>
      <c r="AM217" s="5">
        <v>93878.857893964523</v>
      </c>
      <c r="AO217">
        <v>93878.857893964523</v>
      </c>
      <c r="AQ217">
        <v>93878.857893964523</v>
      </c>
      <c r="AS217">
        <v>93878.857893964523</v>
      </c>
      <c r="AU217">
        <v>93878.857893964523</v>
      </c>
      <c r="AW217">
        <v>93878.857893964523</v>
      </c>
      <c r="AX217" s="5"/>
      <c r="AY217">
        <v>93878.857893964523</v>
      </c>
      <c r="BA217">
        <v>93878.857893964523</v>
      </c>
      <c r="BC217">
        <v>93878.857893964523</v>
      </c>
      <c r="BE217">
        <v>93878.857893964523</v>
      </c>
      <c r="BG217">
        <v>93878.857893964523</v>
      </c>
      <c r="BI217">
        <v>93878.857893964523</v>
      </c>
      <c r="BK217">
        <v>93878.857893964523</v>
      </c>
      <c r="BM217">
        <v>93878.857893964523</v>
      </c>
      <c r="BO217">
        <v>93878.857893964523</v>
      </c>
      <c r="BQ217">
        <v>93878.857893964523</v>
      </c>
      <c r="BS217">
        <v>93878.857893964523</v>
      </c>
      <c r="BT217" s="5">
        <v>93878.86</v>
      </c>
      <c r="BU217" s="5">
        <v>5653400</v>
      </c>
      <c r="BX217" s="5">
        <v>0</v>
      </c>
      <c r="BY217" s="5">
        <v>93879.109930255727</v>
      </c>
      <c r="BZ217" s="5">
        <v>5653400</v>
      </c>
      <c r="CA217" s="5" t="s">
        <v>8</v>
      </c>
      <c r="CB217" s="5"/>
      <c r="CC217">
        <v>93879.109930255727</v>
      </c>
      <c r="CD217" s="5">
        <v>0</v>
      </c>
      <c r="CE217" s="5">
        <v>5653400</v>
      </c>
      <c r="CF217" s="5"/>
      <c r="CG217" s="5"/>
      <c r="CH217" s="5" t="s">
        <v>1</v>
      </c>
      <c r="CI217" s="5" t="s">
        <v>1</v>
      </c>
      <c r="CJ217" t="s">
        <v>1863</v>
      </c>
      <c r="CK217" t="s">
        <v>1787</v>
      </c>
      <c r="CL217" t="s">
        <v>1868</v>
      </c>
      <c r="CM217" t="s">
        <v>1857</v>
      </c>
      <c r="CN217" s="5" t="b">
        <v>1</v>
      </c>
      <c r="CO217" t="s">
        <v>358</v>
      </c>
      <c r="CQ217" t="s">
        <v>1269</v>
      </c>
      <c r="CR217" t="s">
        <v>1450</v>
      </c>
      <c r="CS217" t="s">
        <v>8</v>
      </c>
      <c r="CT217" t="b">
        <v>1</v>
      </c>
      <c r="CU217">
        <v>5653400</v>
      </c>
      <c r="CV217" t="s">
        <v>1899</v>
      </c>
      <c r="CW217">
        <v>0</v>
      </c>
      <c r="CX217">
        <v>5653400</v>
      </c>
      <c r="CY217">
        <v>0</v>
      </c>
      <c r="CZ217" t="b">
        <v>1</v>
      </c>
      <c r="DA217">
        <v>45351</v>
      </c>
      <c r="DB217" t="s">
        <v>1785</v>
      </c>
      <c r="DC217">
        <v>1.3284623048819275E-3</v>
      </c>
      <c r="DD217">
        <v>124.71485875821141</v>
      </c>
      <c r="DE217" s="5">
        <f>ROUND(ПП5[[#This Row],[Стоимость квартиры с отделкой]]/1000000,2)</f>
        <v>5.65</v>
      </c>
    </row>
    <row r="218" spans="1:109" x14ac:dyDescent="0.25">
      <c r="A218" s="5">
        <v>217</v>
      </c>
      <c r="B218" s="5" t="s">
        <v>4</v>
      </c>
      <c r="C218" s="5">
        <v>16</v>
      </c>
      <c r="D218" s="5">
        <v>2</v>
      </c>
      <c r="E218" s="5">
        <v>0</v>
      </c>
      <c r="F218" s="5">
        <v>7.13</v>
      </c>
      <c r="G218" s="5"/>
      <c r="H218" s="5"/>
      <c r="I218" s="5">
        <v>7.13</v>
      </c>
      <c r="J218" s="5">
        <v>5.12</v>
      </c>
      <c r="K218" s="5">
        <v>3.65</v>
      </c>
      <c r="L218" s="5"/>
      <c r="M218" s="5"/>
      <c r="N218" s="5">
        <v>6.92</v>
      </c>
      <c r="O218" s="5">
        <v>2.91</v>
      </c>
      <c r="P218" s="5"/>
      <c r="R218" s="5">
        <v>2.91</v>
      </c>
      <c r="S218" s="5">
        <v>25.73</v>
      </c>
      <c r="T218" s="5">
        <v>22.82</v>
      </c>
      <c r="U218" s="5">
        <v>24.28</v>
      </c>
      <c r="V218">
        <v>24.1</v>
      </c>
      <c r="W218" s="5">
        <v>91981.574999999997</v>
      </c>
      <c r="X218">
        <v>4599.0787499999997</v>
      </c>
      <c r="Y218">
        <v>96580.653749999998</v>
      </c>
      <c r="Z218">
        <v>2897.4196124999999</v>
      </c>
      <c r="AA218">
        <v>99478.073362499999</v>
      </c>
      <c r="AB218">
        <v>14921.711004375</v>
      </c>
      <c r="AC218">
        <v>114399.784366875</v>
      </c>
      <c r="AE218">
        <v>114399.784366875</v>
      </c>
      <c r="AG218">
        <v>114399.784366875</v>
      </c>
      <c r="AI218">
        <v>114399.784366875</v>
      </c>
      <c r="AJ218">
        <v>1143.99784366875</v>
      </c>
      <c r="AK218">
        <v>115543.78221054377</v>
      </c>
      <c r="AL218" s="5">
        <v>5777.1891105271879</v>
      </c>
      <c r="AM218" s="5">
        <v>121320.97132107096</v>
      </c>
      <c r="AO218">
        <v>121320.97132107096</v>
      </c>
      <c r="AP218">
        <v>3639.629139632128</v>
      </c>
      <c r="AQ218">
        <v>124960.60046070308</v>
      </c>
      <c r="AS218">
        <v>124960.60046070308</v>
      </c>
      <c r="AU218">
        <v>124960.60046070308</v>
      </c>
      <c r="AW218">
        <v>124960.60046070308</v>
      </c>
      <c r="AX218" s="5"/>
      <c r="AY218">
        <v>124960.60046070308</v>
      </c>
      <c r="AZ218">
        <v>2499.2120092140617</v>
      </c>
      <c r="BA218">
        <v>127459.81246991716</v>
      </c>
      <c r="BC218">
        <v>127459.81246991716</v>
      </c>
      <c r="BE218">
        <v>127459.81246991716</v>
      </c>
      <c r="BF218">
        <v>1911.8971870487571</v>
      </c>
      <c r="BG218">
        <v>129371.7096569659</v>
      </c>
      <c r="BH218">
        <v>500</v>
      </c>
      <c r="BI218">
        <v>129871.7096569659</v>
      </c>
      <c r="BK218">
        <v>129871.7096569659</v>
      </c>
      <c r="BL218">
        <v>5194.8683862786365</v>
      </c>
      <c r="BM218">
        <v>135066.57804324455</v>
      </c>
      <c r="BN218">
        <v>17558.655145621793</v>
      </c>
      <c r="BO218">
        <v>152625.23318886635</v>
      </c>
      <c r="BQ218">
        <v>152625.23318886635</v>
      </c>
      <c r="BS218">
        <v>152625.23318886635</v>
      </c>
      <c r="BT218" s="5">
        <v>152625.23000000001</v>
      </c>
      <c r="BU218" s="5">
        <v>3705800</v>
      </c>
      <c r="BW218">
        <v>0.02</v>
      </c>
      <c r="BX218" s="5">
        <v>74116</v>
      </c>
      <c r="BY218" s="5">
        <v>149575.12355848434</v>
      </c>
      <c r="BZ218" s="5">
        <v>3631684</v>
      </c>
      <c r="CA218" s="5" t="s">
        <v>8</v>
      </c>
      <c r="CB218" s="5"/>
      <c r="CC218">
        <v>149575.12355848434</v>
      </c>
      <c r="CD218" s="5">
        <v>0</v>
      </c>
      <c r="CE218" s="5">
        <v>3631684</v>
      </c>
      <c r="CF218" s="5"/>
      <c r="CG218" s="5" t="s">
        <v>62</v>
      </c>
      <c r="CH218" s="5" t="s">
        <v>1</v>
      </c>
      <c r="CI218" s="5" t="s">
        <v>1</v>
      </c>
      <c r="CJ218" t="s">
        <v>1863</v>
      </c>
      <c r="CK218" t="s">
        <v>1787</v>
      </c>
      <c r="CL218" t="s">
        <v>1868</v>
      </c>
      <c r="CM218" t="s">
        <v>1862</v>
      </c>
      <c r="CN218" s="5" t="b">
        <v>1</v>
      </c>
      <c r="CO218" t="s">
        <v>359</v>
      </c>
      <c r="CQ218" t="s">
        <v>1269</v>
      </c>
      <c r="CR218" t="s">
        <v>1450</v>
      </c>
      <c r="CS218" t="s">
        <v>8</v>
      </c>
      <c r="CT218" t="b">
        <v>1</v>
      </c>
      <c r="CU218">
        <v>3705800</v>
      </c>
      <c r="CV218" t="s">
        <v>1899</v>
      </c>
      <c r="CW218">
        <v>0</v>
      </c>
      <c r="CX218">
        <v>3705800</v>
      </c>
      <c r="CY218">
        <v>0</v>
      </c>
      <c r="CZ218" t="b">
        <v>1</v>
      </c>
      <c r="DA218">
        <v>45618</v>
      </c>
      <c r="DB218" t="s">
        <v>1785</v>
      </c>
      <c r="DC218">
        <v>-7.4135090609556142E-3</v>
      </c>
      <c r="DD218">
        <v>-1108.8765337943792</v>
      </c>
      <c r="DE218" s="5">
        <f>ROUND(ПП5[[#This Row],[Стоимость квартиры с отделкой]]/1000000,2)</f>
        <v>3.63</v>
      </c>
    </row>
    <row r="219" spans="1:109" x14ac:dyDescent="0.25">
      <c r="A219" s="5">
        <v>218</v>
      </c>
      <c r="B219" s="5" t="s">
        <v>4</v>
      </c>
      <c r="C219" s="5">
        <v>16</v>
      </c>
      <c r="D219" s="5">
        <v>3</v>
      </c>
      <c r="E219" s="5">
        <v>2</v>
      </c>
      <c r="F219" s="5">
        <v>14.6</v>
      </c>
      <c r="G219" s="5">
        <v>13.12</v>
      </c>
      <c r="H219" s="5"/>
      <c r="I219" s="5">
        <v>27.72</v>
      </c>
      <c r="J219" s="5">
        <v>14.35</v>
      </c>
      <c r="K219" s="5">
        <v>3.68</v>
      </c>
      <c r="L219" s="5">
        <v>2.57</v>
      </c>
      <c r="M219" s="5"/>
      <c r="N219" s="5">
        <v>7.95</v>
      </c>
      <c r="O219" s="5">
        <v>2.65</v>
      </c>
      <c r="P219" s="5"/>
      <c r="R219" s="5">
        <v>2.65</v>
      </c>
      <c r="S219" s="5">
        <v>58.92</v>
      </c>
      <c r="T219" s="5">
        <v>56.27</v>
      </c>
      <c r="U219" s="5">
        <v>57.6</v>
      </c>
      <c r="V219">
        <v>57.55</v>
      </c>
      <c r="W219" s="5">
        <v>80307.864000000001</v>
      </c>
      <c r="X219">
        <v>4015.3932</v>
      </c>
      <c r="Y219">
        <v>84323.257199999993</v>
      </c>
      <c r="Z219">
        <v>2529.6977160000001</v>
      </c>
      <c r="AA219">
        <v>86852.954916000002</v>
      </c>
      <c r="AC219">
        <v>86852.954916000002</v>
      </c>
      <c r="AE219">
        <v>86852.954916000002</v>
      </c>
      <c r="AG219">
        <v>86852.954916000002</v>
      </c>
      <c r="AI219">
        <v>86852.954916000002</v>
      </c>
      <c r="AJ219">
        <v>868.52954915999999</v>
      </c>
      <c r="AK219">
        <v>87721.48446516</v>
      </c>
      <c r="AL219" s="5">
        <v>4386.0742232580005</v>
      </c>
      <c r="AM219" s="5">
        <v>92107.558688417994</v>
      </c>
      <c r="AO219">
        <v>92107.558688417994</v>
      </c>
      <c r="AP219">
        <v>1842.15117376836</v>
      </c>
      <c r="AQ219">
        <v>93949.709862186355</v>
      </c>
      <c r="AS219">
        <v>93949.709862186355</v>
      </c>
      <c r="AT219">
        <v>1878.9941972437273</v>
      </c>
      <c r="AU219">
        <v>95828.704059430078</v>
      </c>
      <c r="AW219">
        <v>95828.704059430078</v>
      </c>
      <c r="AX219" s="5">
        <v>958.28704059430083</v>
      </c>
      <c r="AY219">
        <v>96786.991100024374</v>
      </c>
      <c r="BA219">
        <v>96786.991100024374</v>
      </c>
      <c r="BC219">
        <v>96786.991100024374</v>
      </c>
      <c r="BE219">
        <v>96786.991100024374</v>
      </c>
      <c r="BG219">
        <v>96786.991100024374</v>
      </c>
      <c r="BI219">
        <v>96786.991100024374</v>
      </c>
      <c r="BK219">
        <v>96786.991100024374</v>
      </c>
      <c r="BM219">
        <v>96786.991100024374</v>
      </c>
      <c r="BO219">
        <v>96786.991100024374</v>
      </c>
      <c r="BQ219">
        <v>96786.991100024374</v>
      </c>
      <c r="BS219">
        <v>96786.991100024374</v>
      </c>
      <c r="BT219" s="5">
        <v>96786.99</v>
      </c>
      <c r="BU219" s="5">
        <v>5575000</v>
      </c>
      <c r="BX219" s="5">
        <v>0</v>
      </c>
      <c r="BY219" s="5">
        <v>96788.194444444438</v>
      </c>
      <c r="BZ219" s="5">
        <v>5575000</v>
      </c>
      <c r="CA219" s="5" t="s">
        <v>1282</v>
      </c>
      <c r="CB219" s="5">
        <v>7000</v>
      </c>
      <c r="CC219">
        <v>103788.19444444444</v>
      </c>
      <c r="CD219" s="5">
        <v>403200</v>
      </c>
      <c r="CE219" s="5">
        <v>5978200</v>
      </c>
      <c r="CF219" s="5" t="s">
        <v>102</v>
      </c>
      <c r="CG219" s="5"/>
      <c r="CH219" s="5" t="s">
        <v>1</v>
      </c>
      <c r="CI219" s="5" t="s">
        <v>1</v>
      </c>
      <c r="CJ219" t="s">
        <v>1863</v>
      </c>
      <c r="CK219" t="s">
        <v>1787</v>
      </c>
      <c r="CL219" t="s">
        <v>1868</v>
      </c>
      <c r="CM219" t="s">
        <v>1857</v>
      </c>
      <c r="CN219" s="5" t="b">
        <v>1</v>
      </c>
      <c r="CO219" t="s">
        <v>360</v>
      </c>
      <c r="CQ219" t="s">
        <v>1269</v>
      </c>
      <c r="CR219" t="s">
        <v>1450</v>
      </c>
      <c r="CS219" t="s">
        <v>1282</v>
      </c>
      <c r="CT219" t="b">
        <v>1</v>
      </c>
      <c r="CU219">
        <v>5575000</v>
      </c>
      <c r="CV219" t="s">
        <v>1899</v>
      </c>
      <c r="CW219">
        <v>0</v>
      </c>
      <c r="CX219">
        <v>5575000</v>
      </c>
      <c r="CY219">
        <v>0</v>
      </c>
      <c r="CZ219" t="b">
        <v>1</v>
      </c>
      <c r="DA219">
        <v>45467</v>
      </c>
      <c r="DB219" t="s">
        <v>1785</v>
      </c>
      <c r="DC219">
        <v>-8.6805555555558012E-4</v>
      </c>
      <c r="DD219">
        <v>-84.017529899693741</v>
      </c>
      <c r="DE219" s="5">
        <f>ROUND(ПП5[[#This Row],[Стоимость квартиры с отделкой]]/1000000,2)</f>
        <v>5.98</v>
      </c>
    </row>
    <row r="220" spans="1:109" x14ac:dyDescent="0.25">
      <c r="A220" s="5">
        <v>219</v>
      </c>
      <c r="B220" s="5" t="s">
        <v>4</v>
      </c>
      <c r="C220" s="5">
        <v>16</v>
      </c>
      <c r="D220" s="5">
        <v>4</v>
      </c>
      <c r="E220" s="5">
        <v>2</v>
      </c>
      <c r="F220" s="5">
        <v>15.45</v>
      </c>
      <c r="G220" s="5">
        <v>14.5</v>
      </c>
      <c r="H220" s="5"/>
      <c r="I220" s="5">
        <v>29.95</v>
      </c>
      <c r="J220" s="5">
        <v>11.95</v>
      </c>
      <c r="K220" s="5">
        <v>3.86</v>
      </c>
      <c r="L220" s="5">
        <v>2.37</v>
      </c>
      <c r="M220" s="5"/>
      <c r="N220" s="5">
        <v>8.8699999999999992</v>
      </c>
      <c r="O220" s="5">
        <v>2.62</v>
      </c>
      <c r="P220" s="5"/>
      <c r="R220" s="5">
        <v>2.62</v>
      </c>
      <c r="S220" s="5">
        <v>59.62</v>
      </c>
      <c r="T220" s="5">
        <v>57</v>
      </c>
      <c r="U220" s="5">
        <v>58.31</v>
      </c>
      <c r="V220">
        <v>58.25</v>
      </c>
      <c r="W220" s="5">
        <v>81466.150500000003</v>
      </c>
      <c r="X220">
        <v>4073.3075250000002</v>
      </c>
      <c r="Y220">
        <v>85539.458025</v>
      </c>
      <c r="Z220">
        <v>2566.1837407499997</v>
      </c>
      <c r="AA220">
        <v>88105.641765749999</v>
      </c>
      <c r="AC220">
        <v>88105.641765749999</v>
      </c>
      <c r="AE220">
        <v>88105.641765749999</v>
      </c>
      <c r="AG220">
        <v>88105.641765749999</v>
      </c>
      <c r="AI220">
        <v>88105.641765749999</v>
      </c>
      <c r="AJ220">
        <v>881.05641765749999</v>
      </c>
      <c r="AK220">
        <v>88986.698183407498</v>
      </c>
      <c r="AL220" s="5">
        <v>4449.3349091703749</v>
      </c>
      <c r="AM220" s="5">
        <v>93436.033092577869</v>
      </c>
      <c r="AO220">
        <v>93436.033092577869</v>
      </c>
      <c r="AP220">
        <v>1868.7206618515577</v>
      </c>
      <c r="AQ220">
        <v>95304.753754429446</v>
      </c>
      <c r="AS220">
        <v>95304.753754429446</v>
      </c>
      <c r="AT220">
        <v>1906.0950750885888</v>
      </c>
      <c r="AU220">
        <v>97210.848829518014</v>
      </c>
      <c r="AW220">
        <v>97210.848829518014</v>
      </c>
      <c r="AX220" s="5"/>
      <c r="AY220">
        <v>97210.848829518014</v>
      </c>
      <c r="AZ220">
        <v>972.10848829518011</v>
      </c>
      <c r="BA220">
        <v>98182.957317813198</v>
      </c>
      <c r="BC220">
        <v>98182.957317813198</v>
      </c>
      <c r="BE220">
        <v>98182.957317813198</v>
      </c>
      <c r="BF220">
        <v>2454.5739329453299</v>
      </c>
      <c r="BG220">
        <v>100637.53125075852</v>
      </c>
      <c r="BH220">
        <v>500</v>
      </c>
      <c r="BI220">
        <v>101137.53125075852</v>
      </c>
      <c r="BJ220">
        <v>4045.5012500303415</v>
      </c>
      <c r="BK220">
        <v>105183.03250078888</v>
      </c>
      <c r="BL220">
        <v>6310.9819500473322</v>
      </c>
      <c r="BM220">
        <v>111494.0144508362</v>
      </c>
      <c r="BN220">
        <v>14494.221878608709</v>
      </c>
      <c r="BO220">
        <v>125988.23632944492</v>
      </c>
      <c r="BP220">
        <v>35</v>
      </c>
      <c r="BQ220">
        <v>126023.23632944492</v>
      </c>
      <c r="BS220">
        <v>126023.23632944492</v>
      </c>
      <c r="BT220" s="5">
        <v>126023.24</v>
      </c>
      <c r="BU220" s="5">
        <v>7340900</v>
      </c>
      <c r="BX220" s="5">
        <v>0</v>
      </c>
      <c r="BY220" s="5">
        <v>126024.03433476394</v>
      </c>
      <c r="BZ220" s="5">
        <v>7340900</v>
      </c>
      <c r="CA220" s="5" t="s">
        <v>8</v>
      </c>
      <c r="CB220" s="5"/>
      <c r="CC220">
        <v>126024.03433476394</v>
      </c>
      <c r="CD220" s="5">
        <v>0</v>
      </c>
      <c r="CE220" s="5">
        <v>7340900</v>
      </c>
      <c r="CF220" s="5"/>
      <c r="CG220" s="5"/>
      <c r="CH220" s="5" t="s">
        <v>2</v>
      </c>
      <c r="CI220" s="5" t="s">
        <v>2</v>
      </c>
      <c r="CJ220" t="s">
        <v>1821</v>
      </c>
      <c r="CK220" t="s">
        <v>1787</v>
      </c>
      <c r="CL220" t="s">
        <v>1868</v>
      </c>
      <c r="CM220" t="s">
        <v>1865</v>
      </c>
      <c r="CN220" s="5" t="b">
        <v>1</v>
      </c>
      <c r="CO220" t="s">
        <v>361</v>
      </c>
      <c r="CQ220" t="s">
        <v>1269</v>
      </c>
      <c r="CR220" t="s">
        <v>1451</v>
      </c>
      <c r="CS220" t="s">
        <v>8</v>
      </c>
      <c r="CT220" t="b">
        <v>1</v>
      </c>
      <c r="CU220">
        <v>7340900</v>
      </c>
      <c r="CV220">
        <v>7340900</v>
      </c>
      <c r="CW220">
        <v>0</v>
      </c>
      <c r="CX220">
        <v>0</v>
      </c>
      <c r="CY220">
        <v>0</v>
      </c>
      <c r="CZ220" t="b">
        <v>1</v>
      </c>
      <c r="DA220" t="s">
        <v>1786</v>
      </c>
      <c r="DB220" t="s">
        <v>1787</v>
      </c>
      <c r="DC220">
        <v>-1.0289830217802276E-3</v>
      </c>
      <c r="DD220">
        <v>-129.67659166672055</v>
      </c>
      <c r="DE220" s="5">
        <f>ROUND(ПП5[[#This Row],[Стоимость квартиры с отделкой]]/1000000,2)</f>
        <v>7.34</v>
      </c>
    </row>
    <row r="221" spans="1:109" x14ac:dyDescent="0.25">
      <c r="A221" s="5">
        <v>220</v>
      </c>
      <c r="B221" s="5" t="s">
        <v>4</v>
      </c>
      <c r="C221" s="5">
        <v>16</v>
      </c>
      <c r="D221" s="5">
        <v>5</v>
      </c>
      <c r="E221" s="5">
        <v>1</v>
      </c>
      <c r="F221" s="5">
        <v>12.06</v>
      </c>
      <c r="G221" s="5"/>
      <c r="H221" s="5"/>
      <c r="I221" s="5">
        <v>12.06</v>
      </c>
      <c r="J221" s="5">
        <v>13.18</v>
      </c>
      <c r="K221" s="5">
        <v>4.1100000000000003</v>
      </c>
      <c r="L221" s="5"/>
      <c r="M221" s="5"/>
      <c r="N221" s="5">
        <v>7.09</v>
      </c>
      <c r="O221" s="5">
        <v>2.84</v>
      </c>
      <c r="P221" s="5"/>
      <c r="R221" s="5">
        <v>2.84</v>
      </c>
      <c r="S221" s="5">
        <v>39.28</v>
      </c>
      <c r="T221" s="5">
        <v>36.44</v>
      </c>
      <c r="U221" s="5">
        <v>37.86</v>
      </c>
      <c r="V221">
        <v>37.650000000000006</v>
      </c>
      <c r="W221" s="5">
        <v>89223.75</v>
      </c>
      <c r="X221">
        <v>4461.1875</v>
      </c>
      <c r="Y221">
        <v>93684.9375</v>
      </c>
      <c r="Z221">
        <v>2810.5481249999998</v>
      </c>
      <c r="AA221">
        <v>96495.485625000001</v>
      </c>
      <c r="AB221">
        <v>4342.2968531249999</v>
      </c>
      <c r="AC221">
        <v>100837.78247812499</v>
      </c>
      <c r="AE221">
        <v>100837.78247812499</v>
      </c>
      <c r="AF221">
        <v>5041.8891239062505</v>
      </c>
      <c r="AG221">
        <v>105879.67160203125</v>
      </c>
      <c r="AI221">
        <v>105879.67160203125</v>
      </c>
      <c r="AJ221">
        <v>1058.7967160203125</v>
      </c>
      <c r="AK221">
        <v>106938.46831805156</v>
      </c>
      <c r="AL221" s="5">
        <v>5346.9234159025782</v>
      </c>
      <c r="AM221" s="5">
        <v>112285.39173395414</v>
      </c>
      <c r="AO221">
        <v>112285.39173395414</v>
      </c>
      <c r="AP221">
        <v>3368.5617520186238</v>
      </c>
      <c r="AQ221">
        <v>115653.95348597276</v>
      </c>
      <c r="AS221">
        <v>115653.95348597276</v>
      </c>
      <c r="AU221">
        <v>115653.95348597276</v>
      </c>
      <c r="AW221">
        <v>115653.95348597276</v>
      </c>
      <c r="AX221" s="5"/>
      <c r="AY221">
        <v>115653.95348597276</v>
      </c>
      <c r="AZ221">
        <v>1156.5395348597276</v>
      </c>
      <c r="BA221">
        <v>116810.49302083248</v>
      </c>
      <c r="BB221">
        <v>584.05246510416237</v>
      </c>
      <c r="BC221">
        <v>117394.54548593664</v>
      </c>
      <c r="BE221">
        <v>117394.54548593664</v>
      </c>
      <c r="BF221">
        <v>2934.8636371484163</v>
      </c>
      <c r="BG221">
        <v>120329.40912308506</v>
      </c>
      <c r="BI221">
        <v>120329.40912308506</v>
      </c>
      <c r="BK221">
        <v>120329.40912308506</v>
      </c>
      <c r="BL221">
        <v>6016.470456154253</v>
      </c>
      <c r="BM221">
        <v>126345.87957923932</v>
      </c>
      <c r="BN221">
        <v>16424.964345301112</v>
      </c>
      <c r="BO221">
        <v>142770.84392454044</v>
      </c>
      <c r="BP221">
        <v>35</v>
      </c>
      <c r="BQ221">
        <v>142805.84392454044</v>
      </c>
      <c r="BS221">
        <v>142805.84392454044</v>
      </c>
      <c r="BT221" s="5">
        <v>142805.84</v>
      </c>
      <c r="BU221" s="5">
        <v>5376700</v>
      </c>
      <c r="BX221" s="5">
        <v>0</v>
      </c>
      <c r="BY221" s="5">
        <v>142807.43691899069</v>
      </c>
      <c r="BZ221" s="5">
        <v>5376700</v>
      </c>
      <c r="CA221" s="5" t="s">
        <v>8</v>
      </c>
      <c r="CB221" s="5"/>
      <c r="CC221">
        <v>142807.43691899069</v>
      </c>
      <c r="CD221" s="5">
        <v>0</v>
      </c>
      <c r="CE221" s="5">
        <v>5376700</v>
      </c>
      <c r="CF221" s="5"/>
      <c r="CG221" s="5"/>
      <c r="CH221" s="5" t="s">
        <v>2</v>
      </c>
      <c r="CI221" s="5" t="s">
        <v>2</v>
      </c>
      <c r="CJ221" t="s">
        <v>1821</v>
      </c>
      <c r="CK221" t="s">
        <v>1787</v>
      </c>
      <c r="CL221" t="s">
        <v>1868</v>
      </c>
      <c r="CM221" t="s">
        <v>1864</v>
      </c>
      <c r="CN221" s="5" t="b">
        <v>1</v>
      </c>
      <c r="CO221" t="s">
        <v>362</v>
      </c>
      <c r="CQ221" t="s">
        <v>1269</v>
      </c>
      <c r="CR221" t="s">
        <v>1451</v>
      </c>
      <c r="CS221" t="s">
        <v>8</v>
      </c>
      <c r="CT221" t="b">
        <v>1</v>
      </c>
      <c r="CU221">
        <v>5376700</v>
      </c>
      <c r="CV221">
        <v>5376700</v>
      </c>
      <c r="CW221">
        <v>0</v>
      </c>
      <c r="CX221">
        <v>0</v>
      </c>
      <c r="CY221">
        <v>0</v>
      </c>
      <c r="CZ221" t="b">
        <v>1</v>
      </c>
      <c r="DA221" t="s">
        <v>1786</v>
      </c>
      <c r="DB221" t="s">
        <v>1787</v>
      </c>
      <c r="DC221">
        <v>-5.5467511885893828E-3</v>
      </c>
      <c r="DD221">
        <v>-792.1173204698149</v>
      </c>
      <c r="DE221" s="5">
        <f>ROUND(ПП5[[#This Row],[Стоимость квартиры с отделкой]]/1000000,2)</f>
        <v>5.38</v>
      </c>
    </row>
    <row r="222" spans="1:109" x14ac:dyDescent="0.25">
      <c r="A222" s="5">
        <v>221</v>
      </c>
      <c r="B222" s="5" t="s">
        <v>4</v>
      </c>
      <c r="C222" s="5">
        <v>16</v>
      </c>
      <c r="D222" s="5">
        <v>6</v>
      </c>
      <c r="E222" s="5">
        <v>3</v>
      </c>
      <c r="F222" s="5">
        <v>17.89</v>
      </c>
      <c r="G222" s="5">
        <v>17.2</v>
      </c>
      <c r="H222" s="5">
        <v>14.31</v>
      </c>
      <c r="I222" s="5">
        <v>49.400000000000006</v>
      </c>
      <c r="J222" s="5">
        <v>13.39</v>
      </c>
      <c r="K222" s="5">
        <v>4.2</v>
      </c>
      <c r="L222" s="5">
        <v>2.0499999999999998</v>
      </c>
      <c r="M222" s="5"/>
      <c r="N222" s="5">
        <v>13.21</v>
      </c>
      <c r="O222" s="5">
        <v>2.79</v>
      </c>
      <c r="P222" s="5">
        <v>2.68</v>
      </c>
      <c r="R222" s="5">
        <v>5.4700000000000006</v>
      </c>
      <c r="S222" s="5">
        <v>87.72</v>
      </c>
      <c r="T222" s="5">
        <v>82.25</v>
      </c>
      <c r="U222" s="5">
        <v>84.99</v>
      </c>
      <c r="V222">
        <v>84.55</v>
      </c>
      <c r="W222" s="5">
        <v>73520.37000000001</v>
      </c>
      <c r="X222">
        <v>3676.0185000000006</v>
      </c>
      <c r="Y222">
        <v>77196.388500000015</v>
      </c>
      <c r="Z222">
        <v>2315.8916550000004</v>
      </c>
      <c r="AA222">
        <v>79512.280155000015</v>
      </c>
      <c r="AC222">
        <v>79512.280155000015</v>
      </c>
      <c r="AE222">
        <v>79512.280155000015</v>
      </c>
      <c r="AG222">
        <v>79512.280155000015</v>
      </c>
      <c r="AI222">
        <v>79512.280155000015</v>
      </c>
      <c r="AJ222">
        <v>795.12280155000019</v>
      </c>
      <c r="AK222">
        <v>80307.40295655001</v>
      </c>
      <c r="AL222" s="5">
        <v>4015.3701478275007</v>
      </c>
      <c r="AM222" s="5">
        <v>84322.773104377513</v>
      </c>
      <c r="AO222">
        <v>84322.773104377513</v>
      </c>
      <c r="AP222">
        <v>1686.4554620875504</v>
      </c>
      <c r="AQ222">
        <v>86009.22856646507</v>
      </c>
      <c r="AS222">
        <v>86009.22856646507</v>
      </c>
      <c r="AT222">
        <v>1720.1845713293014</v>
      </c>
      <c r="AU222">
        <v>87729.41313779437</v>
      </c>
      <c r="AW222">
        <v>87729.41313779437</v>
      </c>
      <c r="AX222" s="5">
        <v>877.2941313779437</v>
      </c>
      <c r="AY222">
        <v>88606.707269172315</v>
      </c>
      <c r="BA222">
        <v>88606.707269172315</v>
      </c>
      <c r="BB222">
        <v>443.03353634586159</v>
      </c>
      <c r="BC222">
        <v>89049.740805518173</v>
      </c>
      <c r="BD222">
        <v>1780.9948161103634</v>
      </c>
      <c r="BE222">
        <v>90830.735621628541</v>
      </c>
      <c r="BF222">
        <v>1362.4610343244281</v>
      </c>
      <c r="BG222">
        <v>92193.196655952954</v>
      </c>
      <c r="BI222">
        <v>92193.196655952954</v>
      </c>
      <c r="BJ222">
        <v>3687.7278662381186</v>
      </c>
      <c r="BK222">
        <v>95880.924522191082</v>
      </c>
      <c r="BL222">
        <v>4794.0462261095545</v>
      </c>
      <c r="BM222">
        <v>100674.97074830064</v>
      </c>
      <c r="BN222">
        <v>13087.746197279082</v>
      </c>
      <c r="BO222">
        <v>113762.71694557973</v>
      </c>
      <c r="BP222">
        <v>35</v>
      </c>
      <c r="BQ222">
        <v>113797.71694557973</v>
      </c>
      <c r="BS222">
        <v>113797.71694557973</v>
      </c>
      <c r="BT222" s="5">
        <v>113797.72</v>
      </c>
      <c r="BU222" s="5">
        <v>9621600</v>
      </c>
      <c r="BX222" s="5">
        <v>0</v>
      </c>
      <c r="BY222" s="5">
        <v>113797.75280898876</v>
      </c>
      <c r="BZ222" s="5">
        <v>9621600</v>
      </c>
      <c r="CA222" s="5" t="s">
        <v>8</v>
      </c>
      <c r="CB222" s="5"/>
      <c r="CC222">
        <v>113797.75280898876</v>
      </c>
      <c r="CD222" s="5">
        <v>0</v>
      </c>
      <c r="CE222" s="5">
        <v>9621600</v>
      </c>
      <c r="CF222" s="5"/>
      <c r="CG222" s="5"/>
      <c r="CH222" s="5" t="s">
        <v>2</v>
      </c>
      <c r="CI222" s="5" t="s">
        <v>2</v>
      </c>
      <c r="CJ222" t="s">
        <v>1821</v>
      </c>
      <c r="CK222" t="s">
        <v>1787</v>
      </c>
      <c r="CL222" t="s">
        <v>1868</v>
      </c>
      <c r="CM222" t="s">
        <v>1866</v>
      </c>
      <c r="CN222" s="5" t="b">
        <v>1</v>
      </c>
      <c r="CO222" t="s">
        <v>363</v>
      </c>
      <c r="CQ222" t="s">
        <v>1269</v>
      </c>
      <c r="CR222" t="s">
        <v>1451</v>
      </c>
      <c r="CS222" t="s">
        <v>1282</v>
      </c>
      <c r="CT222" t="b">
        <v>0</v>
      </c>
      <c r="CU222">
        <v>9621600</v>
      </c>
      <c r="CV222">
        <v>9621600</v>
      </c>
      <c r="CW222">
        <v>0</v>
      </c>
      <c r="CX222">
        <v>0</v>
      </c>
      <c r="CY222">
        <v>0</v>
      </c>
      <c r="CZ222" t="b">
        <v>1</v>
      </c>
      <c r="DA222" t="s">
        <v>1786</v>
      </c>
      <c r="DB222" t="s">
        <v>1787</v>
      </c>
      <c r="DC222">
        <v>-5.1770796564301058E-3</v>
      </c>
      <c r="DD222">
        <v>-589.14003101487765</v>
      </c>
      <c r="DE222" s="5">
        <f>ROUND(ПП5[[#This Row],[Стоимость квартиры с отделкой]]/1000000,2)</f>
        <v>9.6199999999999992</v>
      </c>
    </row>
    <row r="223" spans="1:109" x14ac:dyDescent="0.25">
      <c r="A223" s="5">
        <v>222</v>
      </c>
      <c r="B223" s="5" t="s">
        <v>4</v>
      </c>
      <c r="C223" s="5">
        <v>16</v>
      </c>
      <c r="D223" s="5">
        <v>7</v>
      </c>
      <c r="E223" s="5">
        <v>1</v>
      </c>
      <c r="F223" s="5">
        <v>17.89</v>
      </c>
      <c r="G223" s="5"/>
      <c r="H223" s="5"/>
      <c r="I223" s="5">
        <v>17.89</v>
      </c>
      <c r="J223" s="5">
        <v>13.04</v>
      </c>
      <c r="K223" s="5">
        <v>3.9</v>
      </c>
      <c r="L223" s="5"/>
      <c r="M223" s="5"/>
      <c r="N223" s="5">
        <v>6.12</v>
      </c>
      <c r="O223" s="5">
        <v>2.65</v>
      </c>
      <c r="P223" s="5"/>
      <c r="R223" s="5">
        <v>2.65</v>
      </c>
      <c r="S223" s="5">
        <v>43.6</v>
      </c>
      <c r="T223" s="5">
        <v>40.950000000000003</v>
      </c>
      <c r="U223" s="5">
        <v>42.28</v>
      </c>
      <c r="V223">
        <v>42.15</v>
      </c>
      <c r="W223" s="5">
        <v>85573.6875</v>
      </c>
      <c r="X223">
        <v>4278.6843749999998</v>
      </c>
      <c r="Y223">
        <v>89852.371874999997</v>
      </c>
      <c r="Z223">
        <v>2695.5711562499996</v>
      </c>
      <c r="AA223">
        <v>92547.943031250004</v>
      </c>
      <c r="AB223">
        <v>2776.4382909374995</v>
      </c>
      <c r="AC223">
        <v>95324.381322187488</v>
      </c>
      <c r="AE223">
        <v>95324.381322187488</v>
      </c>
      <c r="AF223">
        <v>4766.2190661093746</v>
      </c>
      <c r="AG223">
        <v>100090.60038829688</v>
      </c>
      <c r="AI223">
        <v>100090.60038829688</v>
      </c>
      <c r="AJ223">
        <v>1000.9060038829688</v>
      </c>
      <c r="AK223">
        <v>101091.50639217984</v>
      </c>
      <c r="AL223" s="5">
        <v>5054.5753196089918</v>
      </c>
      <c r="AM223" s="5">
        <v>106146.08171178882</v>
      </c>
      <c r="AO223">
        <v>106146.08171178882</v>
      </c>
      <c r="AP223">
        <v>3184.3824513536647</v>
      </c>
      <c r="AQ223">
        <v>109330.46416314247</v>
      </c>
      <c r="AS223">
        <v>109330.46416314247</v>
      </c>
      <c r="AU223">
        <v>109330.46416314247</v>
      </c>
      <c r="AW223">
        <v>109330.46416314247</v>
      </c>
      <c r="AX223" s="5">
        <v>1093.3046416314248</v>
      </c>
      <c r="AY223">
        <v>110423.76880477392</v>
      </c>
      <c r="BA223">
        <v>110423.76880477392</v>
      </c>
      <c r="BC223">
        <v>110423.76880477392</v>
      </c>
      <c r="BE223">
        <v>110423.76880477392</v>
      </c>
      <c r="BG223">
        <v>110423.76880477392</v>
      </c>
      <c r="BI223">
        <v>110423.76880477392</v>
      </c>
      <c r="BK223">
        <v>110423.76880477392</v>
      </c>
      <c r="BM223">
        <v>110423.76880477392</v>
      </c>
      <c r="BO223">
        <v>110423.76880477392</v>
      </c>
      <c r="BQ223">
        <v>110423.76880477392</v>
      </c>
      <c r="BS223">
        <v>110423.76880477392</v>
      </c>
      <c r="BT223" s="5">
        <v>110423.77</v>
      </c>
      <c r="BU223" s="5">
        <v>4668800</v>
      </c>
      <c r="BX223" s="5">
        <v>0</v>
      </c>
      <c r="BY223" s="5">
        <v>110425.73320719016</v>
      </c>
      <c r="BZ223" s="5">
        <v>4668800</v>
      </c>
      <c r="CA223" s="5" t="s">
        <v>10</v>
      </c>
      <c r="CB223" s="5">
        <v>20000</v>
      </c>
      <c r="CC223">
        <v>130425.73320719016</v>
      </c>
      <c r="CD223" s="5">
        <v>845600</v>
      </c>
      <c r="CE223" s="5">
        <v>5514400</v>
      </c>
      <c r="CF223" s="5"/>
      <c r="CG223" s="5"/>
      <c r="CH223" s="5" t="s">
        <v>1</v>
      </c>
      <c r="CI223" s="5" t="s">
        <v>1</v>
      </c>
      <c r="CJ223" t="s">
        <v>1863</v>
      </c>
      <c r="CK223" t="s">
        <v>1787</v>
      </c>
      <c r="CL223" t="s">
        <v>1868</v>
      </c>
      <c r="CM223" t="s">
        <v>1864</v>
      </c>
      <c r="CN223" s="5" t="b">
        <v>1</v>
      </c>
      <c r="CO223" t="s">
        <v>364</v>
      </c>
      <c r="CQ223" t="s">
        <v>1269</v>
      </c>
      <c r="CR223" t="s">
        <v>1450</v>
      </c>
      <c r="CS223" t="s">
        <v>10</v>
      </c>
      <c r="CT223" t="b">
        <v>1</v>
      </c>
      <c r="CU223">
        <v>4668800</v>
      </c>
      <c r="CV223" t="s">
        <v>1899</v>
      </c>
      <c r="CW223">
        <v>0</v>
      </c>
      <c r="CX223">
        <v>4668800</v>
      </c>
      <c r="CY223">
        <v>0</v>
      </c>
      <c r="CZ223" t="b">
        <v>1</v>
      </c>
      <c r="DA223">
        <v>45465</v>
      </c>
      <c r="DB223" t="s">
        <v>1789</v>
      </c>
      <c r="DC223">
        <v>-3.0747398297067408E-3</v>
      </c>
      <c r="DD223">
        <v>-339.53040011671789</v>
      </c>
      <c r="DE223" s="5">
        <f>ROUND(ПП5[[#This Row],[Стоимость квартиры с отделкой]]/1000000,2)</f>
        <v>5.51</v>
      </c>
    </row>
    <row r="224" spans="1:109" x14ac:dyDescent="0.25">
      <c r="A224" s="5">
        <v>223</v>
      </c>
      <c r="B224" s="5" t="s">
        <v>21</v>
      </c>
      <c r="C224" s="5">
        <v>1</v>
      </c>
      <c r="D224" s="5">
        <v>1</v>
      </c>
      <c r="E224" s="5">
        <v>2</v>
      </c>
      <c r="F224" s="5">
        <v>17.63</v>
      </c>
      <c r="G224" s="5">
        <v>13.69</v>
      </c>
      <c r="H224" s="5"/>
      <c r="I224" s="5">
        <v>31.32</v>
      </c>
      <c r="J224" s="5">
        <v>20.05</v>
      </c>
      <c r="K224" s="5">
        <v>3.54</v>
      </c>
      <c r="L224" s="5">
        <v>2.93</v>
      </c>
      <c r="M224" s="5"/>
      <c r="N224" s="5">
        <v>12.19</v>
      </c>
      <c r="O224" s="5">
        <v>2.68</v>
      </c>
      <c r="P224" s="5"/>
      <c r="R224" s="5">
        <v>2.68</v>
      </c>
      <c r="S224" s="5">
        <v>72.709999999999994</v>
      </c>
      <c r="T224" s="5">
        <v>70.03</v>
      </c>
      <c r="U224" s="5">
        <v>71.37</v>
      </c>
      <c r="V224">
        <v>71.249999999999986</v>
      </c>
      <c r="W224" s="5">
        <v>77219.100000000006</v>
      </c>
      <c r="X224">
        <v>3860.9549999999999</v>
      </c>
      <c r="Y224">
        <v>81080.054999999993</v>
      </c>
      <c r="Z224">
        <v>2432.4016499999998</v>
      </c>
      <c r="AA224">
        <v>83512.456649999993</v>
      </c>
      <c r="AC224">
        <v>83512.456649999993</v>
      </c>
      <c r="AE224">
        <v>83512.456649999993</v>
      </c>
      <c r="AG224">
        <v>83512.456649999993</v>
      </c>
      <c r="AH224">
        <v>4059</v>
      </c>
      <c r="AI224">
        <v>87571.456649999993</v>
      </c>
      <c r="AJ224">
        <v>875.71456650000005</v>
      </c>
      <c r="AK224">
        <v>88447.171216500006</v>
      </c>
      <c r="AL224" s="5">
        <v>4422.3585608250005</v>
      </c>
      <c r="AM224" s="5">
        <v>92869.529777325006</v>
      </c>
      <c r="AN224">
        <v>7130.4702226749941</v>
      </c>
      <c r="AO224">
        <v>100000</v>
      </c>
      <c r="AP224">
        <v>2000</v>
      </c>
      <c r="AQ224">
        <v>102000</v>
      </c>
      <c r="AS224">
        <v>102000</v>
      </c>
      <c r="AT224">
        <v>2040</v>
      </c>
      <c r="AU224">
        <v>104040</v>
      </c>
      <c r="AW224">
        <v>104040</v>
      </c>
      <c r="AX224" s="5"/>
      <c r="AY224">
        <v>104040</v>
      </c>
      <c r="BA224">
        <v>104040</v>
      </c>
      <c r="BC224">
        <v>104040</v>
      </c>
      <c r="BE224">
        <v>104040</v>
      </c>
      <c r="BF224">
        <v>1560.6</v>
      </c>
      <c r="BG224">
        <v>105600.6</v>
      </c>
      <c r="BI224">
        <v>105600.6</v>
      </c>
      <c r="BK224">
        <v>105600.6</v>
      </c>
      <c r="BL224">
        <v>7392.0420000000013</v>
      </c>
      <c r="BM224">
        <v>112992.64200000001</v>
      </c>
      <c r="BN224">
        <v>14689.043460000001</v>
      </c>
      <c r="BO224">
        <v>127681.68545999999</v>
      </c>
      <c r="BP224">
        <v>35</v>
      </c>
      <c r="BQ224">
        <v>127716.68545999999</v>
      </c>
      <c r="BS224">
        <v>127716.68545999999</v>
      </c>
      <c r="BT224" s="5">
        <v>127716.69</v>
      </c>
      <c r="BU224" s="5">
        <v>9099900</v>
      </c>
      <c r="BX224" s="5">
        <v>0</v>
      </c>
      <c r="BY224" s="5">
        <v>127717.89473684214</v>
      </c>
      <c r="BZ224" s="5">
        <v>9099900</v>
      </c>
      <c r="CA224" s="5" t="s">
        <v>8</v>
      </c>
      <c r="CB224" s="5"/>
      <c r="CC224">
        <v>127717.89473684214</v>
      </c>
      <c r="CD224" s="5">
        <v>0</v>
      </c>
      <c r="CE224" s="5">
        <v>9099900</v>
      </c>
      <c r="CF224" s="5" t="s">
        <v>104</v>
      </c>
      <c r="CG224" s="5"/>
      <c r="CH224" s="5" t="s">
        <v>2</v>
      </c>
      <c r="CI224" s="5" t="s">
        <v>2</v>
      </c>
      <c r="CJ224" t="s">
        <v>1821</v>
      </c>
      <c r="CK224" t="s">
        <v>1787</v>
      </c>
      <c r="CL224" t="s">
        <v>1868</v>
      </c>
      <c r="CM224" t="s">
        <v>1857</v>
      </c>
      <c r="CN224" s="5" t="b">
        <v>1</v>
      </c>
      <c r="CO224" t="s">
        <v>365</v>
      </c>
      <c r="CQ224" t="s">
        <v>1269</v>
      </c>
      <c r="CR224" t="s">
        <v>1451</v>
      </c>
      <c r="CS224" t="s">
        <v>8</v>
      </c>
      <c r="CT224" t="b">
        <v>1</v>
      </c>
      <c r="CU224">
        <v>9099900</v>
      </c>
      <c r="CV224">
        <v>9099900</v>
      </c>
      <c r="CW224">
        <v>0</v>
      </c>
      <c r="CX224">
        <v>0</v>
      </c>
      <c r="CY224">
        <v>0</v>
      </c>
      <c r="CZ224" t="b">
        <v>1</v>
      </c>
      <c r="DA224" t="s">
        <v>1786</v>
      </c>
      <c r="DB224" t="s">
        <v>1787</v>
      </c>
      <c r="DC224">
        <v>-1.6813787305592909E-3</v>
      </c>
      <c r="DD224">
        <v>-214.74215172233676</v>
      </c>
      <c r="DE224" s="5">
        <f>ROUND(ПП5[[#This Row],[Стоимость квартиры с отделкой]]/1000000,2)</f>
        <v>9.1</v>
      </c>
    </row>
    <row r="225" spans="1:109" x14ac:dyDescent="0.25">
      <c r="A225" s="5">
        <v>224</v>
      </c>
      <c r="B225" s="5" t="s">
        <v>21</v>
      </c>
      <c r="C225" s="5">
        <v>1</v>
      </c>
      <c r="D225" s="5">
        <v>2</v>
      </c>
      <c r="E225" s="5">
        <v>0</v>
      </c>
      <c r="F225" s="5">
        <v>7.18</v>
      </c>
      <c r="G225" s="5"/>
      <c r="H225" s="5"/>
      <c r="I225" s="5">
        <v>7.18</v>
      </c>
      <c r="J225" s="5">
        <v>5.17</v>
      </c>
      <c r="K225" s="5">
        <v>3.72</v>
      </c>
      <c r="L225" s="5"/>
      <c r="M225" s="5"/>
      <c r="N225" s="5">
        <v>6.97</v>
      </c>
      <c r="O225" s="5">
        <v>2.97</v>
      </c>
      <c r="P225" s="5"/>
      <c r="R225" s="5">
        <v>2.97</v>
      </c>
      <c r="S225" s="5">
        <v>26.01</v>
      </c>
      <c r="T225" s="5">
        <v>23.04</v>
      </c>
      <c r="U225" s="5">
        <v>24.53</v>
      </c>
      <c r="V225">
        <v>24.75</v>
      </c>
      <c r="W225" s="5">
        <v>99865.71</v>
      </c>
      <c r="X225">
        <v>4993.2855000000009</v>
      </c>
      <c r="Y225">
        <v>104858.9955</v>
      </c>
      <c r="AA225">
        <v>104858.9955</v>
      </c>
      <c r="AC225">
        <v>104858.9955</v>
      </c>
      <c r="AE225">
        <v>104858.9955</v>
      </c>
      <c r="AG225">
        <v>104858.9955</v>
      </c>
      <c r="AI225">
        <v>104858.9955</v>
      </c>
      <c r="AK225">
        <v>104858.9955</v>
      </c>
      <c r="AL225" s="5"/>
      <c r="AM225" s="5">
        <v>104858.9955</v>
      </c>
      <c r="AO225">
        <v>104858.9955</v>
      </c>
      <c r="AQ225">
        <v>104858.9955</v>
      </c>
      <c r="AS225">
        <v>104858.9955</v>
      </c>
      <c r="AU225">
        <v>104858.9955</v>
      </c>
      <c r="AW225">
        <v>104858.9955</v>
      </c>
      <c r="AX225" s="5"/>
      <c r="AY225">
        <v>104858.9955</v>
      </c>
      <c r="BA225">
        <v>104858.9955</v>
      </c>
      <c r="BC225">
        <v>104858.9955</v>
      </c>
      <c r="BE225">
        <v>104858.9955</v>
      </c>
      <c r="BG225">
        <v>104858.9955</v>
      </c>
      <c r="BI225">
        <v>104858.9955</v>
      </c>
      <c r="BK225">
        <v>104858.9955</v>
      </c>
      <c r="BM225">
        <v>104858.9955</v>
      </c>
      <c r="BO225">
        <v>104858.9955</v>
      </c>
      <c r="BQ225">
        <v>104858.9955</v>
      </c>
      <c r="BS225">
        <v>104858.9955</v>
      </c>
      <c r="BT225" s="5">
        <v>104859</v>
      </c>
      <c r="BU225" s="5">
        <v>2572191.27</v>
      </c>
      <c r="BX225" s="5">
        <v>0</v>
      </c>
      <c r="BY225" s="5">
        <v>104859</v>
      </c>
      <c r="BZ225" s="5">
        <v>2572191.27</v>
      </c>
      <c r="CA225" s="5" t="s">
        <v>8</v>
      </c>
      <c r="CB225" s="5"/>
      <c r="CC225">
        <v>104859</v>
      </c>
      <c r="CD225" s="5">
        <v>0</v>
      </c>
      <c r="CE225" s="5">
        <v>2572191.27</v>
      </c>
      <c r="CF225" s="5"/>
      <c r="CG225" s="5"/>
      <c r="CH225" s="5" t="s">
        <v>1</v>
      </c>
      <c r="CI225" s="5" t="s">
        <v>1</v>
      </c>
      <c r="CJ225" t="s">
        <v>1863</v>
      </c>
      <c r="CK225" t="s">
        <v>1787</v>
      </c>
      <c r="CL225" t="s">
        <v>1868</v>
      </c>
      <c r="CM225" t="s">
        <v>1862</v>
      </c>
      <c r="CN225" s="5" t="b">
        <v>1</v>
      </c>
      <c r="CO225" t="s">
        <v>366</v>
      </c>
      <c r="CQ225" t="s">
        <v>128</v>
      </c>
      <c r="CR225" t="s">
        <v>1450</v>
      </c>
      <c r="CS225" t="s">
        <v>8</v>
      </c>
      <c r="CT225" t="b">
        <v>1</v>
      </c>
      <c r="CU225">
        <v>2572191.27</v>
      </c>
      <c r="CV225" t="s">
        <v>1899</v>
      </c>
      <c r="CW225">
        <v>2572191</v>
      </c>
      <c r="CX225">
        <v>2572191</v>
      </c>
      <c r="CY225">
        <v>0</v>
      </c>
      <c r="CZ225" t="b">
        <v>1</v>
      </c>
      <c r="DA225">
        <v>45188</v>
      </c>
      <c r="DB225" t="s">
        <v>1789</v>
      </c>
      <c r="DC225">
        <v>8.9686098654708779E-3</v>
      </c>
      <c r="DD225">
        <v>940.43946188341067</v>
      </c>
      <c r="DE225" s="5">
        <f>ROUND(ПП5[[#This Row],[Стоимость квартиры с отделкой]]/1000000,2)</f>
        <v>2.57</v>
      </c>
    </row>
    <row r="226" spans="1:109" x14ac:dyDescent="0.25">
      <c r="A226" s="5">
        <v>225</v>
      </c>
      <c r="B226" s="5" t="s">
        <v>21</v>
      </c>
      <c r="C226" s="5">
        <v>1</v>
      </c>
      <c r="D226" s="5">
        <v>3</v>
      </c>
      <c r="E226" s="5">
        <v>2</v>
      </c>
      <c r="F226" s="5">
        <v>13.69</v>
      </c>
      <c r="G226" s="5">
        <v>10.16</v>
      </c>
      <c r="H226" s="5"/>
      <c r="I226" s="5">
        <v>23.85</v>
      </c>
      <c r="J226" s="5">
        <v>18.71</v>
      </c>
      <c r="K226" s="5">
        <v>3.49</v>
      </c>
      <c r="L226" s="5">
        <v>2.11</v>
      </c>
      <c r="M226" s="5"/>
      <c r="N226" s="5">
        <v>7.09</v>
      </c>
      <c r="O226" s="5">
        <v>2.65</v>
      </c>
      <c r="P226" s="5"/>
      <c r="R226" s="5">
        <v>2.65</v>
      </c>
      <c r="S226" s="5">
        <v>57.9</v>
      </c>
      <c r="T226" s="5">
        <v>55.25</v>
      </c>
      <c r="U226" s="5">
        <v>56.58</v>
      </c>
      <c r="V226">
        <v>56.6</v>
      </c>
      <c r="W226" s="5">
        <v>80307.864000000001</v>
      </c>
      <c r="X226">
        <v>4015.3932</v>
      </c>
      <c r="Y226">
        <v>84323.257199999993</v>
      </c>
      <c r="Z226">
        <v>2529.6977160000001</v>
      </c>
      <c r="AA226">
        <v>86852.954916000002</v>
      </c>
      <c r="AC226">
        <v>86852.954916000002</v>
      </c>
      <c r="AE226">
        <v>86852.954916000002</v>
      </c>
      <c r="AG226">
        <v>86852.954916000002</v>
      </c>
      <c r="AI226">
        <v>86852.954916000002</v>
      </c>
      <c r="AJ226">
        <v>868.52954915999999</v>
      </c>
      <c r="AK226">
        <v>87721.48446516</v>
      </c>
      <c r="AL226" s="5">
        <v>4386.0742232580005</v>
      </c>
      <c r="AM226" s="5">
        <v>92107.558688417994</v>
      </c>
      <c r="AN226">
        <v>7892.4413115820062</v>
      </c>
      <c r="AO226">
        <v>100000</v>
      </c>
      <c r="AP226">
        <v>2000</v>
      </c>
      <c r="AQ226">
        <v>102000</v>
      </c>
      <c r="AS226">
        <v>102000</v>
      </c>
      <c r="AT226">
        <v>2040</v>
      </c>
      <c r="AU226">
        <v>104040</v>
      </c>
      <c r="AV226">
        <v>150</v>
      </c>
      <c r="AW226">
        <v>104190</v>
      </c>
      <c r="AX226" s="5">
        <v>1041.9000000000001</v>
      </c>
      <c r="AY226">
        <v>105231.9</v>
      </c>
      <c r="BA226">
        <v>105231.9</v>
      </c>
      <c r="BC226">
        <v>105231.9</v>
      </c>
      <c r="BE226">
        <v>105231.9</v>
      </c>
      <c r="BF226">
        <v>2630.7975000000001</v>
      </c>
      <c r="BG226">
        <v>107862.69749999999</v>
      </c>
      <c r="BH226">
        <v>500</v>
      </c>
      <c r="BI226">
        <v>108362.69749999999</v>
      </c>
      <c r="BJ226">
        <v>4334.5078999999996</v>
      </c>
      <c r="BK226">
        <v>112697.20540000001</v>
      </c>
      <c r="BL226">
        <v>6761.8323239999991</v>
      </c>
      <c r="BM226">
        <v>119459.03772399999</v>
      </c>
      <c r="BN226">
        <v>15529.67490412</v>
      </c>
      <c r="BO226">
        <v>134988.71262812</v>
      </c>
      <c r="BP226">
        <v>35</v>
      </c>
      <c r="BQ226">
        <v>135023.71262812</v>
      </c>
      <c r="BR226">
        <v>1350.2371262812001</v>
      </c>
      <c r="BS226">
        <v>136373.9497544012</v>
      </c>
      <c r="BT226" s="5">
        <v>136373.95000000001</v>
      </c>
      <c r="BU226" s="5">
        <v>7718800</v>
      </c>
      <c r="BX226" s="5">
        <v>0</v>
      </c>
      <c r="BY226" s="5">
        <v>136374.55830388691</v>
      </c>
      <c r="BZ226" s="5">
        <v>7718800</v>
      </c>
      <c r="CA226" s="5" t="s">
        <v>8</v>
      </c>
      <c r="CB226" s="5"/>
      <c r="CC226">
        <v>136374.55830388691</v>
      </c>
      <c r="CD226" s="5">
        <v>0</v>
      </c>
      <c r="CE226" s="5">
        <v>7718799.9999999981</v>
      </c>
      <c r="CF226" s="5" t="s">
        <v>102</v>
      </c>
      <c r="CG226" s="5"/>
      <c r="CH226" s="5" t="s">
        <v>2</v>
      </c>
      <c r="CI226" s="5" t="s">
        <v>2</v>
      </c>
      <c r="CJ226" t="s">
        <v>1821</v>
      </c>
      <c r="CK226" t="s">
        <v>1787</v>
      </c>
      <c r="CL226" t="s">
        <v>1868</v>
      </c>
      <c r="CM226" t="s">
        <v>1857</v>
      </c>
      <c r="CN226" s="5" t="b">
        <v>1</v>
      </c>
      <c r="CO226" t="s">
        <v>367</v>
      </c>
      <c r="CQ226" t="s">
        <v>1269</v>
      </c>
      <c r="CR226" t="s">
        <v>1451</v>
      </c>
      <c r="CS226" t="s">
        <v>8</v>
      </c>
      <c r="CT226" t="b">
        <v>1</v>
      </c>
      <c r="CU226">
        <v>7718800</v>
      </c>
      <c r="CV226">
        <v>7718800</v>
      </c>
      <c r="CW226">
        <v>0</v>
      </c>
      <c r="CX226">
        <v>0</v>
      </c>
      <c r="CY226">
        <v>0</v>
      </c>
      <c r="CZ226" t="b">
        <v>1</v>
      </c>
      <c r="DA226" t="s">
        <v>1786</v>
      </c>
      <c r="DB226" t="s">
        <v>1787</v>
      </c>
      <c r="DC226">
        <v>3.5348179568761573E-4</v>
      </c>
      <c r="DD226">
        <v>48.205923755363393</v>
      </c>
      <c r="DE226" s="5">
        <f>ROUND(ПП5[[#This Row],[Стоимость квартиры с отделкой]]/1000000,2)</f>
        <v>7.72</v>
      </c>
    </row>
    <row r="227" spans="1:109" x14ac:dyDescent="0.25">
      <c r="A227" s="5">
        <v>226</v>
      </c>
      <c r="B227" s="5" t="s">
        <v>21</v>
      </c>
      <c r="C227" s="5">
        <v>1</v>
      </c>
      <c r="D227" s="5">
        <v>4</v>
      </c>
      <c r="E227" s="5">
        <v>2</v>
      </c>
      <c r="F227" s="5">
        <v>12.54</v>
      </c>
      <c r="G227" s="5">
        <v>9.9</v>
      </c>
      <c r="H227" s="5"/>
      <c r="I227" s="5">
        <v>22.44</v>
      </c>
      <c r="J227" s="5">
        <v>12.74</v>
      </c>
      <c r="K227" s="5">
        <v>4.05</v>
      </c>
      <c r="L227" s="5"/>
      <c r="M227" s="5"/>
      <c r="N227" s="5">
        <v>7.09</v>
      </c>
      <c r="O227" s="5">
        <v>2.84</v>
      </c>
      <c r="P227" s="5"/>
      <c r="R227" s="5">
        <v>2.84</v>
      </c>
      <c r="S227" s="5">
        <v>49.16</v>
      </c>
      <c r="T227" s="5">
        <v>46.32</v>
      </c>
      <c r="U227" s="5">
        <v>47.74</v>
      </c>
      <c r="V227">
        <v>47.8</v>
      </c>
      <c r="W227" s="5">
        <v>86485.392000000007</v>
      </c>
      <c r="X227">
        <v>4324.2696000000005</v>
      </c>
      <c r="Y227">
        <v>90809.661600000007</v>
      </c>
      <c r="Z227">
        <v>2724.2898479999999</v>
      </c>
      <c r="AA227">
        <v>93533.951448000007</v>
      </c>
      <c r="AC227">
        <v>93533.951448000007</v>
      </c>
      <c r="AE227">
        <v>93533.951448000007</v>
      </c>
      <c r="AG227">
        <v>93533.951448000007</v>
      </c>
      <c r="AI227">
        <v>93533.951448000007</v>
      </c>
      <c r="AJ227">
        <v>935.33951448000005</v>
      </c>
      <c r="AK227">
        <v>94469.290962480023</v>
      </c>
      <c r="AL227" s="5">
        <v>4723.4645481240004</v>
      </c>
      <c r="AM227" s="5">
        <v>99192.755510604009</v>
      </c>
      <c r="AN227">
        <v>10807.244489395993</v>
      </c>
      <c r="AO227">
        <v>110000</v>
      </c>
      <c r="AP227">
        <v>2200</v>
      </c>
      <c r="AQ227">
        <v>112200</v>
      </c>
      <c r="AS227">
        <v>112200</v>
      </c>
      <c r="AT227">
        <v>2244</v>
      </c>
      <c r="AU227">
        <v>114444</v>
      </c>
      <c r="AW227">
        <v>114444</v>
      </c>
      <c r="AX227" s="5"/>
      <c r="AY227">
        <v>114444</v>
      </c>
      <c r="BA227">
        <v>114444</v>
      </c>
      <c r="BC227">
        <v>114444</v>
      </c>
      <c r="BE227">
        <v>114444</v>
      </c>
      <c r="BG227">
        <v>114444</v>
      </c>
      <c r="BI227">
        <v>114444</v>
      </c>
      <c r="BK227">
        <v>114444</v>
      </c>
      <c r="BM227">
        <v>114444</v>
      </c>
      <c r="BO227">
        <v>114444</v>
      </c>
      <c r="BQ227">
        <v>114444</v>
      </c>
      <c r="BS227">
        <v>114444</v>
      </c>
      <c r="BT227" s="5">
        <v>114444</v>
      </c>
      <c r="BU227" s="5">
        <v>5463600</v>
      </c>
      <c r="BW227">
        <v>0.03</v>
      </c>
      <c r="BX227" s="5">
        <v>163908</v>
      </c>
      <c r="BY227" s="5">
        <v>111011.56263091748</v>
      </c>
      <c r="BZ227" s="5">
        <v>5299692</v>
      </c>
      <c r="CA227" s="5" t="s">
        <v>8</v>
      </c>
      <c r="CB227" s="5"/>
      <c r="CC227">
        <v>111011.56263091748</v>
      </c>
      <c r="CD227" s="5">
        <v>0</v>
      </c>
      <c r="CE227" s="5">
        <v>5299692</v>
      </c>
      <c r="CF227" s="5"/>
      <c r="CG227" s="5" t="s">
        <v>110</v>
      </c>
      <c r="CH227" s="5" t="s">
        <v>1</v>
      </c>
      <c r="CI227" s="5" t="s">
        <v>1</v>
      </c>
      <c r="CJ227" t="s">
        <v>1863</v>
      </c>
      <c r="CK227" t="s">
        <v>1787</v>
      </c>
      <c r="CL227" t="s">
        <v>1868</v>
      </c>
      <c r="CM227" t="s">
        <v>1865</v>
      </c>
      <c r="CN227" s="5" t="b">
        <v>1</v>
      </c>
      <c r="CO227" t="s">
        <v>368</v>
      </c>
      <c r="CQ227" t="s">
        <v>1269</v>
      </c>
      <c r="CR227" t="s">
        <v>1450</v>
      </c>
      <c r="CS227" t="s">
        <v>8</v>
      </c>
      <c r="CT227" t="b">
        <v>1</v>
      </c>
      <c r="CU227">
        <v>5463600</v>
      </c>
      <c r="CV227" t="s">
        <v>1899</v>
      </c>
      <c r="CW227">
        <v>0</v>
      </c>
      <c r="CX227">
        <v>5463600</v>
      </c>
      <c r="CY227">
        <v>0</v>
      </c>
      <c r="CZ227" t="b">
        <v>1</v>
      </c>
      <c r="DA227">
        <v>45404</v>
      </c>
      <c r="DB227" t="s">
        <v>1793</v>
      </c>
      <c r="DC227">
        <v>1.2568077084207374E-3</v>
      </c>
      <c r="DD227">
        <v>139.52018763836855</v>
      </c>
      <c r="DE227" s="5">
        <f>ROUND(ПП5[[#This Row],[Стоимость квартиры с отделкой]]/1000000,2)</f>
        <v>5.3</v>
      </c>
    </row>
    <row r="228" spans="1:109" x14ac:dyDescent="0.25">
      <c r="A228" s="5">
        <v>227</v>
      </c>
      <c r="B228" s="5" t="s">
        <v>21</v>
      </c>
      <c r="C228" s="5">
        <v>1</v>
      </c>
      <c r="D228" s="5">
        <v>5</v>
      </c>
      <c r="E228" s="5">
        <v>3</v>
      </c>
      <c r="F228" s="5">
        <v>17.2</v>
      </c>
      <c r="G228" s="5">
        <v>14.64</v>
      </c>
      <c r="H228" s="5">
        <v>14.34</v>
      </c>
      <c r="I228" s="5">
        <v>46.18</v>
      </c>
      <c r="J228" s="5">
        <v>13.15</v>
      </c>
      <c r="K228" s="5">
        <v>4.03</v>
      </c>
      <c r="L228" s="5">
        <v>1.76</v>
      </c>
      <c r="M228" s="5"/>
      <c r="N228" s="5">
        <v>13.11</v>
      </c>
      <c r="O228" s="5">
        <v>2.79</v>
      </c>
      <c r="P228" s="5">
        <v>2.68</v>
      </c>
      <c r="R228" s="5">
        <v>5.4700000000000006</v>
      </c>
      <c r="S228" s="5">
        <v>83.7</v>
      </c>
      <c r="T228" s="5">
        <v>78.23</v>
      </c>
      <c r="U228" s="5">
        <v>80.97</v>
      </c>
      <c r="V228">
        <v>80.399999999999977</v>
      </c>
      <c r="W228" s="5">
        <v>74234.160000000018</v>
      </c>
      <c r="X228">
        <v>3711.708000000001</v>
      </c>
      <c r="Y228">
        <v>77945.868000000017</v>
      </c>
      <c r="Z228">
        <v>2338.376040000001</v>
      </c>
      <c r="AA228">
        <v>80284.24404000002</v>
      </c>
      <c r="AC228">
        <v>80284.24404000002</v>
      </c>
      <c r="AE228">
        <v>80284.24404000002</v>
      </c>
      <c r="AG228">
        <v>80284.24404000002</v>
      </c>
      <c r="AI228">
        <v>80284.24404000002</v>
      </c>
      <c r="AJ228">
        <v>802.84244040000021</v>
      </c>
      <c r="AK228">
        <v>81087.086480400016</v>
      </c>
      <c r="AL228" s="5">
        <v>4054.3543240200006</v>
      </c>
      <c r="AM228" s="5">
        <v>85141.44080442001</v>
      </c>
      <c r="AN228">
        <v>4858.55919557999</v>
      </c>
      <c r="AO228">
        <v>90000</v>
      </c>
      <c r="AP228">
        <v>1800</v>
      </c>
      <c r="AQ228">
        <v>91800</v>
      </c>
      <c r="AS228">
        <v>91800</v>
      </c>
      <c r="AT228">
        <v>1836</v>
      </c>
      <c r="AU228">
        <v>93636</v>
      </c>
      <c r="AW228">
        <v>93636</v>
      </c>
      <c r="AX228" s="5"/>
      <c r="AY228">
        <v>93636</v>
      </c>
      <c r="BA228">
        <v>93636</v>
      </c>
      <c r="BC228">
        <v>93636</v>
      </c>
      <c r="BE228">
        <v>93636</v>
      </c>
      <c r="BG228">
        <v>93636</v>
      </c>
      <c r="BI228">
        <v>93636</v>
      </c>
      <c r="BK228">
        <v>93636</v>
      </c>
      <c r="BM228">
        <v>93636</v>
      </c>
      <c r="BO228">
        <v>93636</v>
      </c>
      <c r="BQ228">
        <v>93636</v>
      </c>
      <c r="BS228">
        <v>93636</v>
      </c>
      <c r="BT228" s="5">
        <v>93636</v>
      </c>
      <c r="BU228" s="5">
        <v>7581800</v>
      </c>
      <c r="BV228">
        <v>90000</v>
      </c>
      <c r="BX228" s="5">
        <v>90000</v>
      </c>
      <c r="BY228" s="5">
        <v>92525.626775348894</v>
      </c>
      <c r="BZ228" s="5">
        <v>7491800</v>
      </c>
      <c r="CA228" s="5" t="s">
        <v>8</v>
      </c>
      <c r="CB228" s="5"/>
      <c r="CC228">
        <v>92525.626775348894</v>
      </c>
      <c r="CD228" s="5">
        <v>0</v>
      </c>
      <c r="CE228" s="5">
        <v>7491800</v>
      </c>
      <c r="CF228" s="5"/>
      <c r="CG228" s="5" t="s">
        <v>1309</v>
      </c>
      <c r="CH228" s="5" t="s">
        <v>1</v>
      </c>
      <c r="CI228" s="5" t="s">
        <v>1</v>
      </c>
      <c r="CJ228" t="s">
        <v>1863</v>
      </c>
      <c r="CK228" t="s">
        <v>1787</v>
      </c>
      <c r="CL228" t="s">
        <v>1868</v>
      </c>
      <c r="CM228" t="s">
        <v>1866</v>
      </c>
      <c r="CN228" s="5" t="b">
        <v>1</v>
      </c>
      <c r="CO228" t="s">
        <v>369</v>
      </c>
      <c r="CQ228" t="s">
        <v>1269</v>
      </c>
      <c r="CR228" t="s">
        <v>1450</v>
      </c>
      <c r="CS228" t="s">
        <v>8</v>
      </c>
      <c r="CT228" t="b">
        <v>1</v>
      </c>
      <c r="CU228">
        <v>7581800</v>
      </c>
      <c r="CV228" t="s">
        <v>1899</v>
      </c>
      <c r="CW228">
        <v>0</v>
      </c>
      <c r="CX228">
        <v>7581800</v>
      </c>
      <c r="CY228">
        <v>0</v>
      </c>
      <c r="CZ228" t="b">
        <v>1</v>
      </c>
      <c r="DA228">
        <v>45402</v>
      </c>
      <c r="DB228" t="s">
        <v>1785</v>
      </c>
      <c r="DC228">
        <v>-7.0396443127085373E-3</v>
      </c>
      <c r="DD228">
        <v>-651.34750230887755</v>
      </c>
      <c r="DE228" s="5">
        <f>ROUND(ПП5[[#This Row],[Стоимость квартиры с отделкой]]/1000000,2)</f>
        <v>7.49</v>
      </c>
    </row>
    <row r="229" spans="1:109" x14ac:dyDescent="0.25">
      <c r="A229" s="5">
        <v>228</v>
      </c>
      <c r="B229" s="5" t="s">
        <v>21</v>
      </c>
      <c r="C229" s="5">
        <v>1</v>
      </c>
      <c r="D229" s="5">
        <v>6</v>
      </c>
      <c r="E229" s="5">
        <v>1</v>
      </c>
      <c r="F229" s="5">
        <v>14.3</v>
      </c>
      <c r="G229" s="5"/>
      <c r="H229" s="5"/>
      <c r="I229" s="5">
        <v>14.3</v>
      </c>
      <c r="J229" s="5">
        <v>8.43</v>
      </c>
      <c r="K229" s="5">
        <v>3.79</v>
      </c>
      <c r="L229" s="5"/>
      <c r="M229" s="5"/>
      <c r="N229" s="5">
        <v>6.92</v>
      </c>
      <c r="O229" s="5">
        <v>2.64</v>
      </c>
      <c r="P229" s="5"/>
      <c r="R229" s="5">
        <v>2.64</v>
      </c>
      <c r="S229" s="5">
        <v>36.08</v>
      </c>
      <c r="T229" s="5">
        <v>33.44</v>
      </c>
      <c r="U229" s="5">
        <v>34.76</v>
      </c>
      <c r="V229">
        <v>34.9</v>
      </c>
      <c r="W229" s="5">
        <v>88007.0625</v>
      </c>
      <c r="Y229">
        <v>88007.0625</v>
      </c>
      <c r="AA229">
        <v>88007.0625</v>
      </c>
      <c r="AC229">
        <v>88007.0625</v>
      </c>
      <c r="AE229">
        <v>88007.0625</v>
      </c>
      <c r="AG229">
        <v>88007.0625</v>
      </c>
      <c r="AI229">
        <v>88007.0625</v>
      </c>
      <c r="AK229">
        <v>88007.0625</v>
      </c>
      <c r="AL229" s="5"/>
      <c r="AM229" s="5">
        <v>88007.0625</v>
      </c>
      <c r="AO229">
        <v>88007.0625</v>
      </c>
      <c r="AQ229">
        <v>88007.0625</v>
      </c>
      <c r="AS229">
        <v>88007.0625</v>
      </c>
      <c r="AU229">
        <v>88007.0625</v>
      </c>
      <c r="AW229">
        <v>88007.0625</v>
      </c>
      <c r="AX229" s="5"/>
      <c r="AY229">
        <v>88007.0625</v>
      </c>
      <c r="BA229">
        <v>88007.0625</v>
      </c>
      <c r="BC229">
        <v>88007.0625</v>
      </c>
      <c r="BE229">
        <v>88007.0625</v>
      </c>
      <c r="BG229">
        <v>88007.0625</v>
      </c>
      <c r="BI229">
        <v>88007.0625</v>
      </c>
      <c r="BK229">
        <v>88007.0625</v>
      </c>
      <c r="BM229">
        <v>88007.0625</v>
      </c>
      <c r="BO229">
        <v>88007.0625</v>
      </c>
      <c r="BQ229">
        <v>88007.0625</v>
      </c>
      <c r="BS229">
        <v>88007.0625</v>
      </c>
      <c r="BT229" s="5">
        <v>88007.06</v>
      </c>
      <c r="BU229" s="5">
        <v>3059125.41</v>
      </c>
      <c r="BW229">
        <v>0.02</v>
      </c>
      <c r="BX229" s="5">
        <v>61182.508199999997</v>
      </c>
      <c r="BY229" s="5">
        <v>86246.918872266979</v>
      </c>
      <c r="BZ229" s="5">
        <v>2997942.9</v>
      </c>
      <c r="CA229" s="5" t="s">
        <v>10</v>
      </c>
      <c r="CB229" s="5">
        <v>15500</v>
      </c>
      <c r="CC229">
        <v>101746.91887226698</v>
      </c>
      <c r="CD229" s="5">
        <v>538780</v>
      </c>
      <c r="CE229" s="5">
        <v>3536722.9</v>
      </c>
      <c r="CF229" s="5" t="s">
        <v>102</v>
      </c>
      <c r="CG229" s="5" t="s">
        <v>118</v>
      </c>
      <c r="CH229" s="5" t="s">
        <v>1</v>
      </c>
      <c r="CI229" s="5" t="s">
        <v>1</v>
      </c>
      <c r="CJ229" t="s">
        <v>1863</v>
      </c>
      <c r="CK229" t="s">
        <v>1787</v>
      </c>
      <c r="CL229" t="s">
        <v>1868</v>
      </c>
      <c r="CM229" t="s">
        <v>1864</v>
      </c>
      <c r="CN229" s="5" t="b">
        <v>1</v>
      </c>
      <c r="CO229" t="s">
        <v>370</v>
      </c>
      <c r="CQ229" t="s">
        <v>128</v>
      </c>
      <c r="CR229" t="s">
        <v>1450</v>
      </c>
      <c r="CS229" t="s">
        <v>10</v>
      </c>
      <c r="CT229" t="b">
        <v>1</v>
      </c>
      <c r="CU229">
        <v>3059125.41</v>
      </c>
      <c r="CV229" t="s">
        <v>1899</v>
      </c>
      <c r="CW229">
        <v>3059125</v>
      </c>
      <c r="CX229">
        <v>3059125</v>
      </c>
      <c r="CY229">
        <v>0</v>
      </c>
      <c r="CZ229" t="b">
        <v>1</v>
      </c>
      <c r="DA229">
        <v>45189</v>
      </c>
      <c r="DB229" t="s">
        <v>1795</v>
      </c>
      <c r="DC229">
        <v>4.0276179516685051E-3</v>
      </c>
      <c r="DD229">
        <v>347.36963872603968</v>
      </c>
      <c r="DE229" s="5">
        <f>ROUND(ПП5[[#This Row],[Стоимость квартиры с отделкой]]/1000000,2)</f>
        <v>3.54</v>
      </c>
    </row>
    <row r="230" spans="1:109" x14ac:dyDescent="0.25">
      <c r="A230" s="5">
        <v>229</v>
      </c>
      <c r="B230" s="5" t="s">
        <v>21</v>
      </c>
      <c r="C230" s="5">
        <v>2</v>
      </c>
      <c r="D230" s="5">
        <v>1</v>
      </c>
      <c r="E230" s="5">
        <v>2</v>
      </c>
      <c r="F230" s="5">
        <v>17.63</v>
      </c>
      <c r="G230" s="5">
        <v>13.69</v>
      </c>
      <c r="H230" s="5"/>
      <c r="I230" s="5">
        <v>31.32</v>
      </c>
      <c r="J230" s="5">
        <v>20.05</v>
      </c>
      <c r="K230" s="5">
        <v>3.54</v>
      </c>
      <c r="L230" s="5">
        <v>2.93</v>
      </c>
      <c r="M230" s="5"/>
      <c r="N230" s="5">
        <v>12.19</v>
      </c>
      <c r="O230" s="5">
        <v>4.6500000000000004</v>
      </c>
      <c r="P230" s="5">
        <v>2.68</v>
      </c>
      <c r="R230" s="5">
        <v>7.33</v>
      </c>
      <c r="S230" s="5">
        <v>77.36</v>
      </c>
      <c r="T230" s="5">
        <v>70.03</v>
      </c>
      <c r="U230" s="5">
        <v>73.7</v>
      </c>
      <c r="V230">
        <v>73.449999999999989</v>
      </c>
      <c r="W230" s="5">
        <v>79535.67300000001</v>
      </c>
      <c r="X230">
        <v>3976.7836500000008</v>
      </c>
      <c r="Y230">
        <v>83512.456649999993</v>
      </c>
      <c r="Z230">
        <v>2505.3736994999999</v>
      </c>
      <c r="AA230">
        <v>86017.8303495</v>
      </c>
      <c r="AC230">
        <v>86017.8303495</v>
      </c>
      <c r="AE230">
        <v>86017.8303495</v>
      </c>
      <c r="AG230">
        <v>86017.8303495</v>
      </c>
      <c r="AI230">
        <v>86017.8303495</v>
      </c>
      <c r="AJ230">
        <v>860.17830349500002</v>
      </c>
      <c r="AK230">
        <v>86878.008652995006</v>
      </c>
      <c r="AL230" s="5">
        <v>4343.9004326497507</v>
      </c>
      <c r="AM230" s="5">
        <v>91221.909085644758</v>
      </c>
      <c r="AO230">
        <v>91221.909085644758</v>
      </c>
      <c r="AP230">
        <v>1824.4381817128951</v>
      </c>
      <c r="AQ230">
        <v>93046.347267357647</v>
      </c>
      <c r="AS230">
        <v>93046.347267357647</v>
      </c>
      <c r="AT230">
        <v>1860.9269453471527</v>
      </c>
      <c r="AU230">
        <v>94907.274212704797</v>
      </c>
      <c r="AW230">
        <v>94907.274212704797</v>
      </c>
      <c r="AX230" s="5"/>
      <c r="AY230">
        <v>94907.274212704797</v>
      </c>
      <c r="BA230">
        <v>94907.274212704797</v>
      </c>
      <c r="BC230">
        <v>94907.274212704797</v>
      </c>
      <c r="BE230">
        <v>94907.274212704797</v>
      </c>
      <c r="BF230">
        <v>474.53637106352397</v>
      </c>
      <c r="BG230">
        <v>95381.810583768325</v>
      </c>
      <c r="BI230">
        <v>95381.810583768325</v>
      </c>
      <c r="BK230">
        <v>95381.810583768325</v>
      </c>
      <c r="BL230">
        <v>7630.5448467014658</v>
      </c>
      <c r="BM230">
        <v>103012.3554304698</v>
      </c>
      <c r="BN230">
        <v>13391.606205961074</v>
      </c>
      <c r="BO230">
        <v>116403.96163643086</v>
      </c>
      <c r="BP230">
        <v>35</v>
      </c>
      <c r="BQ230">
        <v>116438.96163643086</v>
      </c>
      <c r="BS230">
        <v>116438.96163643086</v>
      </c>
      <c r="BT230" s="5">
        <v>116438.96</v>
      </c>
      <c r="BU230" s="5">
        <v>8552500</v>
      </c>
      <c r="BX230" s="5">
        <v>0</v>
      </c>
      <c r="BY230" s="5">
        <v>116439.75493533016</v>
      </c>
      <c r="BZ230" s="5">
        <v>8552500</v>
      </c>
      <c r="CA230" s="5" t="s">
        <v>1282</v>
      </c>
      <c r="CB230" s="5">
        <v>10000</v>
      </c>
      <c r="CC230">
        <v>126439.75493533016</v>
      </c>
      <c r="CD230" s="5">
        <v>734500</v>
      </c>
      <c r="CE230" s="5">
        <v>9287000</v>
      </c>
      <c r="CF230" s="5" t="s">
        <v>104</v>
      </c>
      <c r="CG230" s="5"/>
      <c r="CH230" s="5" t="s">
        <v>2</v>
      </c>
      <c r="CI230" s="5" t="s">
        <v>2</v>
      </c>
      <c r="CJ230" t="s">
        <v>1821</v>
      </c>
      <c r="CK230" t="s">
        <v>1787</v>
      </c>
      <c r="CL230" t="s">
        <v>1868</v>
      </c>
      <c r="CM230" t="s">
        <v>1857</v>
      </c>
      <c r="CN230" s="5" t="b">
        <v>1</v>
      </c>
      <c r="CO230" t="s">
        <v>371</v>
      </c>
      <c r="CQ230" t="s">
        <v>1269</v>
      </c>
      <c r="CR230" t="s">
        <v>1451</v>
      </c>
      <c r="CS230" t="s">
        <v>1282</v>
      </c>
      <c r="CT230" t="b">
        <v>1</v>
      </c>
      <c r="CU230">
        <v>8552500</v>
      </c>
      <c r="CV230">
        <v>8552500</v>
      </c>
      <c r="CW230">
        <v>0</v>
      </c>
      <c r="CX230">
        <v>0</v>
      </c>
      <c r="CY230">
        <v>0</v>
      </c>
      <c r="CZ230" t="b">
        <v>1</v>
      </c>
      <c r="DA230" t="s">
        <v>1786</v>
      </c>
      <c r="DB230" t="s">
        <v>1787</v>
      </c>
      <c r="DC230">
        <v>-3.3921302578020507E-3</v>
      </c>
      <c r="DD230">
        <v>-394.97881592718915</v>
      </c>
      <c r="DE230" s="5">
        <f>ROUND(ПП5[[#This Row],[Стоимость квартиры с отделкой]]/1000000,2)</f>
        <v>9.2899999999999991</v>
      </c>
    </row>
    <row r="231" spans="1:109" x14ac:dyDescent="0.25">
      <c r="A231" s="5">
        <v>230</v>
      </c>
      <c r="B231" s="5" t="s">
        <v>21</v>
      </c>
      <c r="C231" s="5">
        <v>2</v>
      </c>
      <c r="D231" s="5">
        <v>2</v>
      </c>
      <c r="E231" s="5">
        <v>0</v>
      </c>
      <c r="F231" s="5">
        <v>7.18</v>
      </c>
      <c r="G231" s="5"/>
      <c r="H231" s="5"/>
      <c r="I231" s="5">
        <v>7.18</v>
      </c>
      <c r="J231" s="5">
        <v>5.17</v>
      </c>
      <c r="K231" s="5">
        <v>3.72</v>
      </c>
      <c r="L231" s="5"/>
      <c r="M231" s="5"/>
      <c r="N231" s="5">
        <v>6.97</v>
      </c>
      <c r="O231" s="5">
        <v>2.97</v>
      </c>
      <c r="P231" s="5"/>
      <c r="R231" s="5">
        <v>2.97</v>
      </c>
      <c r="S231" s="5">
        <v>26.01</v>
      </c>
      <c r="T231" s="5">
        <v>23.04</v>
      </c>
      <c r="U231" s="5">
        <v>24.53</v>
      </c>
      <c r="V231">
        <v>24.45</v>
      </c>
      <c r="W231" s="5">
        <v>91981.574999999997</v>
      </c>
      <c r="Y231">
        <v>91981.574999999997</v>
      </c>
      <c r="AA231">
        <v>91981.574999999997</v>
      </c>
      <c r="AC231">
        <v>91981.574999999997</v>
      </c>
      <c r="AE231">
        <v>91981.574999999997</v>
      </c>
      <c r="AG231">
        <v>91981.574999999997</v>
      </c>
      <c r="AI231">
        <v>91981.574999999997</v>
      </c>
      <c r="AK231">
        <v>91981.574999999997</v>
      </c>
      <c r="AL231" s="5"/>
      <c r="AM231" s="5">
        <v>91981.574999999997</v>
      </c>
      <c r="AO231">
        <v>91981.574999999997</v>
      </c>
      <c r="AQ231">
        <v>91981.574999999997</v>
      </c>
      <c r="AS231">
        <v>91981.574999999997</v>
      </c>
      <c r="AU231">
        <v>91981.574999999997</v>
      </c>
      <c r="AW231">
        <v>91981.574999999997</v>
      </c>
      <c r="AX231" s="5"/>
      <c r="AY231">
        <v>91981.574999999997</v>
      </c>
      <c r="BA231">
        <v>91981.574999999997</v>
      </c>
      <c r="BC231">
        <v>91981.574999999997</v>
      </c>
      <c r="BE231">
        <v>91981.574999999997</v>
      </c>
      <c r="BG231">
        <v>91981.574999999997</v>
      </c>
      <c r="BI231">
        <v>91981.574999999997</v>
      </c>
      <c r="BK231">
        <v>91981.574999999997</v>
      </c>
      <c r="BM231">
        <v>91981.574999999997</v>
      </c>
      <c r="BO231">
        <v>91981.574999999997</v>
      </c>
      <c r="BQ231">
        <v>91981.574999999997</v>
      </c>
      <c r="BS231">
        <v>91981.574999999997</v>
      </c>
      <c r="BT231" s="5">
        <v>91981.58</v>
      </c>
      <c r="BU231" s="5">
        <v>2256308.16</v>
      </c>
      <c r="BX231" s="5">
        <v>0</v>
      </c>
      <c r="BY231" s="5">
        <v>91981.58010599266</v>
      </c>
      <c r="BZ231" s="5">
        <v>2256308.16</v>
      </c>
      <c r="CA231" s="5" t="s">
        <v>10</v>
      </c>
      <c r="CB231" s="5">
        <v>15500</v>
      </c>
      <c r="CC231">
        <v>107481.58010599266</v>
      </c>
      <c r="CD231" s="5">
        <v>380215</v>
      </c>
      <c r="CE231" s="5">
        <v>2636523.16</v>
      </c>
      <c r="CF231" s="5"/>
      <c r="CG231" s="5"/>
      <c r="CH231" s="5" t="s">
        <v>1</v>
      </c>
      <c r="CI231" s="5" t="s">
        <v>1</v>
      </c>
      <c r="CJ231" t="s">
        <v>1863</v>
      </c>
      <c r="CK231" t="s">
        <v>1787</v>
      </c>
      <c r="CL231" t="s">
        <v>1868</v>
      </c>
      <c r="CM231" t="s">
        <v>1862</v>
      </c>
      <c r="CN231" s="5" t="b">
        <v>1</v>
      </c>
      <c r="CO231" t="s">
        <v>372</v>
      </c>
      <c r="CQ231" t="s">
        <v>128</v>
      </c>
      <c r="CR231" t="s">
        <v>1450</v>
      </c>
      <c r="CS231" t="s">
        <v>10</v>
      </c>
      <c r="CT231" t="b">
        <v>1</v>
      </c>
      <c r="CU231">
        <v>2256308.16</v>
      </c>
      <c r="CV231" t="s">
        <v>1899</v>
      </c>
      <c r="CW231">
        <v>2256308</v>
      </c>
      <c r="CX231">
        <v>2256308</v>
      </c>
      <c r="CY231">
        <v>0</v>
      </c>
      <c r="CZ231" t="b">
        <v>1</v>
      </c>
      <c r="DA231">
        <v>45188</v>
      </c>
      <c r="DB231" t="s">
        <v>1788</v>
      </c>
      <c r="DC231">
        <v>-3.2613126783531676E-3</v>
      </c>
      <c r="DD231">
        <v>-299.98069337463136</v>
      </c>
      <c r="DE231" s="5">
        <f>ROUND(ПП5[[#This Row],[Стоимость квартиры с отделкой]]/1000000,2)</f>
        <v>2.64</v>
      </c>
    </row>
    <row r="232" spans="1:109" x14ac:dyDescent="0.25">
      <c r="A232" s="5">
        <v>231</v>
      </c>
      <c r="B232" s="5" t="s">
        <v>21</v>
      </c>
      <c r="C232" s="5">
        <v>2</v>
      </c>
      <c r="D232" s="5">
        <v>3</v>
      </c>
      <c r="E232" s="5">
        <v>2</v>
      </c>
      <c r="F232" s="5">
        <v>13.69</v>
      </c>
      <c r="G232" s="5">
        <v>10.16</v>
      </c>
      <c r="H232" s="5"/>
      <c r="I232" s="5">
        <v>23.85</v>
      </c>
      <c r="J232" s="5">
        <v>18.71</v>
      </c>
      <c r="K232" s="5">
        <v>3.49</v>
      </c>
      <c r="L232" s="5">
        <v>2.11</v>
      </c>
      <c r="M232" s="5"/>
      <c r="N232" s="5">
        <v>7.09</v>
      </c>
      <c r="O232" s="5">
        <v>2.65</v>
      </c>
      <c r="P232" s="5"/>
      <c r="R232" s="5">
        <v>2.65</v>
      </c>
      <c r="S232" s="5">
        <v>57.9</v>
      </c>
      <c r="T232" s="5">
        <v>55.25</v>
      </c>
      <c r="U232" s="5">
        <v>56.58</v>
      </c>
      <c r="V232">
        <v>56.4</v>
      </c>
      <c r="W232" s="5">
        <v>80307.864000000001</v>
      </c>
      <c r="X232">
        <v>4015.3932</v>
      </c>
      <c r="Y232">
        <v>84323.257199999993</v>
      </c>
      <c r="Z232">
        <v>2529.6977160000001</v>
      </c>
      <c r="AA232">
        <v>86852.954916000002</v>
      </c>
      <c r="AC232">
        <v>86852.954916000002</v>
      </c>
      <c r="AE232">
        <v>86852.954916000002</v>
      </c>
      <c r="AG232">
        <v>86852.954916000002</v>
      </c>
      <c r="AI232">
        <v>86852.954916000002</v>
      </c>
      <c r="AJ232">
        <v>868.52954915999999</v>
      </c>
      <c r="AK232">
        <v>87721.48446516</v>
      </c>
      <c r="AL232" s="5">
        <v>4386.0742232580005</v>
      </c>
      <c r="AM232" s="5">
        <v>92107.558688417994</v>
      </c>
      <c r="AO232">
        <v>92107.558688417994</v>
      </c>
      <c r="AP232">
        <v>1842.15117376836</v>
      </c>
      <c r="AQ232">
        <v>93949.709862186355</v>
      </c>
      <c r="AS232">
        <v>93949.709862186355</v>
      </c>
      <c r="AT232">
        <v>1878.9941972437273</v>
      </c>
      <c r="AU232">
        <v>95828.704059430078</v>
      </c>
      <c r="AV232">
        <v>150</v>
      </c>
      <c r="AW232">
        <v>95978.704059430078</v>
      </c>
      <c r="AX232" s="5">
        <v>959.78704059430083</v>
      </c>
      <c r="AY232">
        <v>96938.491100024374</v>
      </c>
      <c r="BA232">
        <v>96938.491100024374</v>
      </c>
      <c r="BC232">
        <v>96938.491100024374</v>
      </c>
      <c r="BE232">
        <v>96938.491100024374</v>
      </c>
      <c r="BF232">
        <v>2423.4622775006096</v>
      </c>
      <c r="BG232">
        <v>99361.953377524987</v>
      </c>
      <c r="BH232">
        <v>500</v>
      </c>
      <c r="BI232">
        <v>99861.953377524987</v>
      </c>
      <c r="BJ232">
        <v>3994.4781351010001</v>
      </c>
      <c r="BK232">
        <v>103856.431512626</v>
      </c>
      <c r="BL232">
        <v>6231.3858907575595</v>
      </c>
      <c r="BM232">
        <v>110087.81740338355</v>
      </c>
      <c r="BN232">
        <v>14311.416262439863</v>
      </c>
      <c r="BO232">
        <v>124399.2336658234</v>
      </c>
      <c r="BP232">
        <v>35</v>
      </c>
      <c r="BQ232">
        <v>124434.2336658234</v>
      </c>
      <c r="BR232">
        <v>1244.3423366582342</v>
      </c>
      <c r="BS232">
        <v>125678.57600248164</v>
      </c>
      <c r="BT232" s="5">
        <v>125678.58</v>
      </c>
      <c r="BU232" s="5">
        <v>7088300</v>
      </c>
      <c r="BX232" s="5">
        <v>0</v>
      </c>
      <c r="BY232" s="5">
        <v>125679.0780141844</v>
      </c>
      <c r="BZ232" s="5">
        <v>7088300</v>
      </c>
      <c r="CA232" s="5" t="s">
        <v>1282</v>
      </c>
      <c r="CB232" s="5">
        <v>10000</v>
      </c>
      <c r="CC232">
        <v>135679.0780141844</v>
      </c>
      <c r="CD232" s="5">
        <v>564000</v>
      </c>
      <c r="CE232" s="5">
        <v>7652300</v>
      </c>
      <c r="CF232" s="5" t="s">
        <v>102</v>
      </c>
      <c r="CG232" s="5"/>
      <c r="CH232" s="5" t="s">
        <v>1815</v>
      </c>
      <c r="CI232" s="5" t="s">
        <v>1815</v>
      </c>
      <c r="CJ232" t="s">
        <v>1827</v>
      </c>
      <c r="CK232" t="s">
        <v>1830</v>
      </c>
      <c r="CL232" t="s">
        <v>1868</v>
      </c>
      <c r="CM232" t="s">
        <v>1857</v>
      </c>
      <c r="CN232" s="5" t="b">
        <v>1</v>
      </c>
      <c r="CO232" t="s">
        <v>373</v>
      </c>
      <c r="CQ232" t="s">
        <v>1269</v>
      </c>
      <c r="CR232" t="s">
        <v>1451</v>
      </c>
      <c r="CS232" t="s">
        <v>1282</v>
      </c>
      <c r="CT232" t="b">
        <v>1</v>
      </c>
      <c r="CU232">
        <v>7088300</v>
      </c>
      <c r="CV232">
        <v>7088300</v>
      </c>
      <c r="CW232">
        <v>0</v>
      </c>
      <c r="CX232">
        <v>7088300</v>
      </c>
      <c r="CY232">
        <v>0</v>
      </c>
      <c r="CZ232" t="b">
        <v>1</v>
      </c>
      <c r="DA232" t="s">
        <v>1786</v>
      </c>
      <c r="DB232" t="s">
        <v>1787</v>
      </c>
      <c r="DC232">
        <v>-3.1813361611876534E-3</v>
      </c>
      <c r="DD232">
        <v>-399.827395591249</v>
      </c>
      <c r="DE232" s="5">
        <f>ROUND(ПП5[[#This Row],[Стоимость квартиры с отделкой]]/1000000,2)</f>
        <v>7.65</v>
      </c>
    </row>
    <row r="233" spans="1:109" x14ac:dyDescent="0.25">
      <c r="A233" s="5">
        <v>232</v>
      </c>
      <c r="B233" s="5" t="s">
        <v>21</v>
      </c>
      <c r="C233" s="5">
        <v>2</v>
      </c>
      <c r="D233" s="5">
        <v>4</v>
      </c>
      <c r="E233" s="5">
        <v>1</v>
      </c>
      <c r="F233" s="5">
        <v>23.04</v>
      </c>
      <c r="G233" s="5"/>
      <c r="H233" s="5"/>
      <c r="I233" s="5">
        <v>23.04</v>
      </c>
      <c r="J233" s="5">
        <v>14.85</v>
      </c>
      <c r="K233" s="5">
        <v>4.59</v>
      </c>
      <c r="L233" s="5">
        <v>3.72</v>
      </c>
      <c r="M233" s="5"/>
      <c r="N233" s="5">
        <v>11.41</v>
      </c>
      <c r="O233" s="5">
        <v>4.1399999999999997</v>
      </c>
      <c r="P233" s="5"/>
      <c r="R233" s="5">
        <v>4.1399999999999997</v>
      </c>
      <c r="S233" s="5">
        <v>61.75</v>
      </c>
      <c r="T233" s="5">
        <v>57.61</v>
      </c>
      <c r="U233" s="5">
        <v>59.68</v>
      </c>
      <c r="V233">
        <v>59.5</v>
      </c>
      <c r="W233" s="5">
        <v>77868</v>
      </c>
      <c r="X233">
        <v>3893.4</v>
      </c>
      <c r="Y233">
        <v>81761.399999999994</v>
      </c>
      <c r="Z233">
        <v>2452.8419999999996</v>
      </c>
      <c r="AA233">
        <v>84214.241999999998</v>
      </c>
      <c r="AB233">
        <v>842.14242000000002</v>
      </c>
      <c r="AC233">
        <v>85056.384420000002</v>
      </c>
      <c r="AE233">
        <v>85056.384420000002</v>
      </c>
      <c r="AG233">
        <v>85056.384420000002</v>
      </c>
      <c r="AI233">
        <v>85056.384420000002</v>
      </c>
      <c r="AK233">
        <v>85056.384420000002</v>
      </c>
      <c r="AL233" s="5"/>
      <c r="AM233" s="5">
        <v>85056.384420000002</v>
      </c>
      <c r="AO233">
        <v>85056.384420000002</v>
      </c>
      <c r="AQ233">
        <v>85056.384420000002</v>
      </c>
      <c r="AS233">
        <v>85056.384420000002</v>
      </c>
      <c r="AU233">
        <v>85056.384420000002</v>
      </c>
      <c r="AW233">
        <v>85056.384420000002</v>
      </c>
      <c r="AX233" s="5"/>
      <c r="AY233">
        <v>85056.384420000002</v>
      </c>
      <c r="BA233">
        <v>85056.384420000002</v>
      </c>
      <c r="BC233">
        <v>85056.384420000002</v>
      </c>
      <c r="BE233">
        <v>85056.384420000002</v>
      </c>
      <c r="BG233">
        <v>85056.384420000002</v>
      </c>
      <c r="BI233">
        <v>85056.384420000002</v>
      </c>
      <c r="BK233">
        <v>85056.384420000002</v>
      </c>
      <c r="BM233">
        <v>85056.384420000002</v>
      </c>
      <c r="BO233">
        <v>85056.384420000002</v>
      </c>
      <c r="BQ233">
        <v>85056.384420000002</v>
      </c>
      <c r="BS233">
        <v>85056.384420000002</v>
      </c>
      <c r="BT233" s="5">
        <v>85056.38</v>
      </c>
      <c r="BU233" s="5">
        <v>5076164.76</v>
      </c>
      <c r="BX233" s="5">
        <v>0</v>
      </c>
      <c r="BY233" s="5">
        <v>85056.380026809653</v>
      </c>
      <c r="BZ233" s="5">
        <v>5076164.76</v>
      </c>
      <c r="CA233" s="5" t="s">
        <v>8</v>
      </c>
      <c r="CB233" s="5"/>
      <c r="CC233">
        <v>85056.380026809653</v>
      </c>
      <c r="CD233" s="5">
        <v>0</v>
      </c>
      <c r="CE233" s="5">
        <v>5076164.76</v>
      </c>
      <c r="CF233" s="5" t="s">
        <v>103</v>
      </c>
      <c r="CG233" s="5"/>
      <c r="CH233" s="5" t="s">
        <v>1</v>
      </c>
      <c r="CI233" s="5" t="s">
        <v>1</v>
      </c>
      <c r="CJ233" t="s">
        <v>1863</v>
      </c>
      <c r="CK233" t="s">
        <v>1787</v>
      </c>
      <c r="CL233" t="s">
        <v>1868</v>
      </c>
      <c r="CM233" t="s">
        <v>1864</v>
      </c>
      <c r="CN233" s="5" t="b">
        <v>1</v>
      </c>
      <c r="CO233" t="s">
        <v>374</v>
      </c>
      <c r="CQ233" t="s">
        <v>128</v>
      </c>
      <c r="CR233" t="s">
        <v>1450</v>
      </c>
      <c r="CS233" t="s">
        <v>8</v>
      </c>
      <c r="CT233" t="b">
        <v>1</v>
      </c>
      <c r="CU233">
        <v>5076164.76</v>
      </c>
      <c r="CV233" t="s">
        <v>1899</v>
      </c>
      <c r="CW233">
        <v>0</v>
      </c>
      <c r="CX233">
        <v>5076165</v>
      </c>
      <c r="CY233">
        <v>0</v>
      </c>
      <c r="CZ233" t="b">
        <v>1</v>
      </c>
      <c r="DA233">
        <v>45216</v>
      </c>
      <c r="DB233" t="s">
        <v>1792</v>
      </c>
      <c r="DC233">
        <v>-3.0160857908847483E-3</v>
      </c>
      <c r="DD233">
        <v>-256.5373392229539</v>
      </c>
      <c r="DE233" s="5">
        <f>ROUND(ПП5[[#This Row],[Стоимость квартиры с отделкой]]/1000000,2)</f>
        <v>5.08</v>
      </c>
    </row>
    <row r="234" spans="1:109" x14ac:dyDescent="0.25">
      <c r="A234" s="5">
        <v>233</v>
      </c>
      <c r="B234" s="5" t="s">
        <v>21</v>
      </c>
      <c r="C234" s="5">
        <v>2</v>
      </c>
      <c r="D234" s="5">
        <v>5</v>
      </c>
      <c r="E234" s="5">
        <v>1</v>
      </c>
      <c r="F234" s="5">
        <v>12.54</v>
      </c>
      <c r="G234" s="5"/>
      <c r="H234" s="5"/>
      <c r="I234" s="5">
        <v>12.54</v>
      </c>
      <c r="J234" s="5">
        <v>12.74</v>
      </c>
      <c r="K234" s="5">
        <v>4.0199999999999996</v>
      </c>
      <c r="L234" s="5"/>
      <c r="M234" s="5"/>
      <c r="N234" s="5">
        <v>7.09</v>
      </c>
      <c r="O234" s="5">
        <v>2.84</v>
      </c>
      <c r="P234" s="5"/>
      <c r="R234" s="5">
        <v>2.84</v>
      </c>
      <c r="S234" s="5">
        <v>39.229999999999997</v>
      </c>
      <c r="T234" s="5">
        <v>36.39</v>
      </c>
      <c r="U234" s="5">
        <v>37.81</v>
      </c>
      <c r="V234">
        <v>37.499999999999993</v>
      </c>
      <c r="W234" s="5">
        <v>89223.75</v>
      </c>
      <c r="X234">
        <v>4461.1875</v>
      </c>
      <c r="Y234">
        <v>93684.9375</v>
      </c>
      <c r="Z234">
        <v>2810.5481249999998</v>
      </c>
      <c r="AA234">
        <v>96495.485625000001</v>
      </c>
      <c r="AB234">
        <v>4342.2968531249999</v>
      </c>
      <c r="AC234">
        <v>100837.78247812499</v>
      </c>
      <c r="AE234">
        <v>100837.78247812499</v>
      </c>
      <c r="AF234">
        <v>5041.8891239062505</v>
      </c>
      <c r="AG234">
        <v>105879.67160203125</v>
      </c>
      <c r="AH234">
        <v>-620</v>
      </c>
      <c r="AI234">
        <v>105259.67160203125</v>
      </c>
      <c r="AJ234">
        <v>1052.5967160203124</v>
      </c>
      <c r="AK234">
        <v>106312.26831805156</v>
      </c>
      <c r="AL234" s="5">
        <v>5315.6134159025787</v>
      </c>
      <c r="AM234" s="5">
        <v>111627.88173395414</v>
      </c>
      <c r="AO234">
        <v>111627.88173395414</v>
      </c>
      <c r="AP234">
        <v>3348.8364520186242</v>
      </c>
      <c r="AQ234">
        <v>114976.71818597276</v>
      </c>
      <c r="AS234">
        <v>114976.71818597276</v>
      </c>
      <c r="AU234">
        <v>114976.71818597276</v>
      </c>
      <c r="AW234">
        <v>114976.71818597276</v>
      </c>
      <c r="AX234" s="5">
        <v>1149.7671818597278</v>
      </c>
      <c r="AY234">
        <v>116126.4853678325</v>
      </c>
      <c r="BA234">
        <v>116126.4853678325</v>
      </c>
      <c r="BC234">
        <v>116126.4853678325</v>
      </c>
      <c r="BE234">
        <v>116126.4853678325</v>
      </c>
      <c r="BG234">
        <v>116126.4853678325</v>
      </c>
      <c r="BI234">
        <v>116126.4853678325</v>
      </c>
      <c r="BK234">
        <v>116126.4853678325</v>
      </c>
      <c r="BM234">
        <v>116126.4853678325</v>
      </c>
      <c r="BO234">
        <v>116126.4853678325</v>
      </c>
      <c r="BQ234">
        <v>116126.4853678325</v>
      </c>
      <c r="BS234">
        <v>116126.4853678325</v>
      </c>
      <c r="BT234" s="5">
        <v>116126.49</v>
      </c>
      <c r="BU234" s="5">
        <v>4390800</v>
      </c>
      <c r="BX234" s="5">
        <v>0</v>
      </c>
      <c r="BY234" s="5">
        <v>116128.00846336948</v>
      </c>
      <c r="BZ234" s="5">
        <v>4390800</v>
      </c>
      <c r="CA234" s="5" t="s">
        <v>1282</v>
      </c>
      <c r="CB234" s="5">
        <v>7000</v>
      </c>
      <c r="CC234">
        <v>123128.00846336948</v>
      </c>
      <c r="CD234" s="5">
        <v>264670</v>
      </c>
      <c r="CE234" s="5">
        <v>4655470</v>
      </c>
      <c r="CF234" s="5"/>
      <c r="CG234" s="5"/>
      <c r="CH234" s="5" t="s">
        <v>1</v>
      </c>
      <c r="CI234" s="5" t="s">
        <v>1</v>
      </c>
      <c r="CJ234" t="s">
        <v>1863</v>
      </c>
      <c r="CK234" t="s">
        <v>1787</v>
      </c>
      <c r="CL234" t="s">
        <v>1868</v>
      </c>
      <c r="CM234" t="s">
        <v>1864</v>
      </c>
      <c r="CN234" s="5" t="b">
        <v>1</v>
      </c>
      <c r="CO234" t="s">
        <v>375</v>
      </c>
      <c r="CQ234" t="s">
        <v>1269</v>
      </c>
      <c r="CR234" t="s">
        <v>1450</v>
      </c>
      <c r="CS234" t="s">
        <v>1282</v>
      </c>
      <c r="CT234" t="b">
        <v>1</v>
      </c>
      <c r="CU234">
        <v>4390800</v>
      </c>
      <c r="CV234" t="s">
        <v>1899</v>
      </c>
      <c r="CW234">
        <v>0</v>
      </c>
      <c r="CX234">
        <v>4390800</v>
      </c>
      <c r="CY234">
        <v>0</v>
      </c>
      <c r="CZ234" t="b">
        <v>1</v>
      </c>
      <c r="DA234">
        <v>45470</v>
      </c>
      <c r="DB234" t="s">
        <v>1789</v>
      </c>
      <c r="DC234">
        <v>-8.1988891827561305E-3</v>
      </c>
      <c r="DD234">
        <v>-952.12067240533236</v>
      </c>
      <c r="DE234" s="5">
        <f>ROUND(ПП5[[#This Row],[Стоимость квартиры с отделкой]]/1000000,2)</f>
        <v>4.66</v>
      </c>
    </row>
    <row r="235" spans="1:109" x14ac:dyDescent="0.25">
      <c r="A235" s="5">
        <v>234</v>
      </c>
      <c r="B235" s="5" t="s">
        <v>21</v>
      </c>
      <c r="C235" s="5">
        <v>2</v>
      </c>
      <c r="D235" s="5">
        <v>6</v>
      </c>
      <c r="E235" s="5">
        <v>3</v>
      </c>
      <c r="F235" s="5">
        <v>17.2</v>
      </c>
      <c r="G235" s="5">
        <v>14.64</v>
      </c>
      <c r="H235" s="5">
        <v>14.34</v>
      </c>
      <c r="I235" s="5">
        <v>46.18</v>
      </c>
      <c r="J235" s="5">
        <v>13.15</v>
      </c>
      <c r="K235" s="5">
        <v>4.03</v>
      </c>
      <c r="L235" s="5">
        <v>1.76</v>
      </c>
      <c r="M235" s="5"/>
      <c r="N235" s="5">
        <v>13.11</v>
      </c>
      <c r="O235" s="5">
        <v>2.79</v>
      </c>
      <c r="P235" s="5">
        <v>2.68</v>
      </c>
      <c r="R235" s="5">
        <v>5.4700000000000006</v>
      </c>
      <c r="S235" s="5">
        <v>83.7</v>
      </c>
      <c r="T235" s="5">
        <v>78.23</v>
      </c>
      <c r="U235" s="5">
        <v>80.97</v>
      </c>
      <c r="V235">
        <v>80.25</v>
      </c>
      <c r="W235" s="5">
        <v>73520.37000000001</v>
      </c>
      <c r="X235">
        <v>3676.0185000000006</v>
      </c>
      <c r="Y235">
        <v>77196.388500000015</v>
      </c>
      <c r="Z235">
        <v>2315.8916550000004</v>
      </c>
      <c r="AA235">
        <v>79512.280155000015</v>
      </c>
      <c r="AC235">
        <v>79512.280155000015</v>
      </c>
      <c r="AE235">
        <v>79512.280155000015</v>
      </c>
      <c r="AG235">
        <v>79512.280155000015</v>
      </c>
      <c r="AI235">
        <v>79512.280155000015</v>
      </c>
      <c r="AJ235">
        <v>795.12280155000019</v>
      </c>
      <c r="AK235">
        <v>80307.40295655001</v>
      </c>
      <c r="AL235" s="5">
        <v>4015.3701478275007</v>
      </c>
      <c r="AM235" s="5">
        <v>84322.773104377513</v>
      </c>
      <c r="AO235">
        <v>84322.773104377513</v>
      </c>
      <c r="AP235">
        <v>1686.4554620875504</v>
      </c>
      <c r="AQ235">
        <v>86009.22856646507</v>
      </c>
      <c r="AS235">
        <v>86009.22856646507</v>
      </c>
      <c r="AT235">
        <v>1720.1845713293014</v>
      </c>
      <c r="AU235">
        <v>87729.41313779437</v>
      </c>
      <c r="AW235">
        <v>87729.41313779437</v>
      </c>
      <c r="AX235" s="5">
        <v>877.2941313779437</v>
      </c>
      <c r="AY235">
        <v>88606.707269172315</v>
      </c>
      <c r="BA235">
        <v>88606.707269172315</v>
      </c>
      <c r="BB235">
        <v>443.03353634586159</v>
      </c>
      <c r="BC235">
        <v>89049.740805518173</v>
      </c>
      <c r="BD235">
        <v>1780.9948161103634</v>
      </c>
      <c r="BE235">
        <v>90830.735621628541</v>
      </c>
      <c r="BF235">
        <v>1362.4610343244281</v>
      </c>
      <c r="BG235">
        <v>92193.196655952954</v>
      </c>
      <c r="BI235">
        <v>92193.196655952954</v>
      </c>
      <c r="BK235">
        <v>92193.196655952954</v>
      </c>
      <c r="BM235">
        <v>92193.196655952954</v>
      </c>
      <c r="BO235">
        <v>92193.196655952954</v>
      </c>
      <c r="BQ235">
        <v>92193.196655952954</v>
      </c>
      <c r="BS235">
        <v>92193.196655952954</v>
      </c>
      <c r="BT235" s="5">
        <v>92193.2</v>
      </c>
      <c r="BU235" s="5">
        <v>7464900</v>
      </c>
      <c r="BW235">
        <v>0.03</v>
      </c>
      <c r="BX235" s="5">
        <v>223947</v>
      </c>
      <c r="BY235" s="5">
        <v>89427.602815857725</v>
      </c>
      <c r="BZ235" s="5">
        <v>7240953</v>
      </c>
      <c r="CA235" s="5" t="s">
        <v>1282</v>
      </c>
      <c r="CB235" s="5">
        <v>7000</v>
      </c>
      <c r="CC235">
        <v>96427.602815857725</v>
      </c>
      <c r="CD235" s="5">
        <v>566790</v>
      </c>
      <c r="CE235" s="5">
        <v>7807743</v>
      </c>
      <c r="CF235" s="5"/>
      <c r="CG235" s="5" t="s">
        <v>110</v>
      </c>
      <c r="CH235" s="5" t="s">
        <v>1</v>
      </c>
      <c r="CI235" s="5" t="s">
        <v>1</v>
      </c>
      <c r="CJ235" t="s">
        <v>1863</v>
      </c>
      <c r="CK235" t="s">
        <v>1787</v>
      </c>
      <c r="CL235" t="s">
        <v>1868</v>
      </c>
      <c r="CM235" t="s">
        <v>1866</v>
      </c>
      <c r="CN235" s="5" t="b">
        <v>1</v>
      </c>
      <c r="CO235" t="s">
        <v>376</v>
      </c>
      <c r="CQ235" t="s">
        <v>1269</v>
      </c>
      <c r="CR235" t="s">
        <v>1450</v>
      </c>
      <c r="CS235" t="s">
        <v>1282</v>
      </c>
      <c r="CT235" t="b">
        <v>1</v>
      </c>
      <c r="CU235">
        <v>7464900</v>
      </c>
      <c r="CV235" t="s">
        <v>1899</v>
      </c>
      <c r="CW235">
        <v>0</v>
      </c>
      <c r="CX235">
        <v>7464900</v>
      </c>
      <c r="CY235">
        <v>0</v>
      </c>
      <c r="CZ235" t="b">
        <v>1</v>
      </c>
      <c r="DA235">
        <v>45563</v>
      </c>
      <c r="DB235" t="s">
        <v>1785</v>
      </c>
      <c r="DC235">
        <v>-8.8921822897368719E-3</v>
      </c>
      <c r="DD235">
        <v>-795.20654597279326</v>
      </c>
      <c r="DE235" s="5">
        <f>ROUND(ПП5[[#This Row],[Стоимость квартиры с отделкой]]/1000000,2)</f>
        <v>7.81</v>
      </c>
    </row>
    <row r="236" spans="1:109" x14ac:dyDescent="0.25">
      <c r="A236" s="5">
        <v>235</v>
      </c>
      <c r="B236" s="5" t="s">
        <v>21</v>
      </c>
      <c r="C236" s="5">
        <v>2</v>
      </c>
      <c r="D236" s="5">
        <v>7</v>
      </c>
      <c r="E236" s="5">
        <v>1</v>
      </c>
      <c r="F236" s="5">
        <v>14.3</v>
      </c>
      <c r="G236" s="5"/>
      <c r="H236" s="5"/>
      <c r="I236" s="5">
        <v>14.3</v>
      </c>
      <c r="J236" s="5">
        <v>9.2799999999999994</v>
      </c>
      <c r="K236" s="5">
        <v>3.79</v>
      </c>
      <c r="L236" s="5"/>
      <c r="M236" s="5"/>
      <c r="N236" s="5">
        <v>6.08</v>
      </c>
      <c r="O236" s="5">
        <v>2.71</v>
      </c>
      <c r="P236" s="5"/>
      <c r="R236" s="5">
        <v>2.71</v>
      </c>
      <c r="S236" s="5">
        <v>36.159999999999997</v>
      </c>
      <c r="T236" s="5">
        <v>33.450000000000003</v>
      </c>
      <c r="U236" s="5">
        <v>34.81</v>
      </c>
      <c r="V236">
        <v>34.85</v>
      </c>
      <c r="W236" s="5">
        <v>84762.5625</v>
      </c>
      <c r="X236">
        <v>4238.1281250000002</v>
      </c>
      <c r="Y236">
        <v>89000.690625000003</v>
      </c>
      <c r="Z236">
        <v>2670.02071875</v>
      </c>
      <c r="AA236">
        <v>91670.711343750023</v>
      </c>
      <c r="AB236">
        <v>12833.899588125005</v>
      </c>
      <c r="AC236">
        <v>104504.610931875</v>
      </c>
      <c r="AE236">
        <v>104504.610931875</v>
      </c>
      <c r="AG236">
        <v>104504.610931875</v>
      </c>
      <c r="AI236">
        <v>104504.610931875</v>
      </c>
      <c r="AK236">
        <v>104504.610931875</v>
      </c>
      <c r="AL236" s="5"/>
      <c r="AM236" s="5">
        <v>104504.610931875</v>
      </c>
      <c r="AO236">
        <v>104504.610931875</v>
      </c>
      <c r="AQ236">
        <v>104504.610931875</v>
      </c>
      <c r="AS236">
        <v>104504.610931875</v>
      </c>
      <c r="AU236">
        <v>104504.610931875</v>
      </c>
      <c r="AW236">
        <v>104504.610931875</v>
      </c>
      <c r="AX236" s="5"/>
      <c r="AY236">
        <v>104504.610931875</v>
      </c>
      <c r="BA236">
        <v>104504.610931875</v>
      </c>
      <c r="BC236">
        <v>104504.610931875</v>
      </c>
      <c r="BE236">
        <v>104504.610931875</v>
      </c>
      <c r="BG236">
        <v>104504.610931875</v>
      </c>
      <c r="BI236">
        <v>104504.610931875</v>
      </c>
      <c r="BK236">
        <v>104504.610931875</v>
      </c>
      <c r="BM236">
        <v>104504.610931875</v>
      </c>
      <c r="BO236">
        <v>104504.610931875</v>
      </c>
      <c r="BQ236">
        <v>104504.610931875</v>
      </c>
      <c r="BS236">
        <v>104504.610931875</v>
      </c>
      <c r="BT236" s="5">
        <v>104504.61</v>
      </c>
      <c r="BU236" s="5">
        <v>3637805.47</v>
      </c>
      <c r="BX236" s="5">
        <v>0</v>
      </c>
      <c r="BY236" s="5">
        <v>104504.60988221776</v>
      </c>
      <c r="BZ236" s="5">
        <v>3637805.47</v>
      </c>
      <c r="CA236" s="5" t="s">
        <v>8</v>
      </c>
      <c r="CB236" s="5"/>
      <c r="CC236">
        <v>104504.60988221776</v>
      </c>
      <c r="CD236" s="5">
        <v>0</v>
      </c>
      <c r="CE236" s="5">
        <v>3637805.47</v>
      </c>
      <c r="CF236" s="5" t="s">
        <v>102</v>
      </c>
      <c r="CG236" s="5"/>
      <c r="CH236" s="5" t="s">
        <v>1</v>
      </c>
      <c r="CI236" s="5" t="s">
        <v>1</v>
      </c>
      <c r="CJ236" t="s">
        <v>1863</v>
      </c>
      <c r="CK236" t="s">
        <v>1787</v>
      </c>
      <c r="CL236" t="s">
        <v>1868</v>
      </c>
      <c r="CM236" t="s">
        <v>1864</v>
      </c>
      <c r="CN236" s="5" t="b">
        <v>1</v>
      </c>
      <c r="CO236" t="s">
        <v>377</v>
      </c>
      <c r="CQ236" t="s">
        <v>128</v>
      </c>
      <c r="CR236" t="s">
        <v>1450</v>
      </c>
      <c r="CS236" t="s">
        <v>8</v>
      </c>
      <c r="CT236" t="b">
        <v>1</v>
      </c>
      <c r="CU236">
        <v>3637805.47</v>
      </c>
      <c r="CV236" t="s">
        <v>1899</v>
      </c>
      <c r="CW236">
        <v>0</v>
      </c>
      <c r="CX236">
        <v>3637805</v>
      </c>
      <c r="CY236">
        <v>0</v>
      </c>
      <c r="CZ236" t="b">
        <v>1</v>
      </c>
      <c r="DA236">
        <v>45233</v>
      </c>
      <c r="DB236" t="s">
        <v>1789</v>
      </c>
      <c r="DC236">
        <v>1.1490950876185124E-3</v>
      </c>
      <c r="DD236">
        <v>120.08573384914548</v>
      </c>
      <c r="DE236" s="5">
        <f>ROUND(ПП5[[#This Row],[Стоимость квартиры с отделкой]]/1000000,2)</f>
        <v>3.64</v>
      </c>
    </row>
    <row r="237" spans="1:109" x14ac:dyDescent="0.25">
      <c r="A237" s="5">
        <v>236</v>
      </c>
      <c r="B237" s="5" t="s">
        <v>21</v>
      </c>
      <c r="C237" s="5">
        <v>3</v>
      </c>
      <c r="D237" s="5">
        <v>1</v>
      </c>
      <c r="E237" s="5">
        <v>2</v>
      </c>
      <c r="F237" s="5">
        <v>17.63</v>
      </c>
      <c r="G237" s="5">
        <v>13.69</v>
      </c>
      <c r="H237" s="5"/>
      <c r="I237" s="5">
        <v>31.32</v>
      </c>
      <c r="J237" s="5">
        <v>20.05</v>
      </c>
      <c r="K237" s="5">
        <v>3.54</v>
      </c>
      <c r="L237" s="5">
        <v>2.93</v>
      </c>
      <c r="M237" s="5"/>
      <c r="N237" s="5">
        <v>12.19</v>
      </c>
      <c r="O237" s="5">
        <v>4.6500000000000004</v>
      </c>
      <c r="P237" s="5">
        <v>2.68</v>
      </c>
      <c r="R237" s="5">
        <v>7.33</v>
      </c>
      <c r="S237" s="5">
        <v>77.36</v>
      </c>
      <c r="T237" s="5">
        <v>70.03</v>
      </c>
      <c r="U237" s="5">
        <v>73.7</v>
      </c>
      <c r="V237">
        <v>73.3</v>
      </c>
      <c r="W237" s="5">
        <v>79535.67300000001</v>
      </c>
      <c r="X237">
        <v>3976.7836500000008</v>
      </c>
      <c r="Y237">
        <v>83512.456649999993</v>
      </c>
      <c r="Z237">
        <v>2505.3736994999999</v>
      </c>
      <c r="AA237">
        <v>86017.8303495</v>
      </c>
      <c r="AC237">
        <v>86017.8303495</v>
      </c>
      <c r="AE237">
        <v>86017.8303495</v>
      </c>
      <c r="AG237">
        <v>86017.8303495</v>
      </c>
      <c r="AI237">
        <v>86017.8303495</v>
      </c>
      <c r="AJ237">
        <v>860.17830349500002</v>
      </c>
      <c r="AK237">
        <v>86878.008652995006</v>
      </c>
      <c r="AL237" s="5">
        <v>4343.9004326497507</v>
      </c>
      <c r="AM237" s="5">
        <v>91221.909085644758</v>
      </c>
      <c r="AO237">
        <v>91221.909085644758</v>
      </c>
      <c r="AP237">
        <v>1824.4381817128951</v>
      </c>
      <c r="AQ237">
        <v>93046.347267357647</v>
      </c>
      <c r="AS237">
        <v>93046.347267357647</v>
      </c>
      <c r="AT237">
        <v>1860.9269453471527</v>
      </c>
      <c r="AU237">
        <v>94907.274212704797</v>
      </c>
      <c r="AW237">
        <v>94907.274212704797</v>
      </c>
      <c r="AX237" s="5"/>
      <c r="AY237">
        <v>94907.274212704797</v>
      </c>
      <c r="BA237">
        <v>94907.274212704797</v>
      </c>
      <c r="BC237">
        <v>94907.274212704797</v>
      </c>
      <c r="BE237">
        <v>94907.274212704797</v>
      </c>
      <c r="BF237">
        <v>474.53637106352397</v>
      </c>
      <c r="BG237">
        <v>95381.810583768325</v>
      </c>
      <c r="BI237">
        <v>95381.810583768325</v>
      </c>
      <c r="BK237">
        <v>95381.810583768325</v>
      </c>
      <c r="BL237">
        <v>7630.5448467014658</v>
      </c>
      <c r="BM237">
        <v>103012.3554304698</v>
      </c>
      <c r="BN237">
        <v>13391.606205961074</v>
      </c>
      <c r="BO237">
        <v>116403.96163643086</v>
      </c>
      <c r="BP237">
        <v>35</v>
      </c>
      <c r="BQ237">
        <v>116438.96163643086</v>
      </c>
      <c r="BS237">
        <v>116438.96163643086</v>
      </c>
      <c r="BT237" s="5">
        <v>116438.96</v>
      </c>
      <c r="BU237" s="5">
        <v>8535000</v>
      </c>
      <c r="BX237" s="5">
        <v>0</v>
      </c>
      <c r="BY237" s="5">
        <v>116439.29058663028</v>
      </c>
      <c r="BZ237" s="5">
        <v>8535000</v>
      </c>
      <c r="CA237" s="5" t="s">
        <v>8</v>
      </c>
      <c r="CB237" s="5"/>
      <c r="CC237">
        <v>116439.29058663028</v>
      </c>
      <c r="CD237" s="5">
        <v>0</v>
      </c>
      <c r="CE237" s="5">
        <v>8535000</v>
      </c>
      <c r="CF237" s="5" t="s">
        <v>104</v>
      </c>
      <c r="CG237" s="5"/>
      <c r="CH237" s="5" t="s">
        <v>2</v>
      </c>
      <c r="CI237" s="5" t="s">
        <v>2</v>
      </c>
      <c r="CJ237" t="s">
        <v>1821</v>
      </c>
      <c r="CK237" t="s">
        <v>1787</v>
      </c>
      <c r="CL237" t="s">
        <v>1868</v>
      </c>
      <c r="CM237" t="s">
        <v>1857</v>
      </c>
      <c r="CN237" s="5" t="b">
        <v>1</v>
      </c>
      <c r="CO237" t="s">
        <v>378</v>
      </c>
      <c r="CQ237" t="s">
        <v>1269</v>
      </c>
      <c r="CR237" t="s">
        <v>1451</v>
      </c>
      <c r="CS237" t="s">
        <v>1282</v>
      </c>
      <c r="CT237" t="b">
        <v>0</v>
      </c>
      <c r="CU237">
        <v>8535000</v>
      </c>
      <c r="CV237">
        <v>8535000</v>
      </c>
      <c r="CW237">
        <v>0</v>
      </c>
      <c r="CX237">
        <v>0</v>
      </c>
      <c r="CY237">
        <v>0</v>
      </c>
      <c r="CZ237" t="b">
        <v>1</v>
      </c>
      <c r="DA237" t="s">
        <v>1786</v>
      </c>
      <c r="DB237" t="s">
        <v>1787</v>
      </c>
      <c r="DC237">
        <v>-5.4274084124831257E-3</v>
      </c>
      <c r="DD237">
        <v>-631.96358527344444</v>
      </c>
      <c r="DE237" s="5">
        <f>ROUND(ПП5[[#This Row],[Стоимость квартиры с отделкой]]/1000000,2)</f>
        <v>8.5399999999999991</v>
      </c>
    </row>
    <row r="238" spans="1:109" x14ac:dyDescent="0.25">
      <c r="A238" s="5">
        <v>237</v>
      </c>
      <c r="B238" s="5" t="s">
        <v>21</v>
      </c>
      <c r="C238" s="5">
        <v>3</v>
      </c>
      <c r="D238" s="5">
        <v>2</v>
      </c>
      <c r="E238" s="5">
        <v>0</v>
      </c>
      <c r="F238" s="5">
        <v>7.18</v>
      </c>
      <c r="G238" s="5"/>
      <c r="H238" s="5"/>
      <c r="I238" s="5">
        <v>7.18</v>
      </c>
      <c r="J238" s="5">
        <v>5.17</v>
      </c>
      <c r="K238" s="5">
        <v>3.72</v>
      </c>
      <c r="L238" s="5"/>
      <c r="M238" s="5"/>
      <c r="N238" s="5">
        <v>6.97</v>
      </c>
      <c r="O238" s="5">
        <v>2.97</v>
      </c>
      <c r="P238" s="5"/>
      <c r="R238" s="5">
        <v>2.97</v>
      </c>
      <c r="S238" s="5">
        <v>26.01</v>
      </c>
      <c r="T238" s="5">
        <v>23.04</v>
      </c>
      <c r="U238" s="5">
        <v>24.53</v>
      </c>
      <c r="V238">
        <v>24.35</v>
      </c>
      <c r="W238" s="5">
        <v>91981.574999999997</v>
      </c>
      <c r="X238">
        <v>4599.0787499999997</v>
      </c>
      <c r="Y238">
        <v>96580.653749999998</v>
      </c>
      <c r="AA238">
        <v>96580.653749999998</v>
      </c>
      <c r="AC238">
        <v>96580.653749999998</v>
      </c>
      <c r="AE238">
        <v>96580.653749999998</v>
      </c>
      <c r="AG238">
        <v>96580.653749999998</v>
      </c>
      <c r="AI238">
        <v>96580.653749999998</v>
      </c>
      <c r="AK238">
        <v>96580.653749999998</v>
      </c>
      <c r="AL238" s="5"/>
      <c r="AM238" s="5">
        <v>96580.653749999998</v>
      </c>
      <c r="AO238">
        <v>96580.653749999998</v>
      </c>
      <c r="AQ238">
        <v>96580.653749999998</v>
      </c>
      <c r="AS238">
        <v>96580.653749999998</v>
      </c>
      <c r="AU238">
        <v>96580.653749999998</v>
      </c>
      <c r="AW238">
        <v>96580.653749999998</v>
      </c>
      <c r="AX238" s="5"/>
      <c r="AY238">
        <v>96580.653749999998</v>
      </c>
      <c r="BA238">
        <v>96580.653749999998</v>
      </c>
      <c r="BC238">
        <v>96580.653749999998</v>
      </c>
      <c r="BE238">
        <v>96580.653749999998</v>
      </c>
      <c r="BG238">
        <v>96580.653749999998</v>
      </c>
      <c r="BI238">
        <v>96580.653749999998</v>
      </c>
      <c r="BK238">
        <v>96580.653749999998</v>
      </c>
      <c r="BM238">
        <v>96580.653749999998</v>
      </c>
      <c r="BO238">
        <v>96580.653749999998</v>
      </c>
      <c r="BQ238">
        <v>96580.653749999998</v>
      </c>
      <c r="BS238">
        <v>96580.653749999998</v>
      </c>
      <c r="BT238" s="5">
        <v>96580.65</v>
      </c>
      <c r="BU238" s="5">
        <v>2369123.34</v>
      </c>
      <c r="BX238" s="5">
        <v>0</v>
      </c>
      <c r="BY238" s="5">
        <v>96580.649816551158</v>
      </c>
      <c r="BZ238" s="5">
        <v>2369123.34</v>
      </c>
      <c r="CA238" s="5" t="s">
        <v>8</v>
      </c>
      <c r="CB238" s="5"/>
      <c r="CC238">
        <v>96580.649816551158</v>
      </c>
      <c r="CD238" s="5">
        <v>0</v>
      </c>
      <c r="CE238" s="5">
        <v>2369123.34</v>
      </c>
      <c r="CF238" s="5"/>
      <c r="CG238" s="5"/>
      <c r="CH238" s="5" t="s">
        <v>1</v>
      </c>
      <c r="CI238" s="5" t="s">
        <v>1</v>
      </c>
      <c r="CJ238" t="s">
        <v>1863</v>
      </c>
      <c r="CK238" t="s">
        <v>1787</v>
      </c>
      <c r="CL238" t="s">
        <v>1868</v>
      </c>
      <c r="CM238" t="s">
        <v>1862</v>
      </c>
      <c r="CN238" s="5" t="b">
        <v>1</v>
      </c>
      <c r="CO238" t="s">
        <v>379</v>
      </c>
      <c r="CQ238" t="s">
        <v>128</v>
      </c>
      <c r="CR238" t="s">
        <v>1450</v>
      </c>
      <c r="CS238" t="s">
        <v>8</v>
      </c>
      <c r="CT238" t="b">
        <v>1</v>
      </c>
      <c r="CU238">
        <v>2369123.34</v>
      </c>
      <c r="CV238" t="s">
        <v>1899</v>
      </c>
      <c r="CW238">
        <v>0</v>
      </c>
      <c r="CX238">
        <v>2369123</v>
      </c>
      <c r="CY238">
        <v>0</v>
      </c>
      <c r="CZ238" t="b">
        <v>1</v>
      </c>
      <c r="DA238">
        <v>45188</v>
      </c>
      <c r="DB238" t="s">
        <v>1795</v>
      </c>
      <c r="DC238">
        <v>-7.337953526294517E-3</v>
      </c>
      <c r="DD238">
        <v>-708.7043198931774</v>
      </c>
      <c r="DE238" s="5">
        <f>ROUND(ПП5[[#This Row],[Стоимость квартиры с отделкой]]/1000000,2)</f>
        <v>2.37</v>
      </c>
    </row>
    <row r="239" spans="1:109" x14ac:dyDescent="0.25">
      <c r="A239" s="5">
        <v>238</v>
      </c>
      <c r="B239" s="5" t="s">
        <v>21</v>
      </c>
      <c r="C239" s="5">
        <v>3</v>
      </c>
      <c r="D239" s="5">
        <v>3</v>
      </c>
      <c r="E239" s="5">
        <v>2</v>
      </c>
      <c r="F239" s="5">
        <v>13.69</v>
      </c>
      <c r="G239" s="5">
        <v>10.16</v>
      </c>
      <c r="H239" s="5"/>
      <c r="I239" s="5">
        <v>23.85</v>
      </c>
      <c r="J239" s="5">
        <v>18.71</v>
      </c>
      <c r="K239" s="5">
        <v>3.49</v>
      </c>
      <c r="L239" s="5">
        <v>2.11</v>
      </c>
      <c r="M239" s="5"/>
      <c r="N239" s="5">
        <v>7.09</v>
      </c>
      <c r="O239" s="5">
        <v>2.65</v>
      </c>
      <c r="P239" s="5"/>
      <c r="R239" s="5">
        <v>2.65</v>
      </c>
      <c r="S239" s="5">
        <v>57.9</v>
      </c>
      <c r="T239" s="5">
        <v>55.25</v>
      </c>
      <c r="U239" s="5">
        <v>56.58</v>
      </c>
      <c r="V239">
        <v>56</v>
      </c>
      <c r="W239" s="5">
        <v>80307.864000000001</v>
      </c>
      <c r="X239">
        <v>4015.3932</v>
      </c>
      <c r="Y239">
        <v>84323.257199999993</v>
      </c>
      <c r="Z239">
        <v>2529.6977160000001</v>
      </c>
      <c r="AA239">
        <v>86852.954916000002</v>
      </c>
      <c r="AC239">
        <v>86852.954916000002</v>
      </c>
      <c r="AE239">
        <v>86852.954916000002</v>
      </c>
      <c r="AG239">
        <v>86852.954916000002</v>
      </c>
      <c r="AI239">
        <v>86852.954916000002</v>
      </c>
      <c r="AK239">
        <v>86852.954916000002</v>
      </c>
      <c r="AL239" s="5"/>
      <c r="AM239" s="5">
        <v>86852.954916000002</v>
      </c>
      <c r="AO239">
        <v>86852.954916000002</v>
      </c>
      <c r="AQ239">
        <v>86852.954916000002</v>
      </c>
      <c r="AS239">
        <v>86852.954916000002</v>
      </c>
      <c r="AU239">
        <v>86852.954916000002</v>
      </c>
      <c r="AW239">
        <v>86852.954916000002</v>
      </c>
      <c r="AX239" s="5"/>
      <c r="AY239">
        <v>86852.954916000002</v>
      </c>
      <c r="BA239">
        <v>86852.954916000002</v>
      </c>
      <c r="BC239">
        <v>86852.954916000002</v>
      </c>
      <c r="BE239">
        <v>86852.954916000002</v>
      </c>
      <c r="BG239">
        <v>86852.954916000002</v>
      </c>
      <c r="BI239">
        <v>86852.954916000002</v>
      </c>
      <c r="BK239">
        <v>86852.954916000002</v>
      </c>
      <c r="BM239">
        <v>86852.954916000002</v>
      </c>
      <c r="BO239">
        <v>86852.954916000002</v>
      </c>
      <c r="BQ239">
        <v>86852.954916000002</v>
      </c>
      <c r="BS239">
        <v>86852.954916000002</v>
      </c>
      <c r="BT239" s="5">
        <v>86852.95</v>
      </c>
      <c r="BU239" s="5">
        <v>4914139.91</v>
      </c>
      <c r="BX239" s="5">
        <v>0</v>
      </c>
      <c r="BY239" s="5">
        <v>86852.94998232591</v>
      </c>
      <c r="BZ239" s="5">
        <v>4914139.91</v>
      </c>
      <c r="CA239" s="5" t="s">
        <v>9</v>
      </c>
      <c r="CB239" s="5">
        <v>7500</v>
      </c>
      <c r="CC239">
        <v>94352.949982325925</v>
      </c>
      <c r="CD239" s="5">
        <v>424350</v>
      </c>
      <c r="CE239" s="5">
        <v>5338489.91</v>
      </c>
      <c r="CF239" s="5" t="s">
        <v>102</v>
      </c>
      <c r="CG239" s="5"/>
      <c r="CH239" s="5" t="s">
        <v>1</v>
      </c>
      <c r="CI239" s="5" t="s">
        <v>1</v>
      </c>
      <c r="CJ239" t="s">
        <v>1863</v>
      </c>
      <c r="CK239" t="s">
        <v>1787</v>
      </c>
      <c r="CL239" t="s">
        <v>1868</v>
      </c>
      <c r="CM239" t="s">
        <v>1857</v>
      </c>
      <c r="CN239" s="5" t="b">
        <v>1</v>
      </c>
      <c r="CO239" t="s">
        <v>380</v>
      </c>
      <c r="CQ239" t="s">
        <v>128</v>
      </c>
      <c r="CR239" t="s">
        <v>1450</v>
      </c>
      <c r="CS239" t="s">
        <v>9</v>
      </c>
      <c r="CT239" t="b">
        <v>1</v>
      </c>
      <c r="CU239">
        <v>4914139.91</v>
      </c>
      <c r="CV239" t="s">
        <v>1899</v>
      </c>
      <c r="CW239">
        <v>0</v>
      </c>
      <c r="CX239">
        <v>4914140</v>
      </c>
      <c r="CY239">
        <v>0</v>
      </c>
      <c r="CZ239" t="b">
        <v>1</v>
      </c>
      <c r="DA239">
        <v>45191</v>
      </c>
      <c r="DB239" t="s">
        <v>1785</v>
      </c>
      <c r="DC239">
        <v>-1.0250972074938081E-2</v>
      </c>
      <c r="DD239">
        <v>-890.32716489481675</v>
      </c>
      <c r="DE239" s="5">
        <f>ROUND(ПП5[[#This Row],[Стоимость квартиры с отделкой]]/1000000,2)</f>
        <v>5.34</v>
      </c>
    </row>
    <row r="240" spans="1:109" x14ac:dyDescent="0.25">
      <c r="A240" s="5">
        <v>239</v>
      </c>
      <c r="B240" s="5" t="s">
        <v>21</v>
      </c>
      <c r="C240" s="5">
        <v>3</v>
      </c>
      <c r="D240" s="5">
        <v>4</v>
      </c>
      <c r="E240" s="5">
        <v>2</v>
      </c>
      <c r="F240" s="5">
        <v>15.45</v>
      </c>
      <c r="G240" s="5">
        <v>10.34</v>
      </c>
      <c r="H240" s="5"/>
      <c r="I240" s="5">
        <v>25.79</v>
      </c>
      <c r="J240" s="5">
        <v>15.44</v>
      </c>
      <c r="K240" s="5">
        <v>4.59</v>
      </c>
      <c r="L240" s="5">
        <v>2.21</v>
      </c>
      <c r="M240" s="5"/>
      <c r="N240" s="5">
        <v>10.79</v>
      </c>
      <c r="O240" s="5">
        <v>2.84</v>
      </c>
      <c r="P240" s="5"/>
      <c r="R240" s="5">
        <v>2.84</v>
      </c>
      <c r="S240" s="5">
        <v>61.66</v>
      </c>
      <c r="T240" s="5">
        <v>58.82</v>
      </c>
      <c r="U240" s="5">
        <v>60.24</v>
      </c>
      <c r="V240">
        <v>60.050000000000011</v>
      </c>
      <c r="W240" s="5">
        <v>82238.34150000001</v>
      </c>
      <c r="X240">
        <v>4111.9170750000003</v>
      </c>
      <c r="Y240">
        <v>86350.258575000014</v>
      </c>
      <c r="Z240">
        <v>2590.5077572500004</v>
      </c>
      <c r="AA240">
        <v>88940.766332250016</v>
      </c>
      <c r="AC240">
        <v>88940.766332250016</v>
      </c>
      <c r="AE240">
        <v>88940.766332250016</v>
      </c>
      <c r="AG240">
        <v>88940.766332250016</v>
      </c>
      <c r="AI240">
        <v>88940.766332250016</v>
      </c>
      <c r="AJ240">
        <v>889.40766332250018</v>
      </c>
      <c r="AK240">
        <v>89830.173995572535</v>
      </c>
      <c r="AL240" s="5">
        <v>4491.5086997786266</v>
      </c>
      <c r="AM240" s="5">
        <v>94321.682695351148</v>
      </c>
      <c r="AO240">
        <v>94321.682695351148</v>
      </c>
      <c r="AP240">
        <v>1886.433653907023</v>
      </c>
      <c r="AQ240">
        <v>96208.116349258169</v>
      </c>
      <c r="AS240">
        <v>96208.116349258169</v>
      </c>
      <c r="AT240">
        <v>1924.1623269851632</v>
      </c>
      <c r="AU240">
        <v>98132.278676243339</v>
      </c>
      <c r="AW240">
        <v>98132.278676243339</v>
      </c>
      <c r="AX240" s="5"/>
      <c r="AY240">
        <v>98132.278676243339</v>
      </c>
      <c r="BA240">
        <v>98132.278676243339</v>
      </c>
      <c r="BC240">
        <v>98132.278676243339</v>
      </c>
      <c r="BE240">
        <v>98132.278676243339</v>
      </c>
      <c r="BF240">
        <v>490.66139338121673</v>
      </c>
      <c r="BG240">
        <v>98622.940069624558</v>
      </c>
      <c r="BI240">
        <v>98622.940069624558</v>
      </c>
      <c r="BJ240">
        <v>3944.9176027849826</v>
      </c>
      <c r="BK240">
        <v>102567.85767240952</v>
      </c>
      <c r="BL240">
        <v>6154.0714603445722</v>
      </c>
      <c r="BM240">
        <v>108721.9291327541</v>
      </c>
      <c r="BN240">
        <v>14133.850787258034</v>
      </c>
      <c r="BO240">
        <v>122855.77992001214</v>
      </c>
      <c r="BP240">
        <v>35</v>
      </c>
      <c r="BQ240">
        <v>122890.77992001214</v>
      </c>
      <c r="BS240">
        <v>122890.77992001214</v>
      </c>
      <c r="BT240" s="5">
        <v>122890.78</v>
      </c>
      <c r="BU240" s="5">
        <v>7403000</v>
      </c>
      <c r="BV240">
        <v>300000</v>
      </c>
      <c r="BX240" s="5">
        <v>300000</v>
      </c>
      <c r="BY240" s="5">
        <v>117911.68658698539</v>
      </c>
      <c r="BZ240" s="5">
        <v>7103000</v>
      </c>
      <c r="CA240" s="5" t="s">
        <v>8</v>
      </c>
      <c r="CB240" s="5"/>
      <c r="CC240">
        <v>117911.68658698539</v>
      </c>
      <c r="CD240" s="5">
        <v>0</v>
      </c>
      <c r="CE240" s="5">
        <v>7103000</v>
      </c>
      <c r="CF240" s="5"/>
      <c r="CG240" s="5" t="s">
        <v>1782</v>
      </c>
      <c r="CH240" s="5" t="s">
        <v>1</v>
      </c>
      <c r="CI240" s="5" t="s">
        <v>1</v>
      </c>
      <c r="CJ240" t="s">
        <v>1863</v>
      </c>
      <c r="CK240" t="s">
        <v>1787</v>
      </c>
      <c r="CL240" t="s">
        <v>1868</v>
      </c>
      <c r="CM240" t="s">
        <v>1857</v>
      </c>
      <c r="CN240" s="5" t="b">
        <v>1</v>
      </c>
      <c r="CO240" t="s">
        <v>381</v>
      </c>
      <c r="CQ240" t="s">
        <v>1269</v>
      </c>
      <c r="CR240" t="s">
        <v>1450</v>
      </c>
      <c r="CS240" t="s">
        <v>8</v>
      </c>
      <c r="CT240" t="b">
        <v>1</v>
      </c>
      <c r="CU240">
        <v>7403000</v>
      </c>
      <c r="CV240" t="s">
        <v>1899</v>
      </c>
      <c r="CW240">
        <v>0</v>
      </c>
      <c r="CX240">
        <v>7403000</v>
      </c>
      <c r="CY240">
        <v>0</v>
      </c>
      <c r="CZ240" t="b">
        <v>1</v>
      </c>
      <c r="DA240">
        <v>45756</v>
      </c>
      <c r="DB240" t="s">
        <v>1792</v>
      </c>
      <c r="DC240">
        <v>-3.1540504648073231E-3</v>
      </c>
      <c r="DD240">
        <v>-371.89940988589666</v>
      </c>
      <c r="DE240" s="5">
        <f>ROUND(ПП5[[#This Row],[Стоимость квартиры с отделкой]]/1000000,2)</f>
        <v>7.1</v>
      </c>
    </row>
    <row r="241" spans="1:109" x14ac:dyDescent="0.25">
      <c r="A241" s="5">
        <v>240</v>
      </c>
      <c r="B241" s="5" t="s">
        <v>21</v>
      </c>
      <c r="C241" s="5">
        <v>3</v>
      </c>
      <c r="D241" s="5">
        <v>5</v>
      </c>
      <c r="E241" s="5">
        <v>1</v>
      </c>
      <c r="F241" s="5">
        <v>12.54</v>
      </c>
      <c r="G241" s="5"/>
      <c r="H241" s="5"/>
      <c r="I241" s="5">
        <v>12.54</v>
      </c>
      <c r="J241" s="5">
        <v>12.74</v>
      </c>
      <c r="K241" s="5">
        <v>4.0199999999999996</v>
      </c>
      <c r="L241" s="5"/>
      <c r="M241" s="5"/>
      <c r="N241" s="5">
        <v>7.09</v>
      </c>
      <c r="O241" s="5">
        <v>2.84</v>
      </c>
      <c r="P241" s="5"/>
      <c r="R241" s="5">
        <v>2.84</v>
      </c>
      <c r="S241" s="5">
        <v>39.229999999999997</v>
      </c>
      <c r="T241" s="5">
        <v>36.39</v>
      </c>
      <c r="U241" s="5">
        <v>37.81</v>
      </c>
      <c r="V241">
        <v>37.450000000000003</v>
      </c>
      <c r="W241" s="5">
        <v>89223.75</v>
      </c>
      <c r="X241">
        <v>4461.1875</v>
      </c>
      <c r="Y241">
        <v>93684.9375</v>
      </c>
      <c r="AA241">
        <v>93684.9375</v>
      </c>
      <c r="AC241">
        <v>93684.9375</v>
      </c>
      <c r="AE241">
        <v>93684.9375</v>
      </c>
      <c r="AG241">
        <v>93684.9375</v>
      </c>
      <c r="AI241">
        <v>93684.9375</v>
      </c>
      <c r="AK241">
        <v>93684.9375</v>
      </c>
      <c r="AL241" s="5"/>
      <c r="AM241" s="5">
        <v>93684.9375</v>
      </c>
      <c r="AO241">
        <v>93684.9375</v>
      </c>
      <c r="AQ241">
        <v>93684.9375</v>
      </c>
      <c r="AS241">
        <v>93684.9375</v>
      </c>
      <c r="AU241">
        <v>93684.9375</v>
      </c>
      <c r="AW241">
        <v>93684.9375</v>
      </c>
      <c r="AX241" s="5"/>
      <c r="AY241">
        <v>93684.9375</v>
      </c>
      <c r="BA241">
        <v>93684.9375</v>
      </c>
      <c r="BC241">
        <v>93684.9375</v>
      </c>
      <c r="BE241">
        <v>93684.9375</v>
      </c>
      <c r="BG241">
        <v>93684.9375</v>
      </c>
      <c r="BI241">
        <v>93684.9375</v>
      </c>
      <c r="BK241">
        <v>93684.9375</v>
      </c>
      <c r="BM241">
        <v>93684.9375</v>
      </c>
      <c r="BO241">
        <v>93684.9375</v>
      </c>
      <c r="BQ241">
        <v>93684.9375</v>
      </c>
      <c r="BS241">
        <v>93684.9375</v>
      </c>
      <c r="BT241" s="5">
        <v>93684.94</v>
      </c>
      <c r="BU241" s="5">
        <v>3542227.58</v>
      </c>
      <c r="BW241">
        <v>0.02</v>
      </c>
      <c r="BX241" s="5">
        <v>70844.551600000006</v>
      </c>
      <c r="BY241" s="5">
        <v>91811.241206030143</v>
      </c>
      <c r="BZ241" s="5">
        <v>3471383.03</v>
      </c>
      <c r="CA241" s="5" t="s">
        <v>8</v>
      </c>
      <c r="CB241" s="5"/>
      <c r="CC241">
        <v>91811.241206030143</v>
      </c>
      <c r="CD241" s="5">
        <v>0</v>
      </c>
      <c r="CE241" s="5">
        <v>3471383.03</v>
      </c>
      <c r="CF241" s="5"/>
      <c r="CG241" s="5" t="s">
        <v>81</v>
      </c>
      <c r="CH241" s="5" t="s">
        <v>1</v>
      </c>
      <c r="CI241" s="5" t="s">
        <v>1</v>
      </c>
      <c r="CJ241" t="s">
        <v>1863</v>
      </c>
      <c r="CK241" t="s">
        <v>1787</v>
      </c>
      <c r="CL241" t="s">
        <v>1868</v>
      </c>
      <c r="CM241" t="s">
        <v>1864</v>
      </c>
      <c r="CN241" s="5" t="b">
        <v>1</v>
      </c>
      <c r="CO241" t="s">
        <v>382</v>
      </c>
      <c r="CQ241" t="s">
        <v>128</v>
      </c>
      <c r="CR241" t="s">
        <v>1450</v>
      </c>
      <c r="CS241" t="s">
        <v>8</v>
      </c>
      <c r="CT241" t="b">
        <v>1</v>
      </c>
      <c r="CU241">
        <v>3542227.58</v>
      </c>
      <c r="CV241" t="s">
        <v>1899</v>
      </c>
      <c r="CW241">
        <v>0</v>
      </c>
      <c r="CX241">
        <v>3542228</v>
      </c>
      <c r="CY241">
        <v>0</v>
      </c>
      <c r="CZ241" t="b">
        <v>1</v>
      </c>
      <c r="DA241">
        <v>45188</v>
      </c>
      <c r="DB241" t="s">
        <v>1788</v>
      </c>
      <c r="DC241">
        <v>-9.5212906638455497E-3</v>
      </c>
      <c r="DD241">
        <v>-874.16151373104651</v>
      </c>
      <c r="DE241" s="5">
        <f>ROUND(ПП5[[#This Row],[Стоимость квартиры с отделкой]]/1000000,2)</f>
        <v>3.47</v>
      </c>
    </row>
    <row r="242" spans="1:109" x14ac:dyDescent="0.25">
      <c r="A242" s="5">
        <v>241</v>
      </c>
      <c r="B242" s="5" t="s">
        <v>21</v>
      </c>
      <c r="C242" s="5">
        <v>3</v>
      </c>
      <c r="D242" s="5">
        <v>6</v>
      </c>
      <c r="E242" s="5">
        <v>3</v>
      </c>
      <c r="F242" s="5">
        <v>17.2</v>
      </c>
      <c r="G242" s="5">
        <v>14.64</v>
      </c>
      <c r="H242" s="5">
        <v>14.34</v>
      </c>
      <c r="I242" s="5">
        <v>46.18</v>
      </c>
      <c r="J242" s="5">
        <v>13.15</v>
      </c>
      <c r="K242" s="5">
        <v>4.03</v>
      </c>
      <c r="L242" s="5">
        <v>1.76</v>
      </c>
      <c r="M242" s="5"/>
      <c r="N242" s="5">
        <v>13.11</v>
      </c>
      <c r="O242" s="5">
        <v>2.79</v>
      </c>
      <c r="P242" s="5">
        <v>2.68</v>
      </c>
      <c r="R242" s="5">
        <v>5.4700000000000006</v>
      </c>
      <c r="S242" s="5">
        <v>83.7</v>
      </c>
      <c r="T242" s="5">
        <v>78.23</v>
      </c>
      <c r="U242" s="5">
        <v>80.97</v>
      </c>
      <c r="V242">
        <v>80.3</v>
      </c>
      <c r="W242" s="5">
        <v>74234.160000000018</v>
      </c>
      <c r="X242">
        <v>3711.708000000001</v>
      </c>
      <c r="Y242">
        <v>77945.868000000017</v>
      </c>
      <c r="Z242">
        <v>2338.376040000001</v>
      </c>
      <c r="AA242">
        <v>80284.24404000002</v>
      </c>
      <c r="AC242">
        <v>80284.24404000002</v>
      </c>
      <c r="AE242">
        <v>80284.24404000002</v>
      </c>
      <c r="AG242">
        <v>80284.24404000002</v>
      </c>
      <c r="AI242">
        <v>80284.24404000002</v>
      </c>
      <c r="AJ242">
        <v>802.84244040000021</v>
      </c>
      <c r="AK242">
        <v>81087.086480400016</v>
      </c>
      <c r="AL242" s="5">
        <v>4054.3543240200006</v>
      </c>
      <c r="AM242" s="5">
        <v>85141.44080442001</v>
      </c>
      <c r="AO242">
        <v>85141.44080442001</v>
      </c>
      <c r="AP242">
        <v>1702.8288160884003</v>
      </c>
      <c r="AQ242">
        <v>86844.269620508407</v>
      </c>
      <c r="AS242">
        <v>86844.269620508407</v>
      </c>
      <c r="AT242">
        <v>1736.8853924101682</v>
      </c>
      <c r="AU242">
        <v>88581.155012918578</v>
      </c>
      <c r="AW242">
        <v>88581.155012918578</v>
      </c>
      <c r="AX242" s="5">
        <v>885.81155012918578</v>
      </c>
      <c r="AY242">
        <v>89466.966563047783</v>
      </c>
      <c r="BA242">
        <v>89466.966563047783</v>
      </c>
      <c r="BB242">
        <v>447.33483281523883</v>
      </c>
      <c r="BC242">
        <v>89914.301395863004</v>
      </c>
      <c r="BD242">
        <v>1798.2860279172601</v>
      </c>
      <c r="BE242">
        <v>91712.587423780249</v>
      </c>
      <c r="BG242">
        <v>91712.587423780249</v>
      </c>
      <c r="BI242">
        <v>91712.587423780249</v>
      </c>
      <c r="BK242">
        <v>91712.587423780249</v>
      </c>
      <c r="BM242">
        <v>91712.587423780249</v>
      </c>
      <c r="BO242">
        <v>91712.587423780249</v>
      </c>
      <c r="BQ242">
        <v>91712.587423780249</v>
      </c>
      <c r="BS242">
        <v>91712.587423780249</v>
      </c>
      <c r="BT242" s="5">
        <v>91712.59</v>
      </c>
      <c r="BU242" s="5">
        <v>7426000</v>
      </c>
      <c r="BX242" s="5">
        <v>0</v>
      </c>
      <c r="BY242" s="5">
        <v>91712.980116092382</v>
      </c>
      <c r="BZ242" s="5">
        <v>7426000</v>
      </c>
      <c r="CA242" s="5" t="s">
        <v>8</v>
      </c>
      <c r="CB242" s="5"/>
      <c r="CC242">
        <v>91712.980116092382</v>
      </c>
      <c r="CD242" s="5">
        <v>0</v>
      </c>
      <c r="CE242" s="5">
        <v>7426000</v>
      </c>
      <c r="CF242" s="5"/>
      <c r="CG242" s="5"/>
      <c r="CH242" s="5" t="s">
        <v>1</v>
      </c>
      <c r="CI242" s="5" t="s">
        <v>1</v>
      </c>
      <c r="CJ242" t="s">
        <v>1863</v>
      </c>
      <c r="CK242" t="s">
        <v>1787</v>
      </c>
      <c r="CL242" t="s">
        <v>1868</v>
      </c>
      <c r="CM242" t="s">
        <v>1866</v>
      </c>
      <c r="CN242" s="5" t="b">
        <v>1</v>
      </c>
      <c r="CO242" t="s">
        <v>383</v>
      </c>
      <c r="CQ242" t="s">
        <v>1269</v>
      </c>
      <c r="CR242" t="s">
        <v>1450</v>
      </c>
      <c r="CS242" t="s">
        <v>8</v>
      </c>
      <c r="CT242" t="b">
        <v>1</v>
      </c>
      <c r="CU242">
        <v>7426000</v>
      </c>
      <c r="CV242" t="s">
        <v>1899</v>
      </c>
      <c r="CW242">
        <v>7426000</v>
      </c>
      <c r="CX242">
        <v>7426000</v>
      </c>
      <c r="CY242">
        <v>0</v>
      </c>
      <c r="CZ242" t="b">
        <v>1</v>
      </c>
      <c r="DA242">
        <v>45576</v>
      </c>
      <c r="DB242" t="s">
        <v>1792</v>
      </c>
      <c r="DC242">
        <v>-8.274669630727427E-3</v>
      </c>
      <c r="DD242">
        <v>-758.89461131013798</v>
      </c>
      <c r="DE242" s="5">
        <f>ROUND(ПП5[[#This Row],[Стоимость квартиры с отделкой]]/1000000,2)</f>
        <v>7.43</v>
      </c>
    </row>
    <row r="243" spans="1:109" x14ac:dyDescent="0.25">
      <c r="A243" s="5">
        <v>242</v>
      </c>
      <c r="B243" s="5" t="s">
        <v>21</v>
      </c>
      <c r="C243" s="5">
        <v>3</v>
      </c>
      <c r="D243" s="5">
        <v>7</v>
      </c>
      <c r="E243" s="5">
        <v>1</v>
      </c>
      <c r="F243" s="5">
        <v>14.3</v>
      </c>
      <c r="G243" s="5"/>
      <c r="H243" s="5"/>
      <c r="I243" s="5">
        <v>14.3</v>
      </c>
      <c r="J243" s="5">
        <v>9.2799999999999994</v>
      </c>
      <c r="K243" s="5">
        <v>3.79</v>
      </c>
      <c r="L243" s="5"/>
      <c r="M243" s="5"/>
      <c r="N243" s="5">
        <v>6.08</v>
      </c>
      <c r="O243" s="5">
        <v>2.71</v>
      </c>
      <c r="P243" s="5"/>
      <c r="R243" s="5">
        <v>2.71</v>
      </c>
      <c r="S243" s="5">
        <v>36.159999999999997</v>
      </c>
      <c r="T243" s="5">
        <v>33.450000000000003</v>
      </c>
      <c r="U243" s="5">
        <v>34.81</v>
      </c>
      <c r="V243">
        <v>34.599999999999994</v>
      </c>
      <c r="W243" s="5">
        <v>85573.6875</v>
      </c>
      <c r="Y243">
        <v>85573.6875</v>
      </c>
      <c r="AA243">
        <v>85573.6875</v>
      </c>
      <c r="AC243">
        <v>85573.6875</v>
      </c>
      <c r="AE243">
        <v>85573.6875</v>
      </c>
      <c r="AG243">
        <v>85573.6875</v>
      </c>
      <c r="AI243">
        <v>85573.6875</v>
      </c>
      <c r="AK243">
        <v>85573.6875</v>
      </c>
      <c r="AL243" s="5"/>
      <c r="AM243" s="5">
        <v>85573.6875</v>
      </c>
      <c r="AO243">
        <v>85573.6875</v>
      </c>
      <c r="AQ243">
        <v>85573.6875</v>
      </c>
      <c r="AS243">
        <v>85573.6875</v>
      </c>
      <c r="AU243">
        <v>85573.6875</v>
      </c>
      <c r="AW243">
        <v>85573.6875</v>
      </c>
      <c r="AX243" s="5"/>
      <c r="AY243">
        <v>85573.6875</v>
      </c>
      <c r="BA243">
        <v>85573.6875</v>
      </c>
      <c r="BC243">
        <v>85573.6875</v>
      </c>
      <c r="BE243">
        <v>85573.6875</v>
      </c>
      <c r="BG243">
        <v>85573.6875</v>
      </c>
      <c r="BI243">
        <v>85573.6875</v>
      </c>
      <c r="BK243">
        <v>85573.6875</v>
      </c>
      <c r="BM243">
        <v>85573.6875</v>
      </c>
      <c r="BO243">
        <v>85573.6875</v>
      </c>
      <c r="BQ243">
        <v>85573.6875</v>
      </c>
      <c r="BS243">
        <v>85573.6875</v>
      </c>
      <c r="BT243" s="5">
        <v>85573.69</v>
      </c>
      <c r="BU243" s="5">
        <v>2978820.15</v>
      </c>
      <c r="BX243" s="5">
        <v>0</v>
      </c>
      <c r="BY243" s="5">
        <v>85573.690031600112</v>
      </c>
      <c r="BZ243" s="5">
        <v>2978820.15</v>
      </c>
      <c r="CA243" s="5" t="s">
        <v>8</v>
      </c>
      <c r="CB243" s="5"/>
      <c r="CC243">
        <v>85573.690031600112</v>
      </c>
      <c r="CD243" s="5">
        <v>0</v>
      </c>
      <c r="CE243" s="5">
        <v>2978820.15</v>
      </c>
      <c r="CF243" s="5" t="s">
        <v>102</v>
      </c>
      <c r="CG243" s="5"/>
      <c r="CH243" s="5" t="s">
        <v>1</v>
      </c>
      <c r="CI243" s="5" t="s">
        <v>1</v>
      </c>
      <c r="CJ243" t="s">
        <v>1863</v>
      </c>
      <c r="CK243" t="s">
        <v>1787</v>
      </c>
      <c r="CL243" t="s">
        <v>1868</v>
      </c>
      <c r="CM243" t="s">
        <v>1864</v>
      </c>
      <c r="CN243" s="5" t="b">
        <v>1</v>
      </c>
      <c r="CO243" t="s">
        <v>384</v>
      </c>
      <c r="CQ243" t="s">
        <v>128</v>
      </c>
      <c r="CR243" t="s">
        <v>1450</v>
      </c>
      <c r="CS243" t="s">
        <v>8</v>
      </c>
      <c r="CT243" t="b">
        <v>1</v>
      </c>
      <c r="CU243">
        <v>2978820.15</v>
      </c>
      <c r="CV243" t="s">
        <v>1899</v>
      </c>
      <c r="CW243">
        <v>2978820</v>
      </c>
      <c r="CX243">
        <v>2978820</v>
      </c>
      <c r="CY243">
        <v>0</v>
      </c>
      <c r="CZ243" t="b">
        <v>1</v>
      </c>
      <c r="DA243">
        <v>45198</v>
      </c>
      <c r="DB243" t="s">
        <v>1788</v>
      </c>
      <c r="DC243">
        <v>-6.0327492099973004E-3</v>
      </c>
      <c r="DD243">
        <v>-516.24461093468949</v>
      </c>
      <c r="DE243" s="5">
        <f>ROUND(ПП5[[#This Row],[Стоимость квартиры с отделкой]]/1000000,2)</f>
        <v>2.98</v>
      </c>
    </row>
    <row r="244" spans="1:109" x14ac:dyDescent="0.25">
      <c r="A244" s="5">
        <v>243</v>
      </c>
      <c r="B244" s="5" t="s">
        <v>21</v>
      </c>
      <c r="C244" s="5">
        <v>4</v>
      </c>
      <c r="D244" s="5">
        <v>1</v>
      </c>
      <c r="E244" s="5">
        <v>2</v>
      </c>
      <c r="F244" s="5">
        <v>17.63</v>
      </c>
      <c r="G244" s="5">
        <v>13.69</v>
      </c>
      <c r="H244" s="5"/>
      <c r="I244" s="5">
        <v>31.32</v>
      </c>
      <c r="J244" s="5">
        <v>20.05</v>
      </c>
      <c r="K244" s="5">
        <v>3.54</v>
      </c>
      <c r="L244" s="5">
        <v>2.93</v>
      </c>
      <c r="M244" s="5"/>
      <c r="N244" s="5">
        <v>12.19</v>
      </c>
      <c r="O244" s="5">
        <v>4.6500000000000004</v>
      </c>
      <c r="P244" s="5">
        <v>2.68</v>
      </c>
      <c r="R244" s="5">
        <v>7.33</v>
      </c>
      <c r="S244" s="5">
        <v>77.36</v>
      </c>
      <c r="T244" s="5">
        <v>70.03</v>
      </c>
      <c r="U244" s="5">
        <v>73.7</v>
      </c>
      <c r="V244">
        <v>73.249999999999986</v>
      </c>
      <c r="W244" s="5">
        <v>81080.054999999993</v>
      </c>
      <c r="X244">
        <v>4054.002750000001</v>
      </c>
      <c r="Y244">
        <v>85134.057750000007</v>
      </c>
      <c r="Z244">
        <v>2554.0217325000003</v>
      </c>
      <c r="AA244">
        <v>87688.079482500005</v>
      </c>
      <c r="AC244">
        <v>87688.079482500005</v>
      </c>
      <c r="AE244">
        <v>87688.079482500005</v>
      </c>
      <c r="AG244">
        <v>87688.079482500005</v>
      </c>
      <c r="AI244">
        <v>87688.079482500005</v>
      </c>
      <c r="AJ244">
        <v>876.88079482499995</v>
      </c>
      <c r="AK244">
        <v>88564.960277325008</v>
      </c>
      <c r="AL244" s="5">
        <v>4428.2480138662504</v>
      </c>
      <c r="AM244" s="5">
        <v>92993.208291191258</v>
      </c>
      <c r="AO244">
        <v>92993.208291191258</v>
      </c>
      <c r="AP244">
        <v>1859.8641658238253</v>
      </c>
      <c r="AQ244">
        <v>94853.072457015078</v>
      </c>
      <c r="AS244">
        <v>94853.072457015078</v>
      </c>
      <c r="AT244">
        <v>1897.0614491403016</v>
      </c>
      <c r="AU244">
        <v>96750.133906155374</v>
      </c>
      <c r="AW244">
        <v>96750.133906155374</v>
      </c>
      <c r="AX244" s="5"/>
      <c r="AY244">
        <v>96750.133906155374</v>
      </c>
      <c r="BA244">
        <v>96750.133906155374</v>
      </c>
      <c r="BC244">
        <v>96750.133906155374</v>
      </c>
      <c r="BE244">
        <v>96750.133906155374</v>
      </c>
      <c r="BF244">
        <v>483.75066953077686</v>
      </c>
      <c r="BG244">
        <v>97233.884575686156</v>
      </c>
      <c r="BI244">
        <v>97233.884575686156</v>
      </c>
      <c r="BK244">
        <v>97233.884575686156</v>
      </c>
      <c r="BL244">
        <v>7778.7107660548927</v>
      </c>
      <c r="BM244">
        <v>105012.59534174103</v>
      </c>
      <c r="BN244">
        <v>13651.637394426336</v>
      </c>
      <c r="BO244">
        <v>118664.23273616738</v>
      </c>
      <c r="BP244">
        <v>35</v>
      </c>
      <c r="BQ244">
        <v>118699.23273616738</v>
      </c>
      <c r="BS244">
        <v>118699.23273616738</v>
      </c>
      <c r="BT244" s="5">
        <v>118699.23</v>
      </c>
      <c r="BU244" s="5">
        <v>8694800</v>
      </c>
      <c r="BX244" s="5">
        <v>0</v>
      </c>
      <c r="BY244" s="5">
        <v>118700.34129692837</v>
      </c>
      <c r="BZ244" s="5">
        <v>8694800</v>
      </c>
      <c r="CA244" s="5" t="s">
        <v>1282</v>
      </c>
      <c r="CB244" s="5">
        <v>10000</v>
      </c>
      <c r="CC244">
        <v>128700.34129692837</v>
      </c>
      <c r="CD244" s="5">
        <v>732500</v>
      </c>
      <c r="CE244" s="5">
        <v>9427300</v>
      </c>
      <c r="CF244" s="5" t="s">
        <v>104</v>
      </c>
      <c r="CG244" s="5"/>
      <c r="CH244" s="5" t="s">
        <v>2</v>
      </c>
      <c r="CI244" s="5" t="s">
        <v>2</v>
      </c>
      <c r="CJ244" t="s">
        <v>1821</v>
      </c>
      <c r="CK244" t="s">
        <v>1787</v>
      </c>
      <c r="CL244" t="s">
        <v>1868</v>
      </c>
      <c r="CM244" t="s">
        <v>1857</v>
      </c>
      <c r="CN244" s="5" t="b">
        <v>1</v>
      </c>
      <c r="CO244" t="s">
        <v>385</v>
      </c>
      <c r="CQ244" t="s">
        <v>1269</v>
      </c>
      <c r="CR244" t="s">
        <v>1451</v>
      </c>
      <c r="CS244" t="s">
        <v>8</v>
      </c>
      <c r="CT244" t="b">
        <v>0</v>
      </c>
      <c r="CU244">
        <v>8694800</v>
      </c>
      <c r="CV244">
        <v>8694800</v>
      </c>
      <c r="CW244">
        <v>0</v>
      </c>
      <c r="CX244">
        <v>0</v>
      </c>
      <c r="CY244">
        <v>0</v>
      </c>
      <c r="CZ244" t="b">
        <v>1</v>
      </c>
      <c r="DA244" t="s">
        <v>1786</v>
      </c>
      <c r="DB244" t="s">
        <v>1787</v>
      </c>
      <c r="DC244">
        <v>-6.105834464043669E-3</v>
      </c>
      <c r="DD244">
        <v>-724.76463478453115</v>
      </c>
      <c r="DE244" s="5">
        <f>ROUND(ПП5[[#This Row],[Стоимость квартиры с отделкой]]/1000000,2)</f>
        <v>9.43</v>
      </c>
    </row>
    <row r="245" spans="1:109" x14ac:dyDescent="0.25">
      <c r="A245" s="5">
        <v>244</v>
      </c>
      <c r="B245" s="5" t="s">
        <v>21</v>
      </c>
      <c r="C245" s="5">
        <v>4</v>
      </c>
      <c r="D245" s="5">
        <v>2</v>
      </c>
      <c r="E245" s="5">
        <v>0</v>
      </c>
      <c r="F245" s="5">
        <v>7.18</v>
      </c>
      <c r="G245" s="5"/>
      <c r="H245" s="5"/>
      <c r="I245" s="5">
        <v>7.18</v>
      </c>
      <c r="J245" s="5">
        <v>5.17</v>
      </c>
      <c r="K245" s="5">
        <v>3.72</v>
      </c>
      <c r="L245" s="5"/>
      <c r="M245" s="5"/>
      <c r="N245" s="5">
        <v>6.97</v>
      </c>
      <c r="O245" s="5">
        <v>2.97</v>
      </c>
      <c r="P245" s="5"/>
      <c r="R245" s="5">
        <v>2.97</v>
      </c>
      <c r="S245" s="5">
        <v>26.01</v>
      </c>
      <c r="T245" s="5">
        <v>23.04</v>
      </c>
      <c r="U245" s="5">
        <v>24.53</v>
      </c>
      <c r="V245">
        <v>24.35</v>
      </c>
      <c r="W245" s="5">
        <v>91981.574999999997</v>
      </c>
      <c r="X245">
        <v>4599.0787499999997</v>
      </c>
      <c r="Y245">
        <v>96580.653749999998</v>
      </c>
      <c r="Z245">
        <v>2897.4196124999999</v>
      </c>
      <c r="AA245">
        <v>99478.073362499999</v>
      </c>
      <c r="AB245">
        <v>12932.149537125</v>
      </c>
      <c r="AC245">
        <v>112410.22289962501</v>
      </c>
      <c r="AD245">
        <v>3372.3066869887502</v>
      </c>
      <c r="AE245">
        <v>115782.52958661376</v>
      </c>
      <c r="AG245">
        <v>115782.52958661376</v>
      </c>
      <c r="AI245">
        <v>115782.52958661376</v>
      </c>
      <c r="AJ245">
        <v>1157.8252958661376</v>
      </c>
      <c r="AK245">
        <v>116940.35488247988</v>
      </c>
      <c r="AL245" s="5">
        <v>5847.0177441239948</v>
      </c>
      <c r="AM245" s="5">
        <v>122787.37262660389</v>
      </c>
      <c r="AO245">
        <v>122787.37262660389</v>
      </c>
      <c r="AQ245">
        <v>122787.37262660389</v>
      </c>
      <c r="AS245">
        <v>122787.37262660389</v>
      </c>
      <c r="AU245">
        <v>122787.37262660389</v>
      </c>
      <c r="AW245">
        <v>122787.37262660389</v>
      </c>
      <c r="AX245" s="5"/>
      <c r="AY245">
        <v>122787.37262660389</v>
      </c>
      <c r="BA245">
        <v>122787.37262660389</v>
      </c>
      <c r="BC245">
        <v>122787.37262660389</v>
      </c>
      <c r="BE245">
        <v>122787.37262660389</v>
      </c>
      <c r="BG245">
        <v>122787.37262660389</v>
      </c>
      <c r="BI245">
        <v>122787.37262660389</v>
      </c>
      <c r="BK245">
        <v>122787.37262660389</v>
      </c>
      <c r="BM245">
        <v>122787.37262660389</v>
      </c>
      <c r="BO245">
        <v>122787.37262660389</v>
      </c>
      <c r="BQ245">
        <v>122787.37262660389</v>
      </c>
      <c r="BS245">
        <v>122787.37262660389</v>
      </c>
      <c r="BT245" s="5">
        <v>122787.37</v>
      </c>
      <c r="BU245" s="5">
        <v>3012000</v>
      </c>
      <c r="BW245">
        <v>0.03</v>
      </c>
      <c r="BX245" s="5">
        <v>90360</v>
      </c>
      <c r="BY245" s="5">
        <v>119104.76966979208</v>
      </c>
      <c r="BZ245" s="5">
        <v>2921640</v>
      </c>
      <c r="CA245" s="5" t="s">
        <v>10</v>
      </c>
      <c r="CB245" s="5">
        <v>24000</v>
      </c>
      <c r="CC245">
        <v>143104.76966979209</v>
      </c>
      <c r="CD245" s="5">
        <v>588720</v>
      </c>
      <c r="CE245" s="5">
        <v>3510360</v>
      </c>
      <c r="CF245" s="5"/>
      <c r="CG245" s="5" t="s">
        <v>132</v>
      </c>
      <c r="CH245" s="5" t="s">
        <v>1</v>
      </c>
      <c r="CI245" s="5" t="s">
        <v>1</v>
      </c>
      <c r="CJ245" t="s">
        <v>1863</v>
      </c>
      <c r="CK245" t="s">
        <v>1787</v>
      </c>
      <c r="CL245" t="s">
        <v>1868</v>
      </c>
      <c r="CM245" t="s">
        <v>1862</v>
      </c>
      <c r="CN245" s="5" t="b">
        <v>1</v>
      </c>
      <c r="CO245" t="s">
        <v>386</v>
      </c>
      <c r="CQ245" t="s">
        <v>1269</v>
      </c>
      <c r="CR245" t="s">
        <v>1450</v>
      </c>
      <c r="CS245" t="s">
        <v>10</v>
      </c>
      <c r="CT245" t="b">
        <v>1</v>
      </c>
      <c r="CU245">
        <v>3012000</v>
      </c>
      <c r="CV245" t="s">
        <v>1899</v>
      </c>
      <c r="CW245">
        <v>0</v>
      </c>
      <c r="CX245">
        <v>3012000</v>
      </c>
      <c r="CY245">
        <v>0</v>
      </c>
      <c r="CZ245" t="b">
        <v>1</v>
      </c>
      <c r="DA245">
        <v>45321</v>
      </c>
      <c r="DB245" t="s">
        <v>1785</v>
      </c>
      <c r="DC245">
        <v>-7.337953526294517E-3</v>
      </c>
      <c r="DD245">
        <v>-873.98526459694699</v>
      </c>
      <c r="DE245" s="5">
        <f>ROUND(ПП5[[#This Row],[Стоимость квартиры с отделкой]]/1000000,2)</f>
        <v>3.51</v>
      </c>
    </row>
    <row r="246" spans="1:109" x14ac:dyDescent="0.25">
      <c r="A246" s="5">
        <v>245</v>
      </c>
      <c r="B246" s="5" t="s">
        <v>21</v>
      </c>
      <c r="C246" s="5">
        <v>4</v>
      </c>
      <c r="D246" s="5">
        <v>3</v>
      </c>
      <c r="E246" s="5">
        <v>2</v>
      </c>
      <c r="F246" s="5">
        <v>13.69</v>
      </c>
      <c r="G246" s="5">
        <v>10.16</v>
      </c>
      <c r="H246" s="5"/>
      <c r="I246" s="5">
        <v>23.85</v>
      </c>
      <c r="J246" s="5">
        <v>18.71</v>
      </c>
      <c r="K246" s="5">
        <v>3.49</v>
      </c>
      <c r="L246" s="5">
        <v>2.11</v>
      </c>
      <c r="M246" s="5"/>
      <c r="N246" s="5">
        <v>7.09</v>
      </c>
      <c r="O246" s="5">
        <v>2.65</v>
      </c>
      <c r="P246" s="5"/>
      <c r="R246" s="5">
        <v>2.65</v>
      </c>
      <c r="S246" s="5">
        <v>57.9</v>
      </c>
      <c r="T246" s="5">
        <v>55.25</v>
      </c>
      <c r="U246" s="5">
        <v>56.58</v>
      </c>
      <c r="V246">
        <v>56.05</v>
      </c>
      <c r="W246" s="5">
        <v>80307.864000000001</v>
      </c>
      <c r="X246">
        <v>4015.3932</v>
      </c>
      <c r="Y246">
        <v>84323.257199999993</v>
      </c>
      <c r="Z246">
        <v>2529.6977160000001</v>
      </c>
      <c r="AA246">
        <v>86852.954916000002</v>
      </c>
      <c r="AC246">
        <v>86852.954916000002</v>
      </c>
      <c r="AE246">
        <v>86852.954916000002</v>
      </c>
      <c r="AG246">
        <v>86852.954916000002</v>
      </c>
      <c r="AI246">
        <v>86852.954916000002</v>
      </c>
      <c r="AK246">
        <v>86852.954916000002</v>
      </c>
      <c r="AL246" s="5"/>
      <c r="AM246" s="5">
        <v>86852.954916000002</v>
      </c>
      <c r="AO246">
        <v>86852.954916000002</v>
      </c>
      <c r="AQ246">
        <v>86852.954916000002</v>
      </c>
      <c r="AS246">
        <v>86852.954916000002</v>
      </c>
      <c r="AU246">
        <v>86852.954916000002</v>
      </c>
      <c r="AW246">
        <v>86852.954916000002</v>
      </c>
      <c r="AX246" s="5"/>
      <c r="AY246">
        <v>86852.954916000002</v>
      </c>
      <c r="BA246">
        <v>86852.954916000002</v>
      </c>
      <c r="BC246">
        <v>86852.954916000002</v>
      </c>
      <c r="BE246">
        <v>86852.954916000002</v>
      </c>
      <c r="BG246">
        <v>86852.954916000002</v>
      </c>
      <c r="BI246">
        <v>86852.954916000002</v>
      </c>
      <c r="BK246">
        <v>86852.954916000002</v>
      </c>
      <c r="BM246">
        <v>86852.954916000002</v>
      </c>
      <c r="BO246">
        <v>86852.954916000002</v>
      </c>
      <c r="BQ246">
        <v>86852.954916000002</v>
      </c>
      <c r="BS246">
        <v>86852.954916000002</v>
      </c>
      <c r="BT246" s="5">
        <v>86852.95</v>
      </c>
      <c r="BU246" s="5">
        <v>4914139.91</v>
      </c>
      <c r="BW246">
        <v>0.02</v>
      </c>
      <c r="BX246" s="5">
        <v>98282.798200000005</v>
      </c>
      <c r="BY246" s="5">
        <v>85115.890950866044</v>
      </c>
      <c r="BZ246" s="5">
        <v>4815857.1100000003</v>
      </c>
      <c r="CA246" s="5" t="s">
        <v>10</v>
      </c>
      <c r="CB246" s="5">
        <v>22000</v>
      </c>
      <c r="CC246">
        <v>107115.89095086604</v>
      </c>
      <c r="CD246" s="5">
        <v>1244760</v>
      </c>
      <c r="CE246" s="5">
        <v>6060617.1100000003</v>
      </c>
      <c r="CF246" s="5" t="s">
        <v>102</v>
      </c>
      <c r="CG246" s="5" t="s">
        <v>62</v>
      </c>
      <c r="CH246" s="5" t="s">
        <v>1</v>
      </c>
      <c r="CI246" s="5" t="s">
        <v>1</v>
      </c>
      <c r="CJ246" t="s">
        <v>1863</v>
      </c>
      <c r="CK246" t="s">
        <v>1787</v>
      </c>
      <c r="CL246" t="s">
        <v>1868</v>
      </c>
      <c r="CM246" t="s">
        <v>1857</v>
      </c>
      <c r="CN246" s="5" t="b">
        <v>1</v>
      </c>
      <c r="CO246" t="s">
        <v>387</v>
      </c>
      <c r="CQ246" t="s">
        <v>128</v>
      </c>
      <c r="CR246" t="s">
        <v>1450</v>
      </c>
      <c r="CS246" t="s">
        <v>10</v>
      </c>
      <c r="CT246" t="b">
        <v>1</v>
      </c>
      <c r="CU246">
        <v>4914139.91</v>
      </c>
      <c r="CV246" t="s">
        <v>1899</v>
      </c>
      <c r="CW246">
        <v>0</v>
      </c>
      <c r="CX246">
        <v>4914140</v>
      </c>
      <c r="CY246">
        <v>0</v>
      </c>
      <c r="CZ246" t="b">
        <v>1</v>
      </c>
      <c r="DA246">
        <v>45254</v>
      </c>
      <c r="DB246" t="s">
        <v>1789</v>
      </c>
      <c r="DC246">
        <v>-9.3672675857192633E-3</v>
      </c>
      <c r="DD246">
        <v>-797.30332633366299</v>
      </c>
      <c r="DE246" s="5">
        <f>ROUND(ПП5[[#This Row],[Стоимость квартиры с отделкой]]/1000000,2)</f>
        <v>6.06</v>
      </c>
    </row>
    <row r="247" spans="1:109" x14ac:dyDescent="0.25">
      <c r="A247" s="5">
        <v>246</v>
      </c>
      <c r="B247" s="5" t="s">
        <v>21</v>
      </c>
      <c r="C247" s="5">
        <v>4</v>
      </c>
      <c r="D247" s="5">
        <v>4</v>
      </c>
      <c r="E247" s="5">
        <v>2</v>
      </c>
      <c r="F247" s="5">
        <v>15.45</v>
      </c>
      <c r="G247" s="5">
        <v>10.34</v>
      </c>
      <c r="H247" s="5"/>
      <c r="I247" s="5">
        <v>25.79</v>
      </c>
      <c r="J247" s="5">
        <v>15.44</v>
      </c>
      <c r="K247" s="5">
        <v>4.59</v>
      </c>
      <c r="L247" s="5">
        <v>2.21</v>
      </c>
      <c r="M247" s="5"/>
      <c r="N247" s="5">
        <v>10.79</v>
      </c>
      <c r="O247" s="5">
        <v>2.84</v>
      </c>
      <c r="P247" s="5"/>
      <c r="R247" s="5">
        <v>2.84</v>
      </c>
      <c r="S247" s="5">
        <v>61.66</v>
      </c>
      <c r="T247" s="5">
        <v>58.82</v>
      </c>
      <c r="U247" s="5">
        <v>60.24</v>
      </c>
      <c r="V247">
        <v>60.150000000000006</v>
      </c>
      <c r="W247" s="5">
        <v>82238.34150000001</v>
      </c>
      <c r="X247">
        <v>4111.9170750000003</v>
      </c>
      <c r="Y247">
        <v>86350.258575000014</v>
      </c>
      <c r="Z247">
        <v>2590.5077572500004</v>
      </c>
      <c r="AA247">
        <v>88940.766332250016</v>
      </c>
      <c r="AC247">
        <v>88940.766332250016</v>
      </c>
      <c r="AE247">
        <v>88940.766332250016</v>
      </c>
      <c r="AG247">
        <v>88940.766332250016</v>
      </c>
      <c r="AI247">
        <v>88940.766332250016</v>
      </c>
      <c r="AJ247">
        <v>889.40766332250018</v>
      </c>
      <c r="AK247">
        <v>89830.173995572535</v>
      </c>
      <c r="AL247" s="5">
        <v>4491.5086997786266</v>
      </c>
      <c r="AM247" s="5">
        <v>94321.682695351148</v>
      </c>
      <c r="AO247">
        <v>94321.682695351148</v>
      </c>
      <c r="AP247">
        <v>1886.433653907023</v>
      </c>
      <c r="AQ247">
        <v>96208.116349258169</v>
      </c>
      <c r="AS247">
        <v>96208.116349258169</v>
      </c>
      <c r="AT247">
        <v>1924.1623269851632</v>
      </c>
      <c r="AU247">
        <v>98132.278676243339</v>
      </c>
      <c r="AW247">
        <v>98132.278676243339</v>
      </c>
      <c r="AX247" s="5"/>
      <c r="AY247">
        <v>98132.278676243339</v>
      </c>
      <c r="BA247">
        <v>98132.278676243339</v>
      </c>
      <c r="BC247">
        <v>98132.278676243339</v>
      </c>
      <c r="BE247">
        <v>98132.278676243339</v>
      </c>
      <c r="BF247">
        <v>490.66139338121673</v>
      </c>
      <c r="BG247">
        <v>98622.940069624558</v>
      </c>
      <c r="BI247">
        <v>98622.940069624558</v>
      </c>
      <c r="BJ247">
        <v>3944.9176027849826</v>
      </c>
      <c r="BK247">
        <v>102567.85767240952</v>
      </c>
      <c r="BL247">
        <v>6154.0714603445722</v>
      </c>
      <c r="BM247">
        <v>108721.9291327541</v>
      </c>
      <c r="BN247">
        <v>14133.850787258034</v>
      </c>
      <c r="BO247">
        <v>122855.77992001214</v>
      </c>
      <c r="BP247">
        <v>35</v>
      </c>
      <c r="BQ247">
        <v>122890.77992001214</v>
      </c>
      <c r="BS247">
        <v>122890.77992001214</v>
      </c>
      <c r="BT247" s="5">
        <v>122890.78</v>
      </c>
      <c r="BU247" s="5">
        <v>7391900</v>
      </c>
      <c r="BX247" s="5">
        <v>0</v>
      </c>
      <c r="BY247" s="5">
        <v>122891.1055694098</v>
      </c>
      <c r="BZ247" s="5">
        <v>7391900</v>
      </c>
      <c r="CA247" s="5" t="s">
        <v>8</v>
      </c>
      <c r="CB247" s="5"/>
      <c r="CC247">
        <v>122891.1055694098</v>
      </c>
      <c r="CD247" s="5">
        <v>0</v>
      </c>
      <c r="CE247" s="5">
        <v>7391900</v>
      </c>
      <c r="CF247" s="5"/>
      <c r="CG247" s="5"/>
      <c r="CH247" s="5" t="s">
        <v>2</v>
      </c>
      <c r="CI247" s="5" t="s">
        <v>2</v>
      </c>
      <c r="CJ247" t="s">
        <v>1821</v>
      </c>
      <c r="CK247" t="s">
        <v>1787</v>
      </c>
      <c r="CL247" t="s">
        <v>1868</v>
      </c>
      <c r="CM247" t="s">
        <v>1857</v>
      </c>
      <c r="CN247" s="5" t="b">
        <v>1</v>
      </c>
      <c r="CO247" t="s">
        <v>388</v>
      </c>
      <c r="CQ247" t="s">
        <v>1269</v>
      </c>
      <c r="CR247" t="s">
        <v>1451</v>
      </c>
      <c r="CS247" t="s">
        <v>1282</v>
      </c>
      <c r="CT247" t="b">
        <v>0</v>
      </c>
      <c r="CU247">
        <v>7391900</v>
      </c>
      <c r="CV247">
        <v>7391900</v>
      </c>
      <c r="CW247">
        <v>0</v>
      </c>
      <c r="CX247">
        <v>0</v>
      </c>
      <c r="CY247">
        <v>0</v>
      </c>
      <c r="CZ247" t="b">
        <v>1</v>
      </c>
      <c r="DA247" t="s">
        <v>1786</v>
      </c>
      <c r="DB247" t="s">
        <v>1787</v>
      </c>
      <c r="DC247">
        <v>-1.4940239043823578E-3</v>
      </c>
      <c r="DD247">
        <v>-183.60224935667415</v>
      </c>
      <c r="DE247" s="5">
        <f>ROUND(ПП5[[#This Row],[Стоимость квартиры с отделкой]]/1000000,2)</f>
        <v>7.39</v>
      </c>
    </row>
    <row r="248" spans="1:109" x14ac:dyDescent="0.25">
      <c r="A248" s="5">
        <v>247</v>
      </c>
      <c r="B248" s="5" t="s">
        <v>21</v>
      </c>
      <c r="C248" s="5">
        <v>4</v>
      </c>
      <c r="D248" s="5">
        <v>5</v>
      </c>
      <c r="E248" s="5">
        <v>1</v>
      </c>
      <c r="F248" s="5">
        <v>12.54</v>
      </c>
      <c r="G248" s="5"/>
      <c r="H248" s="5"/>
      <c r="I248" s="5">
        <v>12.54</v>
      </c>
      <c r="J248" s="5">
        <v>12.74</v>
      </c>
      <c r="K248" s="5">
        <v>4.0199999999999996</v>
      </c>
      <c r="L248" s="5"/>
      <c r="M248" s="5"/>
      <c r="N248" s="5">
        <v>7.09</v>
      </c>
      <c r="O248" s="5">
        <v>2.84</v>
      </c>
      <c r="P248" s="5"/>
      <c r="R248" s="5">
        <v>2.84</v>
      </c>
      <c r="S248" s="5">
        <v>39.229999999999997</v>
      </c>
      <c r="T248" s="5">
        <v>36.39</v>
      </c>
      <c r="U248" s="5">
        <v>37.81</v>
      </c>
      <c r="V248">
        <v>37.5</v>
      </c>
      <c r="W248" s="5">
        <v>89223.75</v>
      </c>
      <c r="X248">
        <v>4461.1875</v>
      </c>
      <c r="Y248">
        <v>93684.9375</v>
      </c>
      <c r="Z248">
        <v>2810.5481249999998</v>
      </c>
      <c r="AA248">
        <v>96495.485625000001</v>
      </c>
      <c r="AB248">
        <v>4342.2968531249999</v>
      </c>
      <c r="AC248">
        <v>100837.78247812499</v>
      </c>
      <c r="AE248">
        <v>100837.78247812499</v>
      </c>
      <c r="AF248">
        <v>5041.8891239062505</v>
      </c>
      <c r="AG248">
        <v>105879.67160203125</v>
      </c>
      <c r="AH248">
        <v>-620</v>
      </c>
      <c r="AI248">
        <v>105259.67160203125</v>
      </c>
      <c r="AJ248">
        <v>1052.5967160203124</v>
      </c>
      <c r="AK248">
        <v>106312.26831805156</v>
      </c>
      <c r="AL248" s="5">
        <v>5315.6134159025787</v>
      </c>
      <c r="AM248" s="5">
        <v>111627.88173395414</v>
      </c>
      <c r="AO248">
        <v>111627.88173395414</v>
      </c>
      <c r="AP248">
        <v>3348.8364520186242</v>
      </c>
      <c r="AQ248">
        <v>114976.71818597276</v>
      </c>
      <c r="AS248">
        <v>114976.71818597276</v>
      </c>
      <c r="AU248">
        <v>114976.71818597276</v>
      </c>
      <c r="AW248">
        <v>114976.71818597276</v>
      </c>
      <c r="AX248" s="5">
        <v>1149.7671818597278</v>
      </c>
      <c r="AY248">
        <v>116126.4853678325</v>
      </c>
      <c r="BA248">
        <v>116126.4853678325</v>
      </c>
      <c r="BC248">
        <v>116126.4853678325</v>
      </c>
      <c r="BE248">
        <v>116126.4853678325</v>
      </c>
      <c r="BF248">
        <v>580.63242683916258</v>
      </c>
      <c r="BG248">
        <v>116707.11779467166</v>
      </c>
      <c r="BI248">
        <v>116707.11779467166</v>
      </c>
      <c r="BK248">
        <v>116707.11779467166</v>
      </c>
      <c r="BL248">
        <v>5835.3558897335834</v>
      </c>
      <c r="BM248">
        <v>122542.47368440524</v>
      </c>
      <c r="BN248">
        <v>15930.521578972684</v>
      </c>
      <c r="BO248">
        <v>138472.99526337793</v>
      </c>
      <c r="BP248">
        <v>35</v>
      </c>
      <c r="BQ248">
        <v>138507.99526337793</v>
      </c>
      <c r="BS248">
        <v>138507.99526337793</v>
      </c>
      <c r="BT248" s="5">
        <v>138508</v>
      </c>
      <c r="BU248" s="5">
        <v>5194100</v>
      </c>
      <c r="BX248" s="5">
        <v>0</v>
      </c>
      <c r="BY248" s="5">
        <v>138509.33333333334</v>
      </c>
      <c r="BZ248" s="5">
        <v>5194100</v>
      </c>
      <c r="CA248" s="5" t="s">
        <v>8</v>
      </c>
      <c r="CB248" s="5"/>
      <c r="CC248">
        <v>138509.33333333334</v>
      </c>
      <c r="CD248" s="5">
        <v>0</v>
      </c>
      <c r="CE248" s="5">
        <v>5194100</v>
      </c>
      <c r="CF248" s="5"/>
      <c r="CG248" s="5"/>
      <c r="CH248" s="5" t="s">
        <v>2</v>
      </c>
      <c r="CI248" s="5" t="s">
        <v>2</v>
      </c>
      <c r="CJ248" t="s">
        <v>1821</v>
      </c>
      <c r="CK248" t="s">
        <v>1787</v>
      </c>
      <c r="CL248" t="s">
        <v>1868</v>
      </c>
      <c r="CM248" t="s">
        <v>1864</v>
      </c>
      <c r="CN248" s="5" t="b">
        <v>1</v>
      </c>
      <c r="CO248" t="s">
        <v>389</v>
      </c>
      <c r="CQ248" t="s">
        <v>1269</v>
      </c>
      <c r="CR248" t="s">
        <v>1451</v>
      </c>
      <c r="CS248" t="s">
        <v>1282</v>
      </c>
      <c r="CT248" t="b">
        <v>0</v>
      </c>
      <c r="CU248">
        <v>5194100</v>
      </c>
      <c r="CV248">
        <v>5194100</v>
      </c>
      <c r="CW248">
        <v>0</v>
      </c>
      <c r="CX248">
        <v>0</v>
      </c>
      <c r="CY248">
        <v>0</v>
      </c>
      <c r="CZ248" t="b">
        <v>1</v>
      </c>
      <c r="DA248" t="s">
        <v>1786</v>
      </c>
      <c r="DB248" t="s">
        <v>1787</v>
      </c>
      <c r="DC248">
        <v>-8.1988891827559085E-3</v>
      </c>
      <c r="DD248">
        <v>-1135.6226747773992</v>
      </c>
      <c r="DE248" s="5">
        <f>ROUND(ПП5[[#This Row],[Стоимость квартиры с отделкой]]/1000000,2)</f>
        <v>5.19</v>
      </c>
    </row>
    <row r="249" spans="1:109" x14ac:dyDescent="0.25">
      <c r="A249" s="5">
        <v>248</v>
      </c>
      <c r="B249" s="5" t="s">
        <v>21</v>
      </c>
      <c r="C249" s="5">
        <v>4</v>
      </c>
      <c r="D249" s="5">
        <v>6</v>
      </c>
      <c r="E249" s="5">
        <v>3</v>
      </c>
      <c r="F249" s="5">
        <v>17.2</v>
      </c>
      <c r="G249" s="5">
        <v>14.64</v>
      </c>
      <c r="H249" s="5">
        <v>14.34</v>
      </c>
      <c r="I249" s="5">
        <v>46.18</v>
      </c>
      <c r="J249" s="5">
        <v>13.15</v>
      </c>
      <c r="K249" s="5">
        <v>4.03</v>
      </c>
      <c r="L249" s="5">
        <v>1.76</v>
      </c>
      <c r="M249" s="5"/>
      <c r="N249" s="5">
        <v>13.11</v>
      </c>
      <c r="O249" s="5">
        <v>2.79</v>
      </c>
      <c r="P249" s="5">
        <v>2.68</v>
      </c>
      <c r="R249" s="5">
        <v>5.4700000000000006</v>
      </c>
      <c r="S249" s="5">
        <v>83.7</v>
      </c>
      <c r="T249" s="5">
        <v>78.23</v>
      </c>
      <c r="U249" s="5">
        <v>80.97</v>
      </c>
      <c r="V249">
        <v>80.45</v>
      </c>
      <c r="W249" s="5">
        <v>74947.950000000012</v>
      </c>
      <c r="X249">
        <v>3747.3975000000009</v>
      </c>
      <c r="Y249">
        <v>78695.347500000018</v>
      </c>
      <c r="Z249">
        <v>2360.8604250000003</v>
      </c>
      <c r="AA249">
        <v>81056.207925000039</v>
      </c>
      <c r="AC249">
        <v>81056.207925000039</v>
      </c>
      <c r="AE249">
        <v>81056.207925000039</v>
      </c>
      <c r="AG249">
        <v>81056.207925000039</v>
      </c>
      <c r="AI249">
        <v>81056.207925000039</v>
      </c>
      <c r="AJ249">
        <v>810.56207925000035</v>
      </c>
      <c r="AK249">
        <v>81866.770004250022</v>
      </c>
      <c r="AL249" s="5">
        <v>4093.3385002125015</v>
      </c>
      <c r="AM249" s="5">
        <v>85960.108504462522</v>
      </c>
      <c r="AO249">
        <v>85960.108504462522</v>
      </c>
      <c r="AP249">
        <v>1719.2021700892506</v>
      </c>
      <c r="AQ249">
        <v>87679.310674551773</v>
      </c>
      <c r="AS249">
        <v>87679.310674551773</v>
      </c>
      <c r="AT249">
        <v>1753.5862134910356</v>
      </c>
      <c r="AU249">
        <v>89432.896888042815</v>
      </c>
      <c r="AW249">
        <v>89432.896888042815</v>
      </c>
      <c r="AX249" s="5">
        <v>894.32896888042819</v>
      </c>
      <c r="AY249">
        <v>90327.225856923236</v>
      </c>
      <c r="BA249">
        <v>90327.225856923236</v>
      </c>
      <c r="BB249">
        <v>451.63612928461617</v>
      </c>
      <c r="BC249">
        <v>90778.861986207863</v>
      </c>
      <c r="BD249">
        <v>1815.5772397241567</v>
      </c>
      <c r="BE249">
        <v>92594.439225932001</v>
      </c>
      <c r="BF249">
        <v>1388.91658838898</v>
      </c>
      <c r="BG249">
        <v>93983.355814320981</v>
      </c>
      <c r="BI249">
        <v>93983.355814320981</v>
      </c>
      <c r="BJ249">
        <v>3759.334232572839</v>
      </c>
      <c r="BK249">
        <v>97742.690046893826</v>
      </c>
      <c r="BL249">
        <v>4887.1345023446911</v>
      </c>
      <c r="BM249">
        <v>102629.82454923852</v>
      </c>
      <c r="BN249">
        <v>13341.877191401009</v>
      </c>
      <c r="BO249">
        <v>115971.70174063952</v>
      </c>
      <c r="BP249">
        <v>35</v>
      </c>
      <c r="BQ249">
        <v>116006.70174063952</v>
      </c>
      <c r="BS249">
        <v>116006.70174063952</v>
      </c>
      <c r="BT249" s="5">
        <v>116006.7</v>
      </c>
      <c r="BU249" s="5">
        <v>9393100</v>
      </c>
      <c r="BV249">
        <v>648340</v>
      </c>
      <c r="BX249" s="5">
        <v>648340</v>
      </c>
      <c r="BY249" s="5">
        <v>108000</v>
      </c>
      <c r="BZ249" s="5">
        <v>8744760</v>
      </c>
      <c r="CA249" s="5" t="s">
        <v>10</v>
      </c>
      <c r="CB249" s="5">
        <v>25000</v>
      </c>
      <c r="CC249">
        <v>133000</v>
      </c>
      <c r="CD249" s="5">
        <v>2024250</v>
      </c>
      <c r="CE249" s="5">
        <v>10769010</v>
      </c>
      <c r="CF249" s="5"/>
      <c r="CG249" s="5" t="s">
        <v>1809</v>
      </c>
      <c r="CH249" s="5" t="s">
        <v>1</v>
      </c>
      <c r="CI249" s="5" t="s">
        <v>1</v>
      </c>
      <c r="CJ249" t="s">
        <v>1863</v>
      </c>
      <c r="CK249" t="s">
        <v>1787</v>
      </c>
      <c r="CL249" t="s">
        <v>1868</v>
      </c>
      <c r="CM249" t="s">
        <v>1866</v>
      </c>
      <c r="CN249" s="5" t="b">
        <v>1</v>
      </c>
      <c r="CO249" t="s">
        <v>390</v>
      </c>
      <c r="CQ249" t="s">
        <v>1269</v>
      </c>
      <c r="CR249" t="s">
        <v>1450</v>
      </c>
      <c r="CS249" t="s">
        <v>10</v>
      </c>
      <c r="CT249" t="b">
        <v>1</v>
      </c>
      <c r="CU249">
        <v>9393100</v>
      </c>
      <c r="CV249" t="s">
        <v>1899</v>
      </c>
      <c r="CW249">
        <v>0</v>
      </c>
      <c r="CX249">
        <v>9393100</v>
      </c>
      <c r="CY249">
        <v>0</v>
      </c>
      <c r="CZ249" t="b">
        <v>1</v>
      </c>
      <c r="DA249">
        <v>45833</v>
      </c>
      <c r="DB249" t="s">
        <v>1790</v>
      </c>
      <c r="DC249">
        <v>-6.4221316536988704E-3</v>
      </c>
      <c r="DD249">
        <v>-693.59021859947802</v>
      </c>
      <c r="DE249" s="5">
        <f>ROUND(ПП5[[#This Row],[Стоимость квартиры с отделкой]]/1000000,2)</f>
        <v>10.77</v>
      </c>
    </row>
    <row r="250" spans="1:109" x14ac:dyDescent="0.25">
      <c r="A250" s="5">
        <v>249</v>
      </c>
      <c r="B250" s="5" t="s">
        <v>21</v>
      </c>
      <c r="C250" s="5">
        <v>4</v>
      </c>
      <c r="D250" s="5">
        <v>7</v>
      </c>
      <c r="E250" s="5">
        <v>1</v>
      </c>
      <c r="F250" s="5">
        <v>14.3</v>
      </c>
      <c r="G250" s="5"/>
      <c r="H250" s="5"/>
      <c r="I250" s="5">
        <v>14.3</v>
      </c>
      <c r="J250" s="5">
        <v>9.2799999999999994</v>
      </c>
      <c r="K250" s="5">
        <v>3.79</v>
      </c>
      <c r="L250" s="5"/>
      <c r="M250" s="5"/>
      <c r="N250" s="5">
        <v>6.08</v>
      </c>
      <c r="O250" s="5">
        <v>2.71</v>
      </c>
      <c r="P250" s="5"/>
      <c r="R250" s="5">
        <v>2.71</v>
      </c>
      <c r="S250" s="5">
        <v>36.159999999999997</v>
      </c>
      <c r="T250" s="5">
        <v>33.450000000000003</v>
      </c>
      <c r="U250" s="5">
        <v>34.81</v>
      </c>
      <c r="V250">
        <v>34.599999999999994</v>
      </c>
      <c r="W250" s="5">
        <v>86384.8125</v>
      </c>
      <c r="X250">
        <v>4319.2406250000004</v>
      </c>
      <c r="Y250">
        <v>90704.053125000006</v>
      </c>
      <c r="Z250">
        <v>2721.1215937500001</v>
      </c>
      <c r="AA250">
        <v>93425.17471875</v>
      </c>
      <c r="AB250">
        <v>13079.524460625002</v>
      </c>
      <c r="AC250">
        <v>106504.69917937501</v>
      </c>
      <c r="AE250">
        <v>106504.69917937501</v>
      </c>
      <c r="AF250">
        <v>5325.234958968751</v>
      </c>
      <c r="AG250">
        <v>111829.93413834376</v>
      </c>
      <c r="AI250">
        <v>111829.93413834376</v>
      </c>
      <c r="AJ250">
        <v>1118.2993413834376</v>
      </c>
      <c r="AK250">
        <v>112948.23347972721</v>
      </c>
      <c r="AL250" s="5">
        <v>5647.4116739863603</v>
      </c>
      <c r="AM250" s="5">
        <v>118595.64515371356</v>
      </c>
      <c r="AO250">
        <v>118595.64515371356</v>
      </c>
      <c r="AP250">
        <v>3557.8693546114068</v>
      </c>
      <c r="AQ250">
        <v>122153.51450832497</v>
      </c>
      <c r="AS250">
        <v>122153.51450832497</v>
      </c>
      <c r="AU250">
        <v>122153.51450832497</v>
      </c>
      <c r="AW250">
        <v>122153.51450832497</v>
      </c>
      <c r="AX250" s="5"/>
      <c r="AY250">
        <v>122153.51450832497</v>
      </c>
      <c r="BA250">
        <v>122153.51450832497</v>
      </c>
      <c r="BC250">
        <v>122153.51450832497</v>
      </c>
      <c r="BE250">
        <v>122153.51450832497</v>
      </c>
      <c r="BG250">
        <v>122153.51450832497</v>
      </c>
      <c r="BI250">
        <v>122153.51450832497</v>
      </c>
      <c r="BK250">
        <v>122153.51450832497</v>
      </c>
      <c r="BM250">
        <v>122153.51450832497</v>
      </c>
      <c r="BO250">
        <v>122153.51450832497</v>
      </c>
      <c r="BQ250">
        <v>122153.51450832497</v>
      </c>
      <c r="BS250">
        <v>122153.51450832497</v>
      </c>
      <c r="BT250" s="5">
        <v>122153.51</v>
      </c>
      <c r="BU250" s="5">
        <v>4252200</v>
      </c>
      <c r="BX250" s="5">
        <v>0</v>
      </c>
      <c r="BY250" s="5">
        <v>122154.55328928468</v>
      </c>
      <c r="BZ250" s="5">
        <v>4252200</v>
      </c>
      <c r="CA250" s="5" t="s">
        <v>10</v>
      </c>
      <c r="CB250" s="5">
        <v>20000</v>
      </c>
      <c r="CC250">
        <v>142154.5532892847</v>
      </c>
      <c r="CD250" s="5">
        <v>696200.00000000093</v>
      </c>
      <c r="CE250" s="5">
        <v>4948400.0000000009</v>
      </c>
      <c r="CF250" s="5" t="s">
        <v>102</v>
      </c>
      <c r="CG250" s="5"/>
      <c r="CH250" s="5" t="s">
        <v>1</v>
      </c>
      <c r="CI250" s="5" t="s">
        <v>1</v>
      </c>
      <c r="CJ250" t="s">
        <v>1863</v>
      </c>
      <c r="CK250" t="s">
        <v>1787</v>
      </c>
      <c r="CL250" t="s">
        <v>1868</v>
      </c>
      <c r="CM250" t="s">
        <v>1864</v>
      </c>
      <c r="CN250" s="5" t="b">
        <v>1</v>
      </c>
      <c r="CO250" t="s">
        <v>391</v>
      </c>
      <c r="CQ250" t="s">
        <v>1269</v>
      </c>
      <c r="CR250" t="s">
        <v>1450</v>
      </c>
      <c r="CS250" t="s">
        <v>10</v>
      </c>
      <c r="CT250" t="b">
        <v>1</v>
      </c>
      <c r="CU250">
        <v>4252200</v>
      </c>
      <c r="CV250" t="s">
        <v>1899</v>
      </c>
      <c r="CW250">
        <v>0</v>
      </c>
      <c r="CX250">
        <v>4252200</v>
      </c>
      <c r="CY250">
        <v>0</v>
      </c>
      <c r="CZ250" t="b">
        <v>1</v>
      </c>
      <c r="DA250">
        <v>45470</v>
      </c>
      <c r="DB250" t="s">
        <v>1785</v>
      </c>
      <c r="DC250">
        <v>-6.0327492099973004E-3</v>
      </c>
      <c r="DD250">
        <v>-736.92778485350539</v>
      </c>
      <c r="DE250" s="5">
        <f>ROUND(ПП5[[#This Row],[Стоимость квартиры с отделкой]]/1000000,2)</f>
        <v>4.95</v>
      </c>
    </row>
    <row r="251" spans="1:109" x14ac:dyDescent="0.25">
      <c r="A251" s="5">
        <v>250</v>
      </c>
      <c r="B251" s="5" t="s">
        <v>21</v>
      </c>
      <c r="C251" s="5">
        <v>5</v>
      </c>
      <c r="D251" s="5">
        <v>1</v>
      </c>
      <c r="E251" s="5">
        <v>2</v>
      </c>
      <c r="F251" s="5">
        <v>17.63</v>
      </c>
      <c r="G251" s="5">
        <v>13.69</v>
      </c>
      <c r="H251" s="5"/>
      <c r="I251" s="5">
        <v>31.32</v>
      </c>
      <c r="J251" s="5">
        <v>20.05</v>
      </c>
      <c r="K251" s="5">
        <v>3.54</v>
      </c>
      <c r="L251" s="5">
        <v>2.93</v>
      </c>
      <c r="M251" s="5"/>
      <c r="N251" s="5">
        <v>12.19</v>
      </c>
      <c r="O251" s="5">
        <v>4.6500000000000004</v>
      </c>
      <c r="P251" s="5">
        <v>2.68</v>
      </c>
      <c r="R251" s="5">
        <v>7.33</v>
      </c>
      <c r="S251" s="5">
        <v>77.36</v>
      </c>
      <c r="T251" s="5">
        <v>70.03</v>
      </c>
      <c r="U251" s="5">
        <v>73.7</v>
      </c>
      <c r="V251">
        <v>73.349999999999994</v>
      </c>
      <c r="W251" s="5">
        <v>78763.482000000004</v>
      </c>
      <c r="X251">
        <v>3938.1741000000002</v>
      </c>
      <c r="Y251">
        <v>82701.656099999993</v>
      </c>
      <c r="Z251">
        <v>2481.0496830000002</v>
      </c>
      <c r="AA251">
        <v>85182.705783000012</v>
      </c>
      <c r="AC251">
        <v>85182.705783000012</v>
      </c>
      <c r="AE251">
        <v>85182.705783000012</v>
      </c>
      <c r="AG251">
        <v>85182.705783000012</v>
      </c>
      <c r="AI251">
        <v>85182.705783000012</v>
      </c>
      <c r="AJ251">
        <v>851.82705783000017</v>
      </c>
      <c r="AK251">
        <v>86034.532840830012</v>
      </c>
      <c r="AL251" s="5">
        <v>4301.7266420415008</v>
      </c>
      <c r="AM251" s="5">
        <v>90336.259482871508</v>
      </c>
      <c r="AO251">
        <v>90336.259482871508</v>
      </c>
      <c r="AP251">
        <v>1806.7251896574303</v>
      </c>
      <c r="AQ251">
        <v>92142.984672528939</v>
      </c>
      <c r="AS251">
        <v>92142.984672528939</v>
      </c>
      <c r="AT251">
        <v>1842.8596934505788</v>
      </c>
      <c r="AU251">
        <v>93985.844365979516</v>
      </c>
      <c r="AW251">
        <v>93985.844365979516</v>
      </c>
      <c r="AX251" s="5"/>
      <c r="AY251">
        <v>93985.844365979516</v>
      </c>
      <c r="BA251">
        <v>93985.844365979516</v>
      </c>
      <c r="BC251">
        <v>93985.844365979516</v>
      </c>
      <c r="BE251">
        <v>93985.844365979516</v>
      </c>
      <c r="BF251">
        <v>469.92922182989759</v>
      </c>
      <c r="BG251">
        <v>94455.773587809395</v>
      </c>
      <c r="BI251">
        <v>94455.773587809395</v>
      </c>
      <c r="BK251">
        <v>94455.773587809395</v>
      </c>
      <c r="BL251">
        <v>7556.4618870247532</v>
      </c>
      <c r="BM251">
        <v>102012.23547483416</v>
      </c>
      <c r="BO251">
        <v>102012.23547483416</v>
      </c>
      <c r="BQ251">
        <v>102012.23547483416</v>
      </c>
      <c r="BS251">
        <v>102012.23547483416</v>
      </c>
      <c r="BT251" s="5">
        <v>102012.24</v>
      </c>
      <c r="BU251" s="5">
        <v>7518400</v>
      </c>
      <c r="BX251" s="5">
        <v>0</v>
      </c>
      <c r="BY251" s="5">
        <v>102013.56852103119</v>
      </c>
      <c r="BZ251" s="5">
        <v>7518400</v>
      </c>
      <c r="CA251" s="5" t="s">
        <v>8</v>
      </c>
      <c r="CB251" s="5"/>
      <c r="CC251">
        <v>102013.56852103119</v>
      </c>
      <c r="CD251" s="5">
        <v>0</v>
      </c>
      <c r="CE251" s="5">
        <v>7518400</v>
      </c>
      <c r="CF251" s="5" t="s">
        <v>104</v>
      </c>
      <c r="CG251" s="5"/>
      <c r="CH251" s="5" t="s">
        <v>1</v>
      </c>
      <c r="CI251" s="5" t="s">
        <v>1</v>
      </c>
      <c r="CJ251" t="s">
        <v>1863</v>
      </c>
      <c r="CK251" t="s">
        <v>1787</v>
      </c>
      <c r="CL251" t="s">
        <v>1868</v>
      </c>
      <c r="CM251" t="s">
        <v>1857</v>
      </c>
      <c r="CN251" s="5" t="b">
        <v>1</v>
      </c>
      <c r="CO251" t="s">
        <v>392</v>
      </c>
      <c r="CQ251" t="s">
        <v>1269</v>
      </c>
      <c r="CR251" t="s">
        <v>1450</v>
      </c>
      <c r="CS251" t="s">
        <v>8</v>
      </c>
      <c r="CT251" t="b">
        <v>1</v>
      </c>
      <c r="CU251">
        <v>7518400</v>
      </c>
      <c r="CV251" t="s">
        <v>1899</v>
      </c>
      <c r="CW251">
        <v>0</v>
      </c>
      <c r="CX251">
        <v>7518400</v>
      </c>
      <c r="CY251">
        <v>0</v>
      </c>
      <c r="CZ251" t="b">
        <v>1</v>
      </c>
      <c r="DA251">
        <v>45625</v>
      </c>
      <c r="DB251" t="s">
        <v>1789</v>
      </c>
      <c r="DC251">
        <v>-4.7489823609228043E-3</v>
      </c>
      <c r="DD251">
        <v>-484.46063748116705</v>
      </c>
      <c r="DE251" s="5">
        <f>ROUND(ПП5[[#This Row],[Стоимость квартиры с отделкой]]/1000000,2)</f>
        <v>7.52</v>
      </c>
    </row>
    <row r="252" spans="1:109" x14ac:dyDescent="0.25">
      <c r="A252" s="5">
        <v>251</v>
      </c>
      <c r="B252" s="5" t="s">
        <v>21</v>
      </c>
      <c r="C252" s="5">
        <v>5</v>
      </c>
      <c r="D252" s="5">
        <v>2</v>
      </c>
      <c r="E252" s="5">
        <v>0</v>
      </c>
      <c r="F252" s="5">
        <v>7.18</v>
      </c>
      <c r="G252" s="5"/>
      <c r="H252" s="5"/>
      <c r="I252" s="5">
        <v>7.18</v>
      </c>
      <c r="J252" s="5">
        <v>5.17</v>
      </c>
      <c r="K252" s="5">
        <v>3.72</v>
      </c>
      <c r="L252" s="5"/>
      <c r="M252" s="5"/>
      <c r="N252" s="5">
        <v>6.97</v>
      </c>
      <c r="O252" s="5">
        <v>2.97</v>
      </c>
      <c r="P252" s="5"/>
      <c r="R252" s="5">
        <v>2.97</v>
      </c>
      <c r="S252" s="5">
        <v>26.01</v>
      </c>
      <c r="T252" s="5">
        <v>23.04</v>
      </c>
      <c r="U252" s="5">
        <v>24.53</v>
      </c>
      <c r="V252">
        <v>24.4</v>
      </c>
      <c r="W252" s="5">
        <v>91105.56</v>
      </c>
      <c r="Y252">
        <v>91105.56</v>
      </c>
      <c r="AA252">
        <v>91105.56</v>
      </c>
      <c r="AC252">
        <v>91105.56</v>
      </c>
      <c r="AE252">
        <v>91105.56</v>
      </c>
      <c r="AG252">
        <v>91105.56</v>
      </c>
      <c r="AI252">
        <v>91105.56</v>
      </c>
      <c r="AK252">
        <v>91105.56</v>
      </c>
      <c r="AL252" s="5"/>
      <c r="AM252" s="5">
        <v>91105.56</v>
      </c>
      <c r="AO252">
        <v>91105.56</v>
      </c>
      <c r="AQ252">
        <v>91105.56</v>
      </c>
      <c r="AS252">
        <v>91105.56</v>
      </c>
      <c r="AU252">
        <v>91105.56</v>
      </c>
      <c r="AW252">
        <v>91105.56</v>
      </c>
      <c r="AX252" s="5"/>
      <c r="AY252">
        <v>91105.56</v>
      </c>
      <c r="BA252">
        <v>91105.56</v>
      </c>
      <c r="BC252">
        <v>91105.56</v>
      </c>
      <c r="BE252">
        <v>91105.56</v>
      </c>
      <c r="BG252">
        <v>91105.56</v>
      </c>
      <c r="BI252">
        <v>91105.56</v>
      </c>
      <c r="BK252">
        <v>91105.56</v>
      </c>
      <c r="BM252">
        <v>91105.56</v>
      </c>
      <c r="BO252">
        <v>91105.56</v>
      </c>
      <c r="BQ252">
        <v>91105.56</v>
      </c>
      <c r="BS252">
        <v>91105.56</v>
      </c>
      <c r="BT252" s="5">
        <v>91105.56</v>
      </c>
      <c r="BU252" s="5">
        <v>2234819.39</v>
      </c>
      <c r="BV252">
        <v>20000</v>
      </c>
      <c r="BX252" s="5">
        <v>20000</v>
      </c>
      <c r="BY252" s="5">
        <v>90290.231960864243</v>
      </c>
      <c r="BZ252" s="5">
        <v>2214819.39</v>
      </c>
      <c r="CA252" s="5" t="s">
        <v>8</v>
      </c>
      <c r="CB252" s="5"/>
      <c r="CC252">
        <v>90290.231960864243</v>
      </c>
      <c r="CD252" s="5">
        <v>0</v>
      </c>
      <c r="CE252" s="5">
        <v>2214819.39</v>
      </c>
      <c r="CF252" s="5"/>
      <c r="CG252" s="5" t="s">
        <v>61</v>
      </c>
      <c r="CH252" s="5" t="s">
        <v>1</v>
      </c>
      <c r="CI252" s="5" t="s">
        <v>1</v>
      </c>
      <c r="CJ252" t="s">
        <v>1863</v>
      </c>
      <c r="CK252" t="s">
        <v>1787</v>
      </c>
      <c r="CL252" t="s">
        <v>1868</v>
      </c>
      <c r="CM252" t="s">
        <v>1862</v>
      </c>
      <c r="CN252" s="5" t="b">
        <v>1</v>
      </c>
      <c r="CO252" t="s">
        <v>393</v>
      </c>
      <c r="CQ252" t="s">
        <v>128</v>
      </c>
      <c r="CR252" t="s">
        <v>1450</v>
      </c>
      <c r="CS252" t="s">
        <v>8</v>
      </c>
      <c r="CT252" t="b">
        <v>1</v>
      </c>
      <c r="CU252">
        <v>2234819.39</v>
      </c>
      <c r="CV252" t="s">
        <v>1899</v>
      </c>
      <c r="CW252">
        <v>2234819</v>
      </c>
      <c r="CX252">
        <v>2234819</v>
      </c>
      <c r="CY252">
        <v>0</v>
      </c>
      <c r="CZ252" t="b">
        <v>1</v>
      </c>
      <c r="DA252">
        <v>45191</v>
      </c>
      <c r="DB252" t="s">
        <v>1785</v>
      </c>
      <c r="DC252">
        <v>-5.2996331023238419E-3</v>
      </c>
      <c r="DD252">
        <v>-478.50510211629427</v>
      </c>
      <c r="DE252" s="5">
        <f>ROUND(ПП5[[#This Row],[Стоимость квартиры с отделкой]]/1000000,2)</f>
        <v>2.21</v>
      </c>
    </row>
    <row r="253" spans="1:109" x14ac:dyDescent="0.25">
      <c r="A253" s="5">
        <v>252</v>
      </c>
      <c r="B253" s="5" t="s">
        <v>21</v>
      </c>
      <c r="C253" s="5">
        <v>5</v>
      </c>
      <c r="D253" s="5">
        <v>3</v>
      </c>
      <c r="E253" s="5">
        <v>2</v>
      </c>
      <c r="F253" s="5">
        <v>13.69</v>
      </c>
      <c r="G253" s="5">
        <v>10.16</v>
      </c>
      <c r="H253" s="5"/>
      <c r="I253" s="5">
        <v>23.85</v>
      </c>
      <c r="J253" s="5">
        <v>18.71</v>
      </c>
      <c r="K253" s="5">
        <v>3.49</v>
      </c>
      <c r="L253" s="5">
        <v>2.11</v>
      </c>
      <c r="M253" s="5"/>
      <c r="N253" s="5">
        <v>7.09</v>
      </c>
      <c r="O253" s="5">
        <v>2.65</v>
      </c>
      <c r="P253" s="5"/>
      <c r="R253" s="5">
        <v>2.65</v>
      </c>
      <c r="S253" s="5">
        <v>57.9</v>
      </c>
      <c r="T253" s="5">
        <v>55.25</v>
      </c>
      <c r="U253" s="5">
        <v>56.58</v>
      </c>
      <c r="V253">
        <v>56.45000000000001</v>
      </c>
      <c r="W253" s="5">
        <v>79535.67300000001</v>
      </c>
      <c r="X253">
        <v>3976.7836500000008</v>
      </c>
      <c r="Y253">
        <v>83512.456649999993</v>
      </c>
      <c r="Z253">
        <v>2505.3736994999999</v>
      </c>
      <c r="AA253">
        <v>86017.8303495</v>
      </c>
      <c r="AC253">
        <v>86017.8303495</v>
      </c>
      <c r="AE253">
        <v>86017.8303495</v>
      </c>
      <c r="AG253">
        <v>86017.8303495</v>
      </c>
      <c r="AI253">
        <v>86017.8303495</v>
      </c>
      <c r="AJ253">
        <v>860.17830349500002</v>
      </c>
      <c r="AK253">
        <v>86878.008652995006</v>
      </c>
      <c r="AL253" s="5">
        <v>4343.9004326497507</v>
      </c>
      <c r="AM253" s="5">
        <v>91221.909085644758</v>
      </c>
      <c r="AO253">
        <v>91221.909085644758</v>
      </c>
      <c r="AP253">
        <v>1824.4381817128951</v>
      </c>
      <c r="AQ253">
        <v>93046.347267357647</v>
      </c>
      <c r="AS253">
        <v>93046.347267357647</v>
      </c>
      <c r="AT253">
        <v>1860.9269453471527</v>
      </c>
      <c r="AU253">
        <v>94907.274212704797</v>
      </c>
      <c r="AV253">
        <v>150</v>
      </c>
      <c r="AW253">
        <v>95057.274212704797</v>
      </c>
      <c r="AX253" s="5">
        <v>950.57274212704795</v>
      </c>
      <c r="AY253">
        <v>96007.846954831839</v>
      </c>
      <c r="BA253">
        <v>96007.846954831839</v>
      </c>
      <c r="BC253">
        <v>96007.846954831839</v>
      </c>
      <c r="BE253">
        <v>96007.846954831839</v>
      </c>
      <c r="BF253">
        <v>2400.196173870796</v>
      </c>
      <c r="BG253">
        <v>98408.043128702629</v>
      </c>
      <c r="BI253">
        <v>98408.043128702629</v>
      </c>
      <c r="BK253">
        <v>98408.043128702629</v>
      </c>
      <c r="BM253">
        <v>98408.043128702629</v>
      </c>
      <c r="BO253">
        <v>98408.043128702629</v>
      </c>
      <c r="BQ253">
        <v>98408.043128702629</v>
      </c>
      <c r="BS253">
        <v>98408.043128702629</v>
      </c>
      <c r="BT253" s="5">
        <v>98408.04</v>
      </c>
      <c r="BU253" s="5">
        <v>5568000</v>
      </c>
      <c r="BX253" s="5">
        <v>0</v>
      </c>
      <c r="BY253" s="5">
        <v>98409.331919406148</v>
      </c>
      <c r="BZ253" s="5">
        <v>5568000</v>
      </c>
      <c r="CA253" s="5" t="s">
        <v>1282</v>
      </c>
      <c r="CB253" s="5">
        <v>7000</v>
      </c>
      <c r="CC253">
        <v>105409.33191940616</v>
      </c>
      <c r="CD253" s="5">
        <v>396060</v>
      </c>
      <c r="CE253" s="5">
        <v>5964060</v>
      </c>
      <c r="CF253" s="5" t="s">
        <v>102</v>
      </c>
      <c r="CG253" s="5"/>
      <c r="CH253" s="5" t="s">
        <v>1</v>
      </c>
      <c r="CI253" s="5" t="s">
        <v>1</v>
      </c>
      <c r="CJ253" t="s">
        <v>1863</v>
      </c>
      <c r="CK253" t="s">
        <v>1787</v>
      </c>
      <c r="CL253" t="s">
        <v>1868</v>
      </c>
      <c r="CM253" t="s">
        <v>1857</v>
      </c>
      <c r="CN253" s="5" t="b">
        <v>1</v>
      </c>
      <c r="CO253" t="s">
        <v>394</v>
      </c>
      <c r="CQ253" t="s">
        <v>1269</v>
      </c>
      <c r="CR253" t="s">
        <v>1450</v>
      </c>
      <c r="CS253" t="s">
        <v>1282</v>
      </c>
      <c r="CT253" t="b">
        <v>1</v>
      </c>
      <c r="CU253">
        <v>5568000</v>
      </c>
      <c r="CV253" t="s">
        <v>1899</v>
      </c>
      <c r="CW253">
        <v>0</v>
      </c>
      <c r="CX253">
        <v>5568000</v>
      </c>
      <c r="CY253">
        <v>0</v>
      </c>
      <c r="CZ253" t="b">
        <v>1</v>
      </c>
      <c r="DA253">
        <v>45490</v>
      </c>
      <c r="DB253" t="s">
        <v>1789</v>
      </c>
      <c r="DC253">
        <v>-2.2976316719687251E-3</v>
      </c>
      <c r="DD253">
        <v>-226.10839783531037</v>
      </c>
      <c r="DE253" s="5">
        <f>ROUND(ПП5[[#This Row],[Стоимость квартиры с отделкой]]/1000000,2)</f>
        <v>5.96</v>
      </c>
    </row>
    <row r="254" spans="1:109" x14ac:dyDescent="0.25">
      <c r="A254" s="5">
        <v>253</v>
      </c>
      <c r="B254" s="5" t="s">
        <v>21</v>
      </c>
      <c r="C254" s="5">
        <v>5</v>
      </c>
      <c r="D254" s="5">
        <v>4</v>
      </c>
      <c r="E254" s="5">
        <v>2</v>
      </c>
      <c r="F254" s="5">
        <v>15.45</v>
      </c>
      <c r="G254" s="5">
        <v>10.34</v>
      </c>
      <c r="H254" s="5"/>
      <c r="I254" s="5">
        <v>25.79</v>
      </c>
      <c r="J254" s="5">
        <v>15.44</v>
      </c>
      <c r="K254" s="5">
        <v>4.59</v>
      </c>
      <c r="L254" s="5">
        <v>2.21</v>
      </c>
      <c r="M254" s="5"/>
      <c r="N254" s="5">
        <v>10.79</v>
      </c>
      <c r="O254" s="5">
        <v>2.84</v>
      </c>
      <c r="P254" s="5"/>
      <c r="R254" s="5">
        <v>2.84</v>
      </c>
      <c r="S254" s="5">
        <v>61.66</v>
      </c>
      <c r="T254" s="5">
        <v>58.82</v>
      </c>
      <c r="U254" s="5">
        <v>60.24</v>
      </c>
      <c r="V254">
        <v>60.150000000000006</v>
      </c>
      <c r="W254" s="5">
        <v>81466.150500000003</v>
      </c>
      <c r="X254">
        <v>4073.3075250000002</v>
      </c>
      <c r="Y254">
        <v>85539.458025</v>
      </c>
      <c r="Z254">
        <v>2566.1837407499997</v>
      </c>
      <c r="AA254">
        <v>88105.641765749999</v>
      </c>
      <c r="AC254">
        <v>88105.641765749999</v>
      </c>
      <c r="AE254">
        <v>88105.641765749999</v>
      </c>
      <c r="AG254">
        <v>88105.641765749999</v>
      </c>
      <c r="AI254">
        <v>88105.641765749999</v>
      </c>
      <c r="AJ254">
        <v>881.05641765749999</v>
      </c>
      <c r="AK254">
        <v>88986.698183407498</v>
      </c>
      <c r="AL254" s="5">
        <v>4449.3349091703749</v>
      </c>
      <c r="AM254" s="5">
        <v>93436.033092577869</v>
      </c>
      <c r="AO254">
        <v>93436.033092577869</v>
      </c>
      <c r="AP254">
        <v>1868.7206618515577</v>
      </c>
      <c r="AQ254">
        <v>95304.753754429446</v>
      </c>
      <c r="AS254">
        <v>95304.753754429446</v>
      </c>
      <c r="AT254">
        <v>1906.0950750885888</v>
      </c>
      <c r="AU254">
        <v>97210.848829518014</v>
      </c>
      <c r="AW254">
        <v>97210.848829518014</v>
      </c>
      <c r="AX254" s="5"/>
      <c r="AY254">
        <v>97210.848829518014</v>
      </c>
      <c r="BA254">
        <v>97210.848829518014</v>
      </c>
      <c r="BC254">
        <v>97210.848829518014</v>
      </c>
      <c r="BE254">
        <v>97210.848829518014</v>
      </c>
      <c r="BF254">
        <v>486.05424414759005</v>
      </c>
      <c r="BG254">
        <v>97696.903073665599</v>
      </c>
      <c r="BI254">
        <v>97696.903073665599</v>
      </c>
      <c r="BK254">
        <v>97696.903073665599</v>
      </c>
      <c r="BM254">
        <v>97696.903073665599</v>
      </c>
      <c r="BO254">
        <v>97696.903073665599</v>
      </c>
      <c r="BQ254">
        <v>97696.903073665599</v>
      </c>
      <c r="BS254">
        <v>97696.903073665599</v>
      </c>
      <c r="BT254" s="5">
        <v>97696.9</v>
      </c>
      <c r="BU254" s="5">
        <v>5885300</v>
      </c>
      <c r="BX254" s="5">
        <v>0</v>
      </c>
      <c r="BY254" s="5">
        <v>97697.543160690562</v>
      </c>
      <c r="BZ254" s="5">
        <v>5885300</v>
      </c>
      <c r="CA254" s="5" t="s">
        <v>10</v>
      </c>
      <c r="CB254" s="5">
        <v>20000</v>
      </c>
      <c r="CC254">
        <v>117697.54316069056</v>
      </c>
      <c r="CD254" s="5">
        <v>1204800</v>
      </c>
      <c r="CE254" s="5">
        <v>7090100</v>
      </c>
      <c r="CF254" s="5"/>
      <c r="CG254" s="5"/>
      <c r="CH254" s="5" t="s">
        <v>1</v>
      </c>
      <c r="CI254" s="5" t="s">
        <v>1</v>
      </c>
      <c r="CJ254" t="s">
        <v>1863</v>
      </c>
      <c r="CK254" t="s">
        <v>1787</v>
      </c>
      <c r="CL254" t="s">
        <v>1868</v>
      </c>
      <c r="CM254" t="s">
        <v>1857</v>
      </c>
      <c r="CN254" s="5" t="b">
        <v>1</v>
      </c>
      <c r="CO254" t="s">
        <v>395</v>
      </c>
      <c r="CQ254" t="s">
        <v>1269</v>
      </c>
      <c r="CR254" t="s">
        <v>1450</v>
      </c>
      <c r="CS254" t="s">
        <v>10</v>
      </c>
      <c r="CT254" t="b">
        <v>1</v>
      </c>
      <c r="CU254">
        <v>5885300</v>
      </c>
      <c r="CV254" t="s">
        <v>1899</v>
      </c>
      <c r="CW254">
        <v>0</v>
      </c>
      <c r="CX254">
        <v>5885300</v>
      </c>
      <c r="CY254">
        <v>0</v>
      </c>
      <c r="CZ254" t="b">
        <v>1</v>
      </c>
      <c r="DA254">
        <v>45561</v>
      </c>
      <c r="DB254" t="s">
        <v>1796</v>
      </c>
      <c r="DC254">
        <v>-1.4940239043823578E-3</v>
      </c>
      <c r="DD254">
        <v>-145.96246488149882</v>
      </c>
      <c r="DE254" s="5">
        <f>ROUND(ПП5[[#This Row],[Стоимость квартиры с отделкой]]/1000000,2)</f>
        <v>7.09</v>
      </c>
    </row>
    <row r="255" spans="1:109" x14ac:dyDescent="0.25">
      <c r="A255" s="5">
        <v>254</v>
      </c>
      <c r="B255" s="5" t="s">
        <v>21</v>
      </c>
      <c r="C255" s="5">
        <v>5</v>
      </c>
      <c r="D255" s="5">
        <v>5</v>
      </c>
      <c r="E255" s="5">
        <v>1</v>
      </c>
      <c r="F255" s="5">
        <v>12.54</v>
      </c>
      <c r="G255" s="5"/>
      <c r="H255" s="5"/>
      <c r="I255" s="5">
        <v>12.54</v>
      </c>
      <c r="J255" s="5">
        <v>12.74</v>
      </c>
      <c r="K255" s="5">
        <v>4.0199999999999996</v>
      </c>
      <c r="L255" s="5"/>
      <c r="M255" s="5"/>
      <c r="N255" s="5">
        <v>7.09</v>
      </c>
      <c r="O255" s="5">
        <v>2.84</v>
      </c>
      <c r="P255" s="5"/>
      <c r="R255" s="5">
        <v>2.84</v>
      </c>
      <c r="S255" s="5">
        <v>39.229999999999997</v>
      </c>
      <c r="T255" s="5">
        <v>36.39</v>
      </c>
      <c r="U255" s="5">
        <v>37.81</v>
      </c>
      <c r="V255">
        <v>37.549999999999997</v>
      </c>
      <c r="W255" s="5">
        <v>88412.625</v>
      </c>
      <c r="X255">
        <v>4420.6312500000004</v>
      </c>
      <c r="Y255">
        <v>92833.256250000006</v>
      </c>
      <c r="Z255">
        <v>2784.9976875000002</v>
      </c>
      <c r="AA255">
        <v>95618.253937500005</v>
      </c>
      <c r="AB255">
        <v>4302.8214271875004</v>
      </c>
      <c r="AC255">
        <v>99921.075364687509</v>
      </c>
      <c r="AE255">
        <v>99921.075364687509</v>
      </c>
      <c r="AG255">
        <v>99921.075364687509</v>
      </c>
      <c r="AI255">
        <v>99921.075364687509</v>
      </c>
      <c r="AK255">
        <v>99921.075364687509</v>
      </c>
      <c r="AL255" s="5"/>
      <c r="AM255" s="5">
        <v>99921.075364687509</v>
      </c>
      <c r="AO255">
        <v>99921.075364687509</v>
      </c>
      <c r="AQ255">
        <v>99921.075364687509</v>
      </c>
      <c r="AS255">
        <v>99921.075364687509</v>
      </c>
      <c r="AU255">
        <v>99921.075364687509</v>
      </c>
      <c r="AW255">
        <v>99921.075364687509</v>
      </c>
      <c r="AX255" s="5"/>
      <c r="AY255">
        <v>99921.075364687509</v>
      </c>
      <c r="BA255">
        <v>99921.075364687509</v>
      </c>
      <c r="BC255">
        <v>99921.075364687509</v>
      </c>
      <c r="BE255">
        <v>99921.075364687509</v>
      </c>
      <c r="BG255">
        <v>99921.075364687509</v>
      </c>
      <c r="BI255">
        <v>99921.075364687509</v>
      </c>
      <c r="BK255">
        <v>99921.075364687509</v>
      </c>
      <c r="BM255">
        <v>99921.075364687509</v>
      </c>
      <c r="BO255">
        <v>99921.075364687509</v>
      </c>
      <c r="BQ255">
        <v>99921.075364687509</v>
      </c>
      <c r="BS255">
        <v>99921.075364687509</v>
      </c>
      <c r="BT255" s="5">
        <v>99921.08</v>
      </c>
      <c r="BU255" s="5">
        <v>3778016.03</v>
      </c>
      <c r="BX255" s="5">
        <v>0</v>
      </c>
      <c r="BY255" s="5">
        <v>99921.079873049443</v>
      </c>
      <c r="BZ255" s="5">
        <v>3778016.03</v>
      </c>
      <c r="CA255" s="5" t="s">
        <v>10</v>
      </c>
      <c r="CB255" s="5">
        <v>22000</v>
      </c>
      <c r="CC255">
        <v>121921.07987304944</v>
      </c>
      <c r="CD255" s="5">
        <v>831819.99999999953</v>
      </c>
      <c r="CE255" s="5">
        <v>4609836.0299999993</v>
      </c>
      <c r="CF255" s="5"/>
      <c r="CG255" s="5"/>
      <c r="CH255" s="5" t="s">
        <v>1</v>
      </c>
      <c r="CI255" s="5" t="s">
        <v>1</v>
      </c>
      <c r="CJ255" t="s">
        <v>1863</v>
      </c>
      <c r="CK255" t="s">
        <v>1787</v>
      </c>
      <c r="CL255" t="s">
        <v>1868</v>
      </c>
      <c r="CM255" t="s">
        <v>1864</v>
      </c>
      <c r="CN255" s="5" t="b">
        <v>1</v>
      </c>
      <c r="CO255" t="s">
        <v>396</v>
      </c>
      <c r="CQ255" t="s">
        <v>128</v>
      </c>
      <c r="CR255" t="s">
        <v>1450</v>
      </c>
      <c r="CS255" t="s">
        <v>10</v>
      </c>
      <c r="CT255" t="b">
        <v>1</v>
      </c>
      <c r="CU255">
        <v>3778016.03</v>
      </c>
      <c r="CV255" t="s">
        <v>1899</v>
      </c>
      <c r="CW255">
        <v>0</v>
      </c>
      <c r="CX255">
        <v>3778016</v>
      </c>
      <c r="CY255">
        <v>0</v>
      </c>
      <c r="CZ255" t="b">
        <v>1</v>
      </c>
      <c r="DA255">
        <v>45243</v>
      </c>
      <c r="DB255" t="s">
        <v>1785</v>
      </c>
      <c r="DC255">
        <v>-6.8764877016661563E-3</v>
      </c>
      <c r="DD255">
        <v>-687.10607688422624</v>
      </c>
      <c r="DE255" s="5">
        <f>ROUND(ПП5[[#This Row],[Стоимость квартиры с отделкой]]/1000000,2)</f>
        <v>4.6100000000000003</v>
      </c>
    </row>
    <row r="256" spans="1:109" x14ac:dyDescent="0.25">
      <c r="A256" s="5">
        <v>255</v>
      </c>
      <c r="B256" s="5" t="s">
        <v>21</v>
      </c>
      <c r="C256" s="5">
        <v>5</v>
      </c>
      <c r="D256" s="5">
        <v>6</v>
      </c>
      <c r="E256" s="5">
        <v>3</v>
      </c>
      <c r="F256" s="5">
        <v>17.2</v>
      </c>
      <c r="G256" s="5">
        <v>14.64</v>
      </c>
      <c r="H256" s="5">
        <v>14.34</v>
      </c>
      <c r="I256" s="5">
        <v>46.18</v>
      </c>
      <c r="J256" s="5">
        <v>13.15</v>
      </c>
      <c r="K256" s="5">
        <v>4.03</v>
      </c>
      <c r="L256" s="5">
        <v>1.76</v>
      </c>
      <c r="M256" s="5"/>
      <c r="N256" s="5">
        <v>13.11</v>
      </c>
      <c r="O256" s="5">
        <v>2.79</v>
      </c>
      <c r="P256" s="5">
        <v>2.68</v>
      </c>
      <c r="R256" s="5">
        <v>5.4700000000000006</v>
      </c>
      <c r="S256" s="5">
        <v>83.7</v>
      </c>
      <c r="T256" s="5">
        <v>78.23</v>
      </c>
      <c r="U256" s="5">
        <v>80.97</v>
      </c>
      <c r="V256">
        <v>80.55</v>
      </c>
      <c r="W256" s="5">
        <v>73520.37000000001</v>
      </c>
      <c r="Y256">
        <v>73520.37000000001</v>
      </c>
      <c r="AA256">
        <v>73520.37000000001</v>
      </c>
      <c r="AC256">
        <v>73520.37000000001</v>
      </c>
      <c r="AE256">
        <v>73520.37000000001</v>
      </c>
      <c r="AG256">
        <v>73520.37000000001</v>
      </c>
      <c r="AI256">
        <v>73520.37000000001</v>
      </c>
      <c r="AK256">
        <v>73520.37000000001</v>
      </c>
      <c r="AL256" s="5"/>
      <c r="AM256" s="5">
        <v>73520.37000000001</v>
      </c>
      <c r="AO256">
        <v>73520.37000000001</v>
      </c>
      <c r="AQ256">
        <v>73520.37000000001</v>
      </c>
      <c r="AS256">
        <v>73520.37000000001</v>
      </c>
      <c r="AU256">
        <v>73520.37000000001</v>
      </c>
      <c r="AW256">
        <v>73520.37000000001</v>
      </c>
      <c r="AX256" s="5"/>
      <c r="AY256">
        <v>73520.37000000001</v>
      </c>
      <c r="BA256">
        <v>73520.37000000001</v>
      </c>
      <c r="BC256">
        <v>73520.37000000001</v>
      </c>
      <c r="BE256">
        <v>73520.37000000001</v>
      </c>
      <c r="BG256">
        <v>73520.37000000001</v>
      </c>
      <c r="BI256">
        <v>73520.37000000001</v>
      </c>
      <c r="BK256">
        <v>73520.37000000001</v>
      </c>
      <c r="BM256">
        <v>73520.37000000001</v>
      </c>
      <c r="BO256">
        <v>73520.37000000001</v>
      </c>
      <c r="BQ256">
        <v>73520.37000000001</v>
      </c>
      <c r="BS256">
        <v>73520.37000000001</v>
      </c>
      <c r="BT256" s="5">
        <v>73520.37</v>
      </c>
      <c r="BU256" s="5">
        <v>5952944.3600000003</v>
      </c>
      <c r="BW256">
        <v>0.06</v>
      </c>
      <c r="BX256" s="5">
        <v>357176.66159999999</v>
      </c>
      <c r="BY256" s="5">
        <v>69109.147832530565</v>
      </c>
      <c r="BZ256" s="5">
        <v>5595767.7000000002</v>
      </c>
      <c r="CA256" s="5" t="s">
        <v>10</v>
      </c>
      <c r="CB256" s="5">
        <v>15500</v>
      </c>
      <c r="CC256">
        <v>84609.147832530565</v>
      </c>
      <c r="CD256" s="5">
        <v>1255035</v>
      </c>
      <c r="CE256" s="5">
        <v>6850802.7000000002</v>
      </c>
      <c r="CF256" s="5"/>
      <c r="CG256" s="5" t="s">
        <v>110</v>
      </c>
      <c r="CH256" s="5" t="s">
        <v>1</v>
      </c>
      <c r="CI256" s="5" t="s">
        <v>1</v>
      </c>
      <c r="CJ256" t="s">
        <v>1863</v>
      </c>
      <c r="CK256" t="s">
        <v>1787</v>
      </c>
      <c r="CL256" t="s">
        <v>1868</v>
      </c>
      <c r="CM256" t="s">
        <v>1866</v>
      </c>
      <c r="CN256" s="5" t="b">
        <v>1</v>
      </c>
      <c r="CO256" t="s">
        <v>397</v>
      </c>
      <c r="CQ256" t="s">
        <v>128</v>
      </c>
      <c r="CR256" t="s">
        <v>1450</v>
      </c>
      <c r="CS256" t="s">
        <v>10</v>
      </c>
      <c r="CT256" t="b">
        <v>1</v>
      </c>
      <c r="CU256">
        <v>5952944.3600000003</v>
      </c>
      <c r="CV256" t="s">
        <v>1899</v>
      </c>
      <c r="CW256">
        <v>5952944</v>
      </c>
      <c r="CX256">
        <v>5952944</v>
      </c>
      <c r="CY256">
        <v>0</v>
      </c>
      <c r="CZ256" t="b">
        <v>1</v>
      </c>
      <c r="DA256">
        <v>45241</v>
      </c>
      <c r="DB256" t="s">
        <v>1791</v>
      </c>
      <c r="DC256">
        <v>-5.1871063356798697E-3</v>
      </c>
      <c r="DD256">
        <v>-358.47649857555604</v>
      </c>
      <c r="DE256" s="5">
        <f>ROUND(ПП5[[#This Row],[Стоимость квартиры с отделкой]]/1000000,2)</f>
        <v>6.85</v>
      </c>
    </row>
    <row r="257" spans="1:109" x14ac:dyDescent="0.25">
      <c r="A257" s="5">
        <v>256</v>
      </c>
      <c r="B257" s="5" t="s">
        <v>21</v>
      </c>
      <c r="C257" s="5">
        <v>5</v>
      </c>
      <c r="D257" s="5">
        <v>7</v>
      </c>
      <c r="E257" s="5">
        <v>1</v>
      </c>
      <c r="F257" s="5">
        <v>14.3</v>
      </c>
      <c r="G257" s="5"/>
      <c r="H257" s="5"/>
      <c r="I257" s="5">
        <v>14.3</v>
      </c>
      <c r="J257" s="5">
        <v>9.2799999999999994</v>
      </c>
      <c r="K257" s="5">
        <v>3.79</v>
      </c>
      <c r="L257" s="5"/>
      <c r="M257" s="5"/>
      <c r="N257" s="5">
        <v>6.08</v>
      </c>
      <c r="O257" s="5">
        <v>2.71</v>
      </c>
      <c r="P257" s="5"/>
      <c r="R257" s="5">
        <v>2.71</v>
      </c>
      <c r="S257" s="5">
        <v>36.159999999999997</v>
      </c>
      <c r="T257" s="5">
        <v>33.450000000000003</v>
      </c>
      <c r="U257" s="5">
        <v>34.81</v>
      </c>
      <c r="V257">
        <v>34.599999999999994</v>
      </c>
      <c r="W257" s="5">
        <v>84762.5625</v>
      </c>
      <c r="X257">
        <v>4238.1281250000002</v>
      </c>
      <c r="Y257">
        <v>89000.690625000003</v>
      </c>
      <c r="Z257">
        <v>2670.02071875</v>
      </c>
      <c r="AA257">
        <v>91670.711343750023</v>
      </c>
      <c r="AB257">
        <v>12833.899588125005</v>
      </c>
      <c r="AC257">
        <v>104504.610931875</v>
      </c>
      <c r="AE257">
        <v>104504.610931875</v>
      </c>
      <c r="AF257">
        <v>5225.2305465937507</v>
      </c>
      <c r="AG257">
        <v>109729.84147846876</v>
      </c>
      <c r="AI257">
        <v>109729.84147846876</v>
      </c>
      <c r="AJ257">
        <v>1097.2984147846876</v>
      </c>
      <c r="AK257">
        <v>110827.13989325344</v>
      </c>
      <c r="AL257" s="5">
        <v>5541.3569946626731</v>
      </c>
      <c r="AM257" s="5">
        <v>116368.49688791612</v>
      </c>
      <c r="AO257">
        <v>116368.49688791612</v>
      </c>
      <c r="AP257">
        <v>3491.0549066374833</v>
      </c>
      <c r="AQ257">
        <v>119859.5517945536</v>
      </c>
      <c r="AS257">
        <v>119859.5517945536</v>
      </c>
      <c r="AU257">
        <v>119859.5517945536</v>
      </c>
      <c r="AW257">
        <v>119859.5517945536</v>
      </c>
      <c r="AX257" s="5"/>
      <c r="AY257">
        <v>119859.5517945536</v>
      </c>
      <c r="BA257">
        <v>119859.5517945536</v>
      </c>
      <c r="BC257">
        <v>119859.5517945536</v>
      </c>
      <c r="BE257">
        <v>119859.5517945536</v>
      </c>
      <c r="BF257">
        <v>599.29775897276795</v>
      </c>
      <c r="BG257">
        <v>120458.84955352636</v>
      </c>
      <c r="BI257">
        <v>120458.84955352636</v>
      </c>
      <c r="BJ257">
        <v>2409.1769910705275</v>
      </c>
      <c r="BK257">
        <v>122868.0265445969</v>
      </c>
      <c r="BL257">
        <v>6143.4013272298453</v>
      </c>
      <c r="BM257">
        <v>129011.42787182676</v>
      </c>
      <c r="BN257">
        <v>16771.485623337478</v>
      </c>
      <c r="BO257">
        <v>145782.91349516422</v>
      </c>
      <c r="BP257">
        <v>35</v>
      </c>
      <c r="BQ257">
        <v>145817.91349516422</v>
      </c>
      <c r="BS257">
        <v>145817.91349516422</v>
      </c>
      <c r="BT257" s="5">
        <v>145817.91</v>
      </c>
      <c r="BU257" s="5">
        <v>5076000</v>
      </c>
      <c r="BW257">
        <v>0.02</v>
      </c>
      <c r="BX257" s="5">
        <v>101520</v>
      </c>
      <c r="BY257" s="5">
        <v>142903.76328641194</v>
      </c>
      <c r="BZ257" s="5">
        <v>4974480</v>
      </c>
      <c r="CA257" s="5" t="s">
        <v>8</v>
      </c>
      <c r="CB257" s="5"/>
      <c r="CC257">
        <v>142903.76328641194</v>
      </c>
      <c r="CD257" s="5">
        <v>0</v>
      </c>
      <c r="CE257" s="5">
        <v>4974480</v>
      </c>
      <c r="CF257" s="5" t="s">
        <v>102</v>
      </c>
      <c r="CG257" s="5" t="s">
        <v>62</v>
      </c>
      <c r="CH257" s="5" t="s">
        <v>1</v>
      </c>
      <c r="CI257" s="5" t="s">
        <v>1</v>
      </c>
      <c r="CJ257" t="s">
        <v>1863</v>
      </c>
      <c r="CK257" t="s">
        <v>1787</v>
      </c>
      <c r="CL257" t="s">
        <v>1868</v>
      </c>
      <c r="CM257" t="s">
        <v>1864</v>
      </c>
      <c r="CN257" s="5" t="b">
        <v>1</v>
      </c>
      <c r="CO257" t="s">
        <v>398</v>
      </c>
      <c r="CQ257" t="s">
        <v>1269</v>
      </c>
      <c r="CR257" t="s">
        <v>1450</v>
      </c>
      <c r="CS257" t="s">
        <v>8</v>
      </c>
      <c r="CT257" t="b">
        <v>1</v>
      </c>
      <c r="CU257">
        <v>5076000</v>
      </c>
      <c r="CV257" t="s">
        <v>1899</v>
      </c>
      <c r="CW257">
        <v>5076000</v>
      </c>
      <c r="CX257">
        <v>5076000</v>
      </c>
      <c r="CY257">
        <v>0</v>
      </c>
      <c r="CZ257" t="b">
        <v>1</v>
      </c>
      <c r="DA257">
        <v>45735</v>
      </c>
      <c r="DB257" t="s">
        <v>1790</v>
      </c>
      <c r="DC257">
        <v>-6.0327492099973004E-3</v>
      </c>
      <c r="DD257">
        <v>-862.1025650717429</v>
      </c>
      <c r="DE257" s="5">
        <f>ROUND(ПП5[[#This Row],[Стоимость квартиры с отделкой]]/1000000,2)</f>
        <v>4.97</v>
      </c>
    </row>
    <row r="258" spans="1:109" x14ac:dyDescent="0.25">
      <c r="A258" s="5">
        <v>257</v>
      </c>
      <c r="B258" s="5" t="s">
        <v>21</v>
      </c>
      <c r="C258" s="5">
        <v>6</v>
      </c>
      <c r="D258" s="5">
        <v>1</v>
      </c>
      <c r="E258" s="5">
        <v>2</v>
      </c>
      <c r="F258" s="5">
        <v>17.63</v>
      </c>
      <c r="G258" s="5">
        <v>13.69</v>
      </c>
      <c r="H258" s="5"/>
      <c r="I258" s="5">
        <v>31.32</v>
      </c>
      <c r="J258" s="5">
        <v>20.05</v>
      </c>
      <c r="K258" s="5">
        <v>3.54</v>
      </c>
      <c r="L258" s="5">
        <v>2.93</v>
      </c>
      <c r="M258" s="5"/>
      <c r="N258" s="5">
        <v>12.19</v>
      </c>
      <c r="O258" s="5">
        <v>4.6500000000000004</v>
      </c>
      <c r="P258" s="5">
        <v>2.68</v>
      </c>
      <c r="R258" s="5">
        <v>7.33</v>
      </c>
      <c r="S258" s="5">
        <v>77.36</v>
      </c>
      <c r="T258" s="5">
        <v>70.03</v>
      </c>
      <c r="U258" s="5">
        <v>73.7</v>
      </c>
      <c r="V258">
        <v>73.349999999999994</v>
      </c>
      <c r="W258" s="5">
        <v>80307.864000000001</v>
      </c>
      <c r="X258">
        <v>4015.3932</v>
      </c>
      <c r="Y258">
        <v>84323.257199999993</v>
      </c>
      <c r="Z258">
        <v>2529.6977160000001</v>
      </c>
      <c r="AA258">
        <v>86852.954916000002</v>
      </c>
      <c r="AC258">
        <v>86852.954916000002</v>
      </c>
      <c r="AE258">
        <v>86852.954916000002</v>
      </c>
      <c r="AG258">
        <v>86852.954916000002</v>
      </c>
      <c r="AI258">
        <v>86852.954916000002</v>
      </c>
      <c r="AK258">
        <v>86852.954916000002</v>
      </c>
      <c r="AL258" s="5"/>
      <c r="AM258" s="5">
        <v>86852.954916000002</v>
      </c>
      <c r="AO258">
        <v>86852.954916000002</v>
      </c>
      <c r="AQ258">
        <v>86852.954916000002</v>
      </c>
      <c r="AS258">
        <v>86852.954916000002</v>
      </c>
      <c r="AU258">
        <v>86852.954916000002</v>
      </c>
      <c r="AW258">
        <v>86852.954916000002</v>
      </c>
      <c r="AX258" s="5"/>
      <c r="AY258">
        <v>86852.954916000002</v>
      </c>
      <c r="BA258">
        <v>86852.954916000002</v>
      </c>
      <c r="BC258">
        <v>86852.954916000002</v>
      </c>
      <c r="BE258">
        <v>86852.954916000002</v>
      </c>
      <c r="BG258">
        <v>86852.954916000002</v>
      </c>
      <c r="BI258">
        <v>86852.954916000002</v>
      </c>
      <c r="BK258">
        <v>86852.954916000002</v>
      </c>
      <c r="BM258">
        <v>86852.954916000002</v>
      </c>
      <c r="BO258">
        <v>86852.954916000002</v>
      </c>
      <c r="BQ258">
        <v>86852.954916000002</v>
      </c>
      <c r="BS258">
        <v>86852.954916000002</v>
      </c>
      <c r="BT258" s="5">
        <v>86852.95</v>
      </c>
      <c r="BU258" s="5">
        <v>6401100</v>
      </c>
      <c r="BW258">
        <v>0.02</v>
      </c>
      <c r="BX258" s="5">
        <v>128022</v>
      </c>
      <c r="BY258" s="5">
        <v>85116.390773405699</v>
      </c>
      <c r="BZ258" s="5">
        <v>6273078</v>
      </c>
      <c r="CA258" s="5" t="s">
        <v>10</v>
      </c>
      <c r="CB258" s="5">
        <v>22000</v>
      </c>
      <c r="CC258">
        <v>107116.3907734057</v>
      </c>
      <c r="CD258" s="5">
        <v>1621400</v>
      </c>
      <c r="CE258" s="5">
        <v>7894478</v>
      </c>
      <c r="CF258" s="5" t="s">
        <v>104</v>
      </c>
      <c r="CG258" s="5" t="s">
        <v>62</v>
      </c>
      <c r="CH258" s="5" t="s">
        <v>1</v>
      </c>
      <c r="CI258" s="5" t="s">
        <v>1</v>
      </c>
      <c r="CJ258" t="s">
        <v>1863</v>
      </c>
      <c r="CK258" t="s">
        <v>1787</v>
      </c>
      <c r="CL258" t="s">
        <v>1868</v>
      </c>
      <c r="CM258" t="s">
        <v>1857</v>
      </c>
      <c r="CN258" s="5" t="b">
        <v>1</v>
      </c>
      <c r="CO258" t="s">
        <v>399</v>
      </c>
      <c r="CQ258" t="s">
        <v>1269</v>
      </c>
      <c r="CR258" t="s">
        <v>1450</v>
      </c>
      <c r="CS258" t="s">
        <v>10</v>
      </c>
      <c r="CT258" t="b">
        <v>1</v>
      </c>
      <c r="CU258">
        <v>6401100</v>
      </c>
      <c r="CV258" t="s">
        <v>1899</v>
      </c>
      <c r="CW258">
        <v>0</v>
      </c>
      <c r="CX258">
        <v>6401100</v>
      </c>
      <c r="CY258">
        <v>0</v>
      </c>
      <c r="CZ258" t="b">
        <v>1</v>
      </c>
      <c r="DA258">
        <v>45285</v>
      </c>
      <c r="DB258" t="s">
        <v>1789</v>
      </c>
      <c r="DC258">
        <v>-4.7489823609228043E-3</v>
      </c>
      <c r="DD258">
        <v>-404.2162384083162</v>
      </c>
      <c r="DE258" s="5">
        <f>ROUND(ПП5[[#This Row],[Стоимость квартиры с отделкой]]/1000000,2)</f>
        <v>7.89</v>
      </c>
    </row>
    <row r="259" spans="1:109" x14ac:dyDescent="0.25">
      <c r="A259" s="5">
        <v>258</v>
      </c>
      <c r="B259" s="5" t="s">
        <v>21</v>
      </c>
      <c r="C259" s="5">
        <v>6</v>
      </c>
      <c r="D259" s="5">
        <v>2</v>
      </c>
      <c r="E259" s="5">
        <v>0</v>
      </c>
      <c r="F259" s="5">
        <v>7.18</v>
      </c>
      <c r="G259" s="5"/>
      <c r="H259" s="5"/>
      <c r="I259" s="5">
        <v>7.18</v>
      </c>
      <c r="J259" s="5">
        <v>5.17</v>
      </c>
      <c r="K259" s="5">
        <v>3.72</v>
      </c>
      <c r="L259" s="5"/>
      <c r="M259" s="5"/>
      <c r="N259" s="5">
        <v>6.97</v>
      </c>
      <c r="O259" s="5">
        <v>2.97</v>
      </c>
      <c r="P259" s="5"/>
      <c r="R259" s="5">
        <v>2.97</v>
      </c>
      <c r="S259" s="5">
        <v>26.01</v>
      </c>
      <c r="T259" s="5">
        <v>23.04</v>
      </c>
      <c r="U259" s="5">
        <v>24.53</v>
      </c>
      <c r="V259">
        <v>24.35</v>
      </c>
      <c r="W259" s="5">
        <v>91105.56</v>
      </c>
      <c r="X259">
        <v>4555.2780000000002</v>
      </c>
      <c r="Y259">
        <v>95660.838000000003</v>
      </c>
      <c r="Z259">
        <v>2869.8251399999999</v>
      </c>
      <c r="AA259">
        <v>98530.663140000004</v>
      </c>
      <c r="AB259">
        <v>12808.986208200002</v>
      </c>
      <c r="AC259">
        <v>111339.64934819999</v>
      </c>
      <c r="AD259">
        <v>3340.1894804460003</v>
      </c>
      <c r="AE259">
        <v>114679.838828646</v>
      </c>
      <c r="AG259">
        <v>114679.838828646</v>
      </c>
      <c r="AI259">
        <v>114679.838828646</v>
      </c>
      <c r="AJ259">
        <v>1146.7983882864601</v>
      </c>
      <c r="AK259">
        <v>115826.63721693247</v>
      </c>
      <c r="AL259" s="5">
        <v>5791.3318608466243</v>
      </c>
      <c r="AM259" s="5">
        <v>121617.9690777791</v>
      </c>
      <c r="AO259">
        <v>121617.9690777791</v>
      </c>
      <c r="AP259">
        <v>3648.5390723333726</v>
      </c>
      <c r="AQ259">
        <v>125266.50815011248</v>
      </c>
      <c r="AS259">
        <v>125266.50815011248</v>
      </c>
      <c r="AU259">
        <v>125266.50815011248</v>
      </c>
      <c r="AW259">
        <v>125266.50815011248</v>
      </c>
      <c r="AX259" s="5">
        <v>1252.6650815011246</v>
      </c>
      <c r="AY259">
        <v>126519.1732316136</v>
      </c>
      <c r="BA259">
        <v>126519.1732316136</v>
      </c>
      <c r="BC259">
        <v>126519.1732316136</v>
      </c>
      <c r="BE259">
        <v>126519.1732316136</v>
      </c>
      <c r="BG259">
        <v>126519.1732316136</v>
      </c>
      <c r="BI259">
        <v>126519.1732316136</v>
      </c>
      <c r="BK259">
        <v>126519.1732316136</v>
      </c>
      <c r="BM259">
        <v>126519.1732316136</v>
      </c>
      <c r="BO259">
        <v>126519.1732316136</v>
      </c>
      <c r="BQ259">
        <v>126519.1732316136</v>
      </c>
      <c r="BS259">
        <v>126519.1732316136</v>
      </c>
      <c r="BT259" s="5">
        <v>126519.17</v>
      </c>
      <c r="BU259" s="5">
        <v>3103600</v>
      </c>
      <c r="BX259" s="5">
        <v>0</v>
      </c>
      <c r="BY259" s="5">
        <v>126522.62535670606</v>
      </c>
      <c r="BZ259" s="5">
        <v>3103600</v>
      </c>
      <c r="CA259" s="5" t="s">
        <v>10</v>
      </c>
      <c r="CB259" s="5">
        <v>20000</v>
      </c>
      <c r="CC259">
        <v>146522.62535670606</v>
      </c>
      <c r="CD259" s="5">
        <v>490600</v>
      </c>
      <c r="CE259" s="5">
        <v>3594200</v>
      </c>
      <c r="CF259" s="5"/>
      <c r="CG259" s="5"/>
      <c r="CH259" s="5" t="s">
        <v>1</v>
      </c>
      <c r="CI259" s="5" t="s">
        <v>1</v>
      </c>
      <c r="CJ259" t="s">
        <v>1863</v>
      </c>
      <c r="CK259" t="s">
        <v>1787</v>
      </c>
      <c r="CL259" t="s">
        <v>1868</v>
      </c>
      <c r="CM259" t="s">
        <v>1862</v>
      </c>
      <c r="CN259" s="5" t="b">
        <v>1</v>
      </c>
      <c r="CO259" t="s">
        <v>400</v>
      </c>
      <c r="CQ259" t="s">
        <v>1269</v>
      </c>
      <c r="CR259" t="s">
        <v>1450</v>
      </c>
      <c r="CS259" t="s">
        <v>10</v>
      </c>
      <c r="CT259" t="b">
        <v>1</v>
      </c>
      <c r="CU259">
        <v>3103600</v>
      </c>
      <c r="CV259" t="s">
        <v>1899</v>
      </c>
      <c r="CW259">
        <v>0</v>
      </c>
      <c r="CX259">
        <v>3103600</v>
      </c>
      <c r="CY259">
        <v>0</v>
      </c>
      <c r="CZ259" t="b">
        <v>1</v>
      </c>
      <c r="DA259">
        <v>45441</v>
      </c>
      <c r="DB259" t="s">
        <v>1789</v>
      </c>
      <c r="DC259">
        <v>-7.337953526294517E-3</v>
      </c>
      <c r="DD259">
        <v>-928.41714489228127</v>
      </c>
      <c r="DE259" s="5">
        <f>ROUND(ПП5[[#This Row],[Стоимость квартиры с отделкой]]/1000000,2)</f>
        <v>3.59</v>
      </c>
    </row>
    <row r="260" spans="1:109" x14ac:dyDescent="0.25">
      <c r="A260" s="5">
        <v>259</v>
      </c>
      <c r="B260" s="5" t="s">
        <v>21</v>
      </c>
      <c r="C260" s="5">
        <v>6</v>
      </c>
      <c r="D260" s="5">
        <v>3</v>
      </c>
      <c r="E260" s="5">
        <v>2</v>
      </c>
      <c r="F260" s="5">
        <v>13.69</v>
      </c>
      <c r="G260" s="5">
        <v>10.16</v>
      </c>
      <c r="H260" s="5"/>
      <c r="I260" s="5">
        <v>23.85</v>
      </c>
      <c r="J260" s="5">
        <v>18.71</v>
      </c>
      <c r="K260" s="5">
        <v>3.49</v>
      </c>
      <c r="L260" s="5">
        <v>2.11</v>
      </c>
      <c r="M260" s="5"/>
      <c r="N260" s="5">
        <v>7.09</v>
      </c>
      <c r="O260" s="5">
        <v>2.65</v>
      </c>
      <c r="P260" s="5"/>
      <c r="R260" s="5">
        <v>2.65</v>
      </c>
      <c r="S260" s="5">
        <v>57.9</v>
      </c>
      <c r="T260" s="5">
        <v>55.25</v>
      </c>
      <c r="U260" s="5">
        <v>56.58</v>
      </c>
      <c r="V260">
        <v>56.250000000000007</v>
      </c>
      <c r="W260" s="5">
        <v>79535.67300000001</v>
      </c>
      <c r="X260">
        <v>3976.7836500000008</v>
      </c>
      <c r="Y260">
        <v>83512.456649999993</v>
      </c>
      <c r="Z260">
        <v>2505.3736994999999</v>
      </c>
      <c r="AA260">
        <v>86017.8303495</v>
      </c>
      <c r="AC260">
        <v>86017.8303495</v>
      </c>
      <c r="AE260">
        <v>86017.8303495</v>
      </c>
      <c r="AG260">
        <v>86017.8303495</v>
      </c>
      <c r="AI260">
        <v>86017.8303495</v>
      </c>
      <c r="AJ260">
        <v>860.17830349500002</v>
      </c>
      <c r="AK260">
        <v>86878.008652995006</v>
      </c>
      <c r="AL260" s="5">
        <v>4343.9004326497507</v>
      </c>
      <c r="AM260" s="5">
        <v>91221.909085644758</v>
      </c>
      <c r="AO260">
        <v>91221.909085644758</v>
      </c>
      <c r="AP260">
        <v>1824.4381817128951</v>
      </c>
      <c r="AQ260">
        <v>93046.347267357647</v>
      </c>
      <c r="AS260">
        <v>93046.347267357647</v>
      </c>
      <c r="AT260">
        <v>1860.9269453471527</v>
      </c>
      <c r="AU260">
        <v>94907.274212704797</v>
      </c>
      <c r="AV260">
        <v>150</v>
      </c>
      <c r="AW260">
        <v>95057.274212704797</v>
      </c>
      <c r="AX260" s="5">
        <v>950.57274212704795</v>
      </c>
      <c r="AY260">
        <v>96007.846954831839</v>
      </c>
      <c r="BA260">
        <v>96007.846954831839</v>
      </c>
      <c r="BC260">
        <v>96007.846954831839</v>
      </c>
      <c r="BE260">
        <v>96007.846954831839</v>
      </c>
      <c r="BF260">
        <v>2400.196173870796</v>
      </c>
      <c r="BG260">
        <v>98408.043128702629</v>
      </c>
      <c r="BH260">
        <v>500</v>
      </c>
      <c r="BI260">
        <v>98908.043128702629</v>
      </c>
      <c r="BJ260">
        <v>3956.3217251481046</v>
      </c>
      <c r="BK260">
        <v>102864.36485385074</v>
      </c>
      <c r="BL260">
        <v>6171.861891231044</v>
      </c>
      <c r="BM260">
        <v>109036.2267450818</v>
      </c>
      <c r="BN260">
        <v>14174.709476860631</v>
      </c>
      <c r="BO260">
        <v>123210.93622194242</v>
      </c>
      <c r="BP260">
        <v>35</v>
      </c>
      <c r="BQ260">
        <v>123245.93622194242</v>
      </c>
      <c r="BS260">
        <v>123245.93622194242</v>
      </c>
      <c r="BT260" s="5">
        <v>123245.94</v>
      </c>
      <c r="BU260" s="5">
        <v>6973300</v>
      </c>
      <c r="BV260">
        <v>40000</v>
      </c>
      <c r="BX260" s="5">
        <v>40000</v>
      </c>
      <c r="BY260" s="5">
        <v>122539.76670201484</v>
      </c>
      <c r="BZ260" s="5">
        <v>6933300</v>
      </c>
      <c r="CA260" s="5" t="s">
        <v>10</v>
      </c>
      <c r="CB260" s="5">
        <v>25000</v>
      </c>
      <c r="CC260">
        <v>147539.76670201484</v>
      </c>
      <c r="CD260" s="5">
        <v>1414499.9999999993</v>
      </c>
      <c r="CE260" s="5">
        <v>8347799.9999999981</v>
      </c>
      <c r="CF260" s="5" t="s">
        <v>102</v>
      </c>
      <c r="CG260" s="5" t="s">
        <v>1271</v>
      </c>
      <c r="CH260" s="5" t="s">
        <v>1</v>
      </c>
      <c r="CI260" s="5" t="s">
        <v>1</v>
      </c>
      <c r="CJ260" t="s">
        <v>1863</v>
      </c>
      <c r="CK260" t="s">
        <v>1787</v>
      </c>
      <c r="CL260" t="s">
        <v>1868</v>
      </c>
      <c r="CM260" t="s">
        <v>1857</v>
      </c>
      <c r="CN260" s="5" t="b">
        <v>1</v>
      </c>
      <c r="CO260" t="s">
        <v>401</v>
      </c>
      <c r="CQ260" t="s">
        <v>1269</v>
      </c>
      <c r="CR260" t="s">
        <v>1450</v>
      </c>
      <c r="CS260" t="s">
        <v>10</v>
      </c>
      <c r="CT260" t="b">
        <v>1</v>
      </c>
      <c r="CU260">
        <v>6973300</v>
      </c>
      <c r="CV260" t="s">
        <v>1899</v>
      </c>
      <c r="CW260">
        <v>0</v>
      </c>
      <c r="CX260">
        <v>6973300</v>
      </c>
      <c r="CY260">
        <v>0</v>
      </c>
      <c r="CZ260" t="b">
        <v>1</v>
      </c>
      <c r="DA260">
        <v>45649</v>
      </c>
      <c r="DB260" t="s">
        <v>1792</v>
      </c>
      <c r="DC260">
        <v>-5.8324496288439942E-3</v>
      </c>
      <c r="DD260">
        <v>-714.70701681979619</v>
      </c>
      <c r="DE260" s="5">
        <f>ROUND(ПП5[[#This Row],[Стоимость квартиры с отделкой]]/1000000,2)</f>
        <v>8.35</v>
      </c>
    </row>
    <row r="261" spans="1:109" x14ac:dyDescent="0.25">
      <c r="A261" s="5">
        <v>260</v>
      </c>
      <c r="B261" s="5" t="s">
        <v>21</v>
      </c>
      <c r="C261" s="5">
        <v>6</v>
      </c>
      <c r="D261" s="5">
        <v>4</v>
      </c>
      <c r="E261" s="5">
        <v>2</v>
      </c>
      <c r="F261" s="5">
        <v>15.45</v>
      </c>
      <c r="G261" s="5">
        <v>10.34</v>
      </c>
      <c r="H261" s="5"/>
      <c r="I261" s="5">
        <v>25.79</v>
      </c>
      <c r="J261" s="5">
        <v>15.44</v>
      </c>
      <c r="K261" s="5">
        <v>4.59</v>
      </c>
      <c r="L261" s="5">
        <v>2.21</v>
      </c>
      <c r="M261" s="5"/>
      <c r="N261" s="5">
        <v>10.79</v>
      </c>
      <c r="O261" s="5">
        <v>2.84</v>
      </c>
      <c r="P261" s="5"/>
      <c r="R261" s="5">
        <v>2.84</v>
      </c>
      <c r="S261" s="5">
        <v>61.66</v>
      </c>
      <c r="T261" s="5">
        <v>58.82</v>
      </c>
      <c r="U261" s="5">
        <v>60.24</v>
      </c>
      <c r="V261">
        <v>59.850000000000009</v>
      </c>
      <c r="W261" s="5">
        <v>81466.150500000003</v>
      </c>
      <c r="X261">
        <v>4073.3075250000002</v>
      </c>
      <c r="Y261">
        <v>85539.458025</v>
      </c>
      <c r="Z261">
        <v>2566.1837407499997</v>
      </c>
      <c r="AA261">
        <v>88105.641765749999</v>
      </c>
      <c r="AC261">
        <v>88105.641765749999</v>
      </c>
      <c r="AE261">
        <v>88105.641765749999</v>
      </c>
      <c r="AG261">
        <v>88105.641765749999</v>
      </c>
      <c r="AI261">
        <v>88105.641765749999</v>
      </c>
      <c r="AJ261">
        <v>881.05641765749999</v>
      </c>
      <c r="AK261">
        <v>88986.698183407498</v>
      </c>
      <c r="AL261" s="5">
        <v>4449.3349091703749</v>
      </c>
      <c r="AM261" s="5">
        <v>93436.033092577869</v>
      </c>
      <c r="AO261">
        <v>93436.033092577869</v>
      </c>
      <c r="AP261">
        <v>1868.7206618515577</v>
      </c>
      <c r="AQ261">
        <v>95304.753754429446</v>
      </c>
      <c r="AS261">
        <v>95304.753754429446</v>
      </c>
      <c r="AT261">
        <v>1906.0950750885888</v>
      </c>
      <c r="AU261">
        <v>97210.848829518014</v>
      </c>
      <c r="AW261">
        <v>97210.848829518014</v>
      </c>
      <c r="AX261" s="5"/>
      <c r="AY261">
        <v>97210.848829518014</v>
      </c>
      <c r="BA261">
        <v>97210.848829518014</v>
      </c>
      <c r="BC261">
        <v>97210.848829518014</v>
      </c>
      <c r="BE261">
        <v>97210.848829518014</v>
      </c>
      <c r="BF261">
        <v>486.05424414759005</v>
      </c>
      <c r="BG261">
        <v>97696.903073665599</v>
      </c>
      <c r="BI261">
        <v>97696.903073665599</v>
      </c>
      <c r="BJ261">
        <v>3907.876122946624</v>
      </c>
      <c r="BK261">
        <v>101604.77919661222</v>
      </c>
      <c r="BL261">
        <v>6096.2867517967325</v>
      </c>
      <c r="BM261">
        <v>107701.06594840896</v>
      </c>
      <c r="BN261">
        <v>14001.138573293165</v>
      </c>
      <c r="BO261">
        <v>121702.20452170212</v>
      </c>
      <c r="BP261">
        <v>35</v>
      </c>
      <c r="BQ261">
        <v>121737.20452170212</v>
      </c>
      <c r="BS261">
        <v>121737.20452170212</v>
      </c>
      <c r="BT261" s="5">
        <v>121737.2</v>
      </c>
      <c r="BU261" s="5">
        <v>7333500</v>
      </c>
      <c r="BV261">
        <v>300000</v>
      </c>
      <c r="BX261" s="5">
        <v>300000</v>
      </c>
      <c r="BY261" s="5">
        <v>116757.96812749004</v>
      </c>
      <c r="BZ261" s="5">
        <v>7033500</v>
      </c>
      <c r="CA261" s="5" t="s">
        <v>8</v>
      </c>
      <c r="CB261" s="5"/>
      <c r="CC261">
        <v>116757.96812749004</v>
      </c>
      <c r="CD261" s="5">
        <v>0</v>
      </c>
      <c r="CE261" s="5">
        <v>7033500</v>
      </c>
      <c r="CF261" s="5"/>
      <c r="CG261" s="5" t="s">
        <v>1782</v>
      </c>
      <c r="CH261" s="5" t="s">
        <v>1</v>
      </c>
      <c r="CI261" s="5" t="s">
        <v>1</v>
      </c>
      <c r="CJ261" t="s">
        <v>1863</v>
      </c>
      <c r="CK261" t="s">
        <v>1787</v>
      </c>
      <c r="CL261" t="s">
        <v>1868</v>
      </c>
      <c r="CM261" t="s">
        <v>1857</v>
      </c>
      <c r="CN261" s="5" t="b">
        <v>1</v>
      </c>
      <c r="CO261" t="s">
        <v>402</v>
      </c>
      <c r="CQ261" t="s">
        <v>1269</v>
      </c>
      <c r="CR261" t="s">
        <v>1450</v>
      </c>
      <c r="CS261" t="s">
        <v>8</v>
      </c>
      <c r="CT261" t="b">
        <v>1</v>
      </c>
      <c r="CU261">
        <v>7333500</v>
      </c>
      <c r="CV261" t="s">
        <v>1899</v>
      </c>
      <c r="CW261">
        <v>7333500</v>
      </c>
      <c r="CX261">
        <v>7333500</v>
      </c>
      <c r="CY261">
        <v>0</v>
      </c>
      <c r="CZ261" t="b">
        <v>1</v>
      </c>
      <c r="DA261">
        <v>45793</v>
      </c>
      <c r="DB261" t="s">
        <v>1792</v>
      </c>
      <c r="DC261">
        <v>-6.4741035856572537E-3</v>
      </c>
      <c r="DD261">
        <v>-755.90318010823876</v>
      </c>
      <c r="DE261" s="5">
        <f>ROUND(ПП5[[#This Row],[Стоимость квартиры с отделкой]]/1000000,2)</f>
        <v>7.03</v>
      </c>
    </row>
    <row r="262" spans="1:109" x14ac:dyDescent="0.25">
      <c r="A262" s="5">
        <v>261</v>
      </c>
      <c r="B262" s="5" t="s">
        <v>21</v>
      </c>
      <c r="C262" s="5">
        <v>6</v>
      </c>
      <c r="D262" s="5">
        <v>5</v>
      </c>
      <c r="E262" s="5">
        <v>1</v>
      </c>
      <c r="F262" s="5">
        <v>12.54</v>
      </c>
      <c r="G262" s="5"/>
      <c r="H262" s="5"/>
      <c r="I262" s="5">
        <v>12.54</v>
      </c>
      <c r="J262" s="5">
        <v>12.74</v>
      </c>
      <c r="K262" s="5">
        <v>4.0199999999999996</v>
      </c>
      <c r="L262" s="5"/>
      <c r="M262" s="5"/>
      <c r="N262" s="5">
        <v>7.09</v>
      </c>
      <c r="O262" s="5">
        <v>2.84</v>
      </c>
      <c r="P262" s="5"/>
      <c r="R262" s="5">
        <v>2.84</v>
      </c>
      <c r="S262" s="5">
        <v>39.229999999999997</v>
      </c>
      <c r="T262" s="5">
        <v>36.39</v>
      </c>
      <c r="U262" s="5">
        <v>37.81</v>
      </c>
      <c r="V262">
        <v>37.549999999999997</v>
      </c>
      <c r="W262" s="5">
        <v>88412.625</v>
      </c>
      <c r="X262">
        <v>4420.6312500000004</v>
      </c>
      <c r="Y262">
        <v>92833.256250000006</v>
      </c>
      <c r="Z262">
        <v>2784.9976875000002</v>
      </c>
      <c r="AA262">
        <v>95618.253937500005</v>
      </c>
      <c r="AB262">
        <v>4302.8214271875004</v>
      </c>
      <c r="AC262">
        <v>99921.075364687509</v>
      </c>
      <c r="AE262">
        <v>99921.075364687509</v>
      </c>
      <c r="AF262">
        <v>4996.0537682343756</v>
      </c>
      <c r="AG262">
        <v>104917.12913292188</v>
      </c>
      <c r="AH262">
        <v>-620</v>
      </c>
      <c r="AI262">
        <v>104297.12913292188</v>
      </c>
      <c r="AJ262">
        <v>1042.9712913292187</v>
      </c>
      <c r="AK262">
        <v>105340.1004242511</v>
      </c>
      <c r="AL262" s="5">
        <v>5267.0050212125552</v>
      </c>
      <c r="AM262" s="5">
        <v>110607.10544546365</v>
      </c>
      <c r="AO262">
        <v>110607.10544546365</v>
      </c>
      <c r="AP262">
        <v>3318.2131633639092</v>
      </c>
      <c r="AQ262">
        <v>113925.31860882755</v>
      </c>
      <c r="AS262">
        <v>113925.31860882755</v>
      </c>
      <c r="AU262">
        <v>113925.31860882755</v>
      </c>
      <c r="AW262">
        <v>113925.31860882755</v>
      </c>
      <c r="AX262" s="5">
        <v>1139.2531860882757</v>
      </c>
      <c r="AY262">
        <v>115064.57179491584</v>
      </c>
      <c r="BA262">
        <v>115064.57179491584</v>
      </c>
      <c r="BC262">
        <v>115064.57179491584</v>
      </c>
      <c r="BE262">
        <v>115064.57179491584</v>
      </c>
      <c r="BF262">
        <v>575.32285897457916</v>
      </c>
      <c r="BG262">
        <v>115639.8946538904</v>
      </c>
      <c r="BI262">
        <v>115639.8946538904</v>
      </c>
      <c r="BK262">
        <v>115639.8946538904</v>
      </c>
      <c r="BL262">
        <v>5781.9947326945212</v>
      </c>
      <c r="BM262">
        <v>121421.88938658494</v>
      </c>
      <c r="BN262">
        <v>15784.845620256045</v>
      </c>
      <c r="BO262">
        <v>137206.73500684099</v>
      </c>
      <c r="BP262">
        <v>35</v>
      </c>
      <c r="BQ262">
        <v>137241.73500684099</v>
      </c>
      <c r="BS262">
        <v>137241.73500684099</v>
      </c>
      <c r="BT262" s="5">
        <v>137241.74</v>
      </c>
      <c r="BU262" s="5">
        <v>5153500</v>
      </c>
      <c r="BX262" s="5">
        <v>0</v>
      </c>
      <c r="BY262" s="5">
        <v>137243.67509986684</v>
      </c>
      <c r="BZ262" s="5">
        <v>5153500</v>
      </c>
      <c r="CA262" s="5" t="s">
        <v>8</v>
      </c>
      <c r="CB262" s="5"/>
      <c r="CC262">
        <v>137243.67509986684</v>
      </c>
      <c r="CD262" s="5">
        <v>0</v>
      </c>
      <c r="CE262" s="5">
        <v>5153500.0000000009</v>
      </c>
      <c r="CF262" s="5"/>
      <c r="CG262" s="5"/>
      <c r="CH262" s="5" t="s">
        <v>2</v>
      </c>
      <c r="CI262" s="5" t="s">
        <v>2</v>
      </c>
      <c r="CJ262" t="s">
        <v>1821</v>
      </c>
      <c r="CK262" t="s">
        <v>1787</v>
      </c>
      <c r="CL262" t="s">
        <v>1868</v>
      </c>
      <c r="CM262" t="s">
        <v>1864</v>
      </c>
      <c r="CN262" s="5" t="b">
        <v>1</v>
      </c>
      <c r="CO262" t="s">
        <v>403</v>
      </c>
      <c r="CQ262" t="s">
        <v>1269</v>
      </c>
      <c r="CR262" t="s">
        <v>1451</v>
      </c>
      <c r="CS262" t="s">
        <v>1282</v>
      </c>
      <c r="CT262" t="b">
        <v>0</v>
      </c>
      <c r="CU262">
        <v>5153500</v>
      </c>
      <c r="CV262">
        <v>5153500</v>
      </c>
      <c r="CW262">
        <v>0</v>
      </c>
      <c r="CX262">
        <v>0</v>
      </c>
      <c r="CY262">
        <v>0</v>
      </c>
      <c r="CZ262" t="b">
        <v>1</v>
      </c>
      <c r="DA262" t="s">
        <v>1786</v>
      </c>
      <c r="DB262" t="s">
        <v>1787</v>
      </c>
      <c r="DC262">
        <v>-6.8764877016661563E-3</v>
      </c>
      <c r="DD262">
        <v>-943.75444395570003</v>
      </c>
      <c r="DE262" s="5">
        <f>ROUND(ПП5[[#This Row],[Стоимость квартиры с отделкой]]/1000000,2)</f>
        <v>5.15</v>
      </c>
    </row>
    <row r="263" spans="1:109" x14ac:dyDescent="0.25">
      <c r="A263" s="5">
        <v>262</v>
      </c>
      <c r="B263" s="5" t="s">
        <v>21</v>
      </c>
      <c r="C263" s="5">
        <v>6</v>
      </c>
      <c r="D263" s="5">
        <v>6</v>
      </c>
      <c r="E263" s="5">
        <v>3</v>
      </c>
      <c r="F263" s="5">
        <v>17.2</v>
      </c>
      <c r="G263" s="5">
        <v>14.64</v>
      </c>
      <c r="H263" s="5">
        <v>14.34</v>
      </c>
      <c r="I263" s="5">
        <v>46.18</v>
      </c>
      <c r="J263" s="5">
        <v>13.15</v>
      </c>
      <c r="K263" s="5">
        <v>4.03</v>
      </c>
      <c r="L263" s="5">
        <v>1.76</v>
      </c>
      <c r="M263" s="5"/>
      <c r="N263" s="5">
        <v>13.11</v>
      </c>
      <c r="O263" s="5">
        <v>2.79</v>
      </c>
      <c r="P263" s="5">
        <v>2.68</v>
      </c>
      <c r="R263" s="5">
        <v>5.4700000000000006</v>
      </c>
      <c r="S263" s="5">
        <v>83.7</v>
      </c>
      <c r="T263" s="5">
        <v>78.23</v>
      </c>
      <c r="U263" s="5">
        <v>80.97</v>
      </c>
      <c r="V263">
        <v>80.95</v>
      </c>
      <c r="W263" s="5">
        <v>74234.160000000018</v>
      </c>
      <c r="X263">
        <v>3711.708000000001</v>
      </c>
      <c r="Y263">
        <v>77945.868000000017</v>
      </c>
      <c r="Z263">
        <v>2338.376040000001</v>
      </c>
      <c r="AA263">
        <v>80284.24404000002</v>
      </c>
      <c r="AC263">
        <v>80284.24404000002</v>
      </c>
      <c r="AE263">
        <v>80284.24404000002</v>
      </c>
      <c r="AG263">
        <v>80284.24404000002</v>
      </c>
      <c r="AI263">
        <v>80284.24404000002</v>
      </c>
      <c r="AJ263">
        <v>802.84244040000021</v>
      </c>
      <c r="AK263">
        <v>81087.086480400016</v>
      </c>
      <c r="AL263" s="5">
        <v>4054.3543240200006</v>
      </c>
      <c r="AM263" s="5">
        <v>85141.44080442001</v>
      </c>
      <c r="AO263">
        <v>85141.44080442001</v>
      </c>
      <c r="AP263">
        <v>1702.8288160884003</v>
      </c>
      <c r="AQ263">
        <v>86844.269620508407</v>
      </c>
      <c r="AS263">
        <v>86844.269620508407</v>
      </c>
      <c r="AT263">
        <v>1736.8853924101682</v>
      </c>
      <c r="AU263">
        <v>88581.155012918578</v>
      </c>
      <c r="AW263">
        <v>88581.155012918578</v>
      </c>
      <c r="AX263" s="5">
        <v>885.81155012918578</v>
      </c>
      <c r="AY263">
        <v>89466.966563047783</v>
      </c>
      <c r="BA263">
        <v>89466.966563047783</v>
      </c>
      <c r="BB263">
        <v>447.33483281523883</v>
      </c>
      <c r="BC263">
        <v>89914.301395863004</v>
      </c>
      <c r="BD263">
        <v>1798.2860279172601</v>
      </c>
      <c r="BE263">
        <v>91712.587423780249</v>
      </c>
      <c r="BF263">
        <v>1375.6888113567038</v>
      </c>
      <c r="BG263">
        <v>93088.27623513696</v>
      </c>
      <c r="BI263">
        <v>93088.27623513696</v>
      </c>
      <c r="BK263">
        <v>93088.27623513696</v>
      </c>
      <c r="BM263">
        <v>93088.27623513696</v>
      </c>
      <c r="BO263">
        <v>93088.27623513696</v>
      </c>
      <c r="BQ263">
        <v>93088.27623513696</v>
      </c>
      <c r="BS263">
        <v>93088.27623513696</v>
      </c>
      <c r="BT263" s="5">
        <v>93088.28</v>
      </c>
      <c r="BU263" s="5">
        <v>7537400</v>
      </c>
      <c r="BX263" s="5">
        <v>0</v>
      </c>
      <c r="BY263" s="5">
        <v>93088.798320365575</v>
      </c>
      <c r="BZ263" s="5">
        <v>7537400</v>
      </c>
      <c r="CA263" s="5" t="s">
        <v>8</v>
      </c>
      <c r="CB263" s="5"/>
      <c r="CC263">
        <v>93088.798320365575</v>
      </c>
      <c r="CD263" s="5">
        <v>0</v>
      </c>
      <c r="CE263" s="5">
        <v>7537400.0000000019</v>
      </c>
      <c r="CF263" s="5"/>
      <c r="CG263" s="5"/>
      <c r="CH263" s="5" t="s">
        <v>1</v>
      </c>
      <c r="CI263" s="5" t="s">
        <v>1</v>
      </c>
      <c r="CJ263" t="s">
        <v>1863</v>
      </c>
      <c r="CK263" t="s">
        <v>1787</v>
      </c>
      <c r="CL263" t="s">
        <v>1868</v>
      </c>
      <c r="CM263" t="s">
        <v>1866</v>
      </c>
      <c r="CN263" s="5" t="b">
        <v>1</v>
      </c>
      <c r="CO263" t="s">
        <v>404</v>
      </c>
      <c r="CQ263" t="s">
        <v>1269</v>
      </c>
      <c r="CR263" t="s">
        <v>1450</v>
      </c>
      <c r="CS263" t="s">
        <v>8</v>
      </c>
      <c r="CT263" t="b">
        <v>1</v>
      </c>
      <c r="CU263">
        <v>7537400</v>
      </c>
      <c r="CV263" t="s">
        <v>1899</v>
      </c>
      <c r="CW263">
        <v>0</v>
      </c>
      <c r="CX263">
        <v>7537400</v>
      </c>
      <c r="CY263">
        <v>0</v>
      </c>
      <c r="CZ263" t="b">
        <v>1</v>
      </c>
      <c r="DA263">
        <v>45499</v>
      </c>
      <c r="DB263" t="s">
        <v>1792</v>
      </c>
      <c r="DC263">
        <v>-2.4700506360375574E-4</v>
      </c>
      <c r="DD263">
        <v>-22.993404549919088</v>
      </c>
      <c r="DE263" s="5">
        <f>ROUND(ПП5[[#This Row],[Стоимость квартиры с отделкой]]/1000000,2)</f>
        <v>7.54</v>
      </c>
    </row>
    <row r="264" spans="1:109" x14ac:dyDescent="0.25">
      <c r="A264" s="5">
        <v>263</v>
      </c>
      <c r="B264" s="5" t="s">
        <v>21</v>
      </c>
      <c r="C264" s="5">
        <v>6</v>
      </c>
      <c r="D264" s="5">
        <v>7</v>
      </c>
      <c r="E264" s="5">
        <v>1</v>
      </c>
      <c r="F264" s="5">
        <v>14.3</v>
      </c>
      <c r="G264" s="5"/>
      <c r="H264" s="5"/>
      <c r="I264" s="5">
        <v>14.3</v>
      </c>
      <c r="J264" s="5">
        <v>9.2799999999999994</v>
      </c>
      <c r="K264" s="5">
        <v>3.79</v>
      </c>
      <c r="L264" s="5"/>
      <c r="M264" s="5"/>
      <c r="N264" s="5">
        <v>6.08</v>
      </c>
      <c r="O264" s="5">
        <v>2.71</v>
      </c>
      <c r="P264" s="5"/>
      <c r="R264" s="5">
        <v>2.71</v>
      </c>
      <c r="S264" s="5">
        <v>36.159999999999997</v>
      </c>
      <c r="T264" s="5">
        <v>33.450000000000003</v>
      </c>
      <c r="U264" s="5">
        <v>34.81</v>
      </c>
      <c r="V264">
        <v>34.599999999999994</v>
      </c>
      <c r="W264" s="5">
        <v>85573.6875</v>
      </c>
      <c r="X264">
        <v>4278.6843749999998</v>
      </c>
      <c r="Y264">
        <v>89852.371874999997</v>
      </c>
      <c r="Z264">
        <v>2695.5711562499996</v>
      </c>
      <c r="AA264">
        <v>92547.943031250004</v>
      </c>
      <c r="AB264">
        <v>12956.712024375</v>
      </c>
      <c r="AC264">
        <v>105504.655055625</v>
      </c>
      <c r="AE264">
        <v>105504.655055625</v>
      </c>
      <c r="AF264">
        <v>5275.2327527812495</v>
      </c>
      <c r="AG264">
        <v>110779.88780840625</v>
      </c>
      <c r="AI264">
        <v>110779.88780840625</v>
      </c>
      <c r="AJ264">
        <v>1107.7988780840624</v>
      </c>
      <c r="AK264">
        <v>111887.6866864903</v>
      </c>
      <c r="AL264" s="5">
        <v>5594.3843343245153</v>
      </c>
      <c r="AM264" s="5">
        <v>117482.07102081479</v>
      </c>
      <c r="AO264">
        <v>117482.07102081479</v>
      </c>
      <c r="AP264">
        <v>3524.4621306244439</v>
      </c>
      <c r="AQ264">
        <v>121006.53315143925</v>
      </c>
      <c r="AS264">
        <v>121006.53315143925</v>
      </c>
      <c r="AU264">
        <v>121006.53315143925</v>
      </c>
      <c r="AW264">
        <v>121006.53315143925</v>
      </c>
      <c r="AX264" s="5"/>
      <c r="AY264">
        <v>121006.53315143925</v>
      </c>
      <c r="BA264">
        <v>121006.53315143925</v>
      </c>
      <c r="BC264">
        <v>121006.53315143925</v>
      </c>
      <c r="BE264">
        <v>121006.53315143925</v>
      </c>
      <c r="BF264">
        <v>605.03266575719624</v>
      </c>
      <c r="BG264">
        <v>121611.56581719645</v>
      </c>
      <c r="BI264">
        <v>121611.56581719645</v>
      </c>
      <c r="BJ264">
        <v>2432.2313163439289</v>
      </c>
      <c r="BK264">
        <v>124043.79713354036</v>
      </c>
      <c r="BM264">
        <v>124043.79713354036</v>
      </c>
      <c r="BO264">
        <v>124043.79713354036</v>
      </c>
      <c r="BQ264">
        <v>124043.79713354036</v>
      </c>
      <c r="BS264">
        <v>124043.79713354036</v>
      </c>
      <c r="BT264" s="5">
        <v>124043.8</v>
      </c>
      <c r="BU264" s="5">
        <v>4318000</v>
      </c>
      <c r="BW264">
        <v>0.03</v>
      </c>
      <c r="BX264" s="5">
        <v>129540</v>
      </c>
      <c r="BY264" s="5">
        <v>120323.47026716459</v>
      </c>
      <c r="BZ264" s="5">
        <v>4188460</v>
      </c>
      <c r="CA264" s="5" t="s">
        <v>10</v>
      </c>
      <c r="CB264" s="5">
        <v>20000</v>
      </c>
      <c r="CC264">
        <v>140323.47026716458</v>
      </c>
      <c r="CD264" s="5">
        <v>696199.99999999907</v>
      </c>
      <c r="CE264" s="5">
        <v>4884659.9999999991</v>
      </c>
      <c r="CF264" s="5" t="s">
        <v>102</v>
      </c>
      <c r="CG264" s="5" t="s">
        <v>110</v>
      </c>
      <c r="CH264" s="5" t="s">
        <v>1</v>
      </c>
      <c r="CI264" s="5" t="s">
        <v>1</v>
      </c>
      <c r="CJ264" t="s">
        <v>1863</v>
      </c>
      <c r="CK264" t="s">
        <v>1787</v>
      </c>
      <c r="CL264" t="s">
        <v>1868</v>
      </c>
      <c r="CM264" t="s">
        <v>1864</v>
      </c>
      <c r="CN264" s="5" t="b">
        <v>1</v>
      </c>
      <c r="CO264" t="s">
        <v>405</v>
      </c>
      <c r="CQ264" t="s">
        <v>1269</v>
      </c>
      <c r="CR264" t="s">
        <v>1450</v>
      </c>
      <c r="CS264" t="s">
        <v>10</v>
      </c>
      <c r="CT264" t="b">
        <v>1</v>
      </c>
      <c r="CU264">
        <v>4318000</v>
      </c>
      <c r="CV264" t="s">
        <v>1899</v>
      </c>
      <c r="CW264">
        <v>0</v>
      </c>
      <c r="CX264">
        <v>4318000</v>
      </c>
      <c r="CY264">
        <v>0</v>
      </c>
      <c r="CZ264" t="b">
        <v>1</v>
      </c>
      <c r="DA264">
        <v>45555</v>
      </c>
      <c r="DB264" t="s">
        <v>1789</v>
      </c>
      <c r="DC264">
        <v>-6.0327492099973004E-3</v>
      </c>
      <c r="DD264">
        <v>-725.88132019837099</v>
      </c>
      <c r="DE264" s="5">
        <f>ROUND(ПП5[[#This Row],[Стоимость квартиры с отделкой]]/1000000,2)</f>
        <v>4.88</v>
      </c>
    </row>
    <row r="265" spans="1:109" x14ac:dyDescent="0.25">
      <c r="A265" s="5">
        <v>264</v>
      </c>
      <c r="B265" s="5" t="s">
        <v>21</v>
      </c>
      <c r="C265" s="5">
        <v>7</v>
      </c>
      <c r="D265" s="5">
        <v>1</v>
      </c>
      <c r="E265" s="5">
        <v>2</v>
      </c>
      <c r="F265" s="5">
        <v>17.63</v>
      </c>
      <c r="G265" s="5">
        <v>13.69</v>
      </c>
      <c r="H265" s="5"/>
      <c r="I265" s="5">
        <v>31.32</v>
      </c>
      <c r="J265" s="5">
        <v>20.05</v>
      </c>
      <c r="K265" s="5">
        <v>3.54</v>
      </c>
      <c r="L265" s="5">
        <v>2.93</v>
      </c>
      <c r="M265" s="5"/>
      <c r="N265" s="5">
        <v>12.19</v>
      </c>
      <c r="O265" s="5">
        <v>4.6500000000000004</v>
      </c>
      <c r="P265" s="5">
        <v>2.68</v>
      </c>
      <c r="R265" s="5">
        <v>7.33</v>
      </c>
      <c r="S265" s="5">
        <v>77.36</v>
      </c>
      <c r="T265" s="5">
        <v>70.03</v>
      </c>
      <c r="U265" s="5">
        <v>73.7</v>
      </c>
      <c r="V265">
        <v>73.199999999999989</v>
      </c>
      <c r="W265" s="5">
        <v>78763.482000000004</v>
      </c>
      <c r="X265">
        <v>3938.1741000000002</v>
      </c>
      <c r="Y265">
        <v>82701.656099999993</v>
      </c>
      <c r="Z265">
        <v>2481.0496830000002</v>
      </c>
      <c r="AA265">
        <v>85182.705783000012</v>
      </c>
      <c r="AC265">
        <v>85182.705783000012</v>
      </c>
      <c r="AE265">
        <v>85182.705783000012</v>
      </c>
      <c r="AG265">
        <v>85182.705783000012</v>
      </c>
      <c r="AI265">
        <v>85182.705783000012</v>
      </c>
      <c r="AJ265">
        <v>851.82705783000017</v>
      </c>
      <c r="AK265">
        <v>86034.532840830012</v>
      </c>
      <c r="AL265" s="5">
        <v>4301.7266420415008</v>
      </c>
      <c r="AM265" s="5">
        <v>90336.259482871508</v>
      </c>
      <c r="AO265">
        <v>90336.259482871508</v>
      </c>
      <c r="AP265">
        <v>1806.7251896574303</v>
      </c>
      <c r="AQ265">
        <v>92142.984672528939</v>
      </c>
      <c r="AS265">
        <v>92142.984672528939</v>
      </c>
      <c r="AT265">
        <v>1842.8596934505788</v>
      </c>
      <c r="AU265">
        <v>93985.844365979516</v>
      </c>
      <c r="AW265">
        <v>93985.844365979516</v>
      </c>
      <c r="AX265" s="5"/>
      <c r="AY265">
        <v>93985.844365979516</v>
      </c>
      <c r="BA265">
        <v>93985.844365979516</v>
      </c>
      <c r="BC265">
        <v>93985.844365979516</v>
      </c>
      <c r="BE265">
        <v>93985.844365979516</v>
      </c>
      <c r="BF265">
        <v>469.92922182989759</v>
      </c>
      <c r="BG265">
        <v>94455.773587809395</v>
      </c>
      <c r="BI265">
        <v>94455.773587809395</v>
      </c>
      <c r="BK265">
        <v>94455.773587809395</v>
      </c>
      <c r="BL265">
        <v>7556.4618870247532</v>
      </c>
      <c r="BM265">
        <v>102012.23547483416</v>
      </c>
      <c r="BN265">
        <v>13261.590611728439</v>
      </c>
      <c r="BO265">
        <v>115273.82608656261</v>
      </c>
      <c r="BP265">
        <v>35</v>
      </c>
      <c r="BQ265">
        <v>115308.82608656261</v>
      </c>
      <c r="BS265">
        <v>115308.82608656261</v>
      </c>
      <c r="BT265" s="5">
        <v>115308.83</v>
      </c>
      <c r="BU265" s="5">
        <v>8440700</v>
      </c>
      <c r="BX265" s="5">
        <v>0</v>
      </c>
      <c r="BY265" s="5">
        <v>115310.10928961753</v>
      </c>
      <c r="BZ265" s="5">
        <v>8440700</v>
      </c>
      <c r="CA265" s="5" t="s">
        <v>8</v>
      </c>
      <c r="CB265" s="5"/>
      <c r="CC265">
        <v>115310.10928961753</v>
      </c>
      <c r="CD265" s="5">
        <v>0</v>
      </c>
      <c r="CE265" s="5">
        <v>8440700</v>
      </c>
      <c r="CF265" s="5" t="s">
        <v>104</v>
      </c>
      <c r="CG265" s="5"/>
      <c r="CH265" s="5" t="s">
        <v>2</v>
      </c>
      <c r="CI265" s="5" t="s">
        <v>2</v>
      </c>
      <c r="CJ265" t="s">
        <v>1821</v>
      </c>
      <c r="CK265" t="s">
        <v>1787</v>
      </c>
      <c r="CL265" t="s">
        <v>1868</v>
      </c>
      <c r="CM265" t="s">
        <v>1857</v>
      </c>
      <c r="CN265" s="5" t="b">
        <v>1</v>
      </c>
      <c r="CO265" t="s">
        <v>406</v>
      </c>
      <c r="CQ265" t="s">
        <v>1269</v>
      </c>
      <c r="CR265" t="s">
        <v>1451</v>
      </c>
      <c r="CS265" t="s">
        <v>1282</v>
      </c>
      <c r="CT265" t="b">
        <v>0</v>
      </c>
      <c r="CU265">
        <v>8440700</v>
      </c>
      <c r="CV265">
        <v>8440700</v>
      </c>
      <c r="CW265">
        <v>0</v>
      </c>
      <c r="CX265">
        <v>0</v>
      </c>
      <c r="CY265">
        <v>0</v>
      </c>
      <c r="CZ265" t="b">
        <v>1</v>
      </c>
      <c r="DA265" t="s">
        <v>1786</v>
      </c>
      <c r="DB265" t="s">
        <v>1787</v>
      </c>
      <c r="DC265">
        <v>-6.7842605156039903E-3</v>
      </c>
      <c r="DD265">
        <v>-782.29382150353297</v>
      </c>
      <c r="DE265" s="5">
        <f>ROUND(ПП5[[#This Row],[Стоимость квартиры с отделкой]]/1000000,2)</f>
        <v>8.44</v>
      </c>
    </row>
    <row r="266" spans="1:109" x14ac:dyDescent="0.25">
      <c r="A266" s="5">
        <v>265</v>
      </c>
      <c r="B266" s="5" t="s">
        <v>21</v>
      </c>
      <c r="C266" s="5">
        <v>7</v>
      </c>
      <c r="D266" s="5">
        <v>2</v>
      </c>
      <c r="E266" s="5">
        <v>0</v>
      </c>
      <c r="F266" s="5">
        <v>7.18</v>
      </c>
      <c r="G266" s="5"/>
      <c r="H266" s="5"/>
      <c r="I266" s="5">
        <v>7.18</v>
      </c>
      <c r="J266" s="5">
        <v>5.17</v>
      </c>
      <c r="K266" s="5">
        <v>3.72</v>
      </c>
      <c r="L266" s="5"/>
      <c r="M266" s="5"/>
      <c r="N266" s="5">
        <v>6.97</v>
      </c>
      <c r="O266" s="5">
        <v>2.97</v>
      </c>
      <c r="P266" s="5"/>
      <c r="R266" s="5">
        <v>2.97</v>
      </c>
      <c r="S266" s="5">
        <v>26.01</v>
      </c>
      <c r="T266" s="5">
        <v>23.04</v>
      </c>
      <c r="U266" s="5">
        <v>24.53</v>
      </c>
      <c r="V266">
        <v>24.35</v>
      </c>
      <c r="W266" s="5">
        <v>91981.574999999997</v>
      </c>
      <c r="X266">
        <v>4599.0787499999997</v>
      </c>
      <c r="Y266">
        <v>96580.653749999998</v>
      </c>
      <c r="Z266">
        <v>2897.4196124999999</v>
      </c>
      <c r="AA266">
        <v>99478.073362499999</v>
      </c>
      <c r="AB266">
        <v>12932.149537125</v>
      </c>
      <c r="AC266">
        <v>112410.22289962501</v>
      </c>
      <c r="AD266">
        <v>3372.3066869887502</v>
      </c>
      <c r="AE266">
        <v>115782.52958661376</v>
      </c>
      <c r="AG266">
        <v>115782.52958661376</v>
      </c>
      <c r="AI266">
        <v>115782.52958661376</v>
      </c>
      <c r="AJ266">
        <v>1157.8252958661376</v>
      </c>
      <c r="AK266">
        <v>116940.35488247988</v>
      </c>
      <c r="AL266" s="5">
        <v>5847.0177441239948</v>
      </c>
      <c r="AM266" s="5">
        <v>122787.37262660389</v>
      </c>
      <c r="AO266">
        <v>122787.37262660389</v>
      </c>
      <c r="AP266">
        <v>3683.6211787981169</v>
      </c>
      <c r="AQ266">
        <v>126470.993805402</v>
      </c>
      <c r="AS266">
        <v>126470.993805402</v>
      </c>
      <c r="AU266">
        <v>126470.993805402</v>
      </c>
      <c r="AW266">
        <v>126470.993805402</v>
      </c>
      <c r="AX266" s="5">
        <v>1264.7099380540201</v>
      </c>
      <c r="AY266">
        <v>127735.70374345602</v>
      </c>
      <c r="BA266">
        <v>127735.70374345602</v>
      </c>
      <c r="BB266">
        <v>638.6785187172801</v>
      </c>
      <c r="BC266">
        <v>128374.3822621733</v>
      </c>
      <c r="BE266">
        <v>128374.3822621733</v>
      </c>
      <c r="BF266">
        <v>1925.6157339325991</v>
      </c>
      <c r="BG266">
        <v>130299.9979961059</v>
      </c>
      <c r="BI266">
        <v>130299.9979961059</v>
      </c>
      <c r="BK266">
        <v>130299.9979961059</v>
      </c>
      <c r="BM266">
        <v>130299.9979961059</v>
      </c>
      <c r="BO266">
        <v>130299.9979961059</v>
      </c>
      <c r="BQ266">
        <v>130299.9979961059</v>
      </c>
      <c r="BS266">
        <v>130299.9979961059</v>
      </c>
      <c r="BT266" s="5">
        <v>130300</v>
      </c>
      <c r="BU266" s="5">
        <v>3196300</v>
      </c>
      <c r="BX266" s="5">
        <v>0</v>
      </c>
      <c r="BY266" s="5">
        <v>130301.67142274763</v>
      </c>
      <c r="BZ266" s="5">
        <v>3196300</v>
      </c>
      <c r="CA266" s="5" t="s">
        <v>1282</v>
      </c>
      <c r="CB266" s="5">
        <v>8000</v>
      </c>
      <c r="CC266">
        <v>138301.67142274766</v>
      </c>
      <c r="CD266" s="5">
        <v>196240.00000000047</v>
      </c>
      <c r="CE266" s="5">
        <v>3392540.0000000005</v>
      </c>
      <c r="CF266" s="5"/>
      <c r="CG266" s="5"/>
      <c r="CH266" s="5" t="s">
        <v>1</v>
      </c>
      <c r="CI266" s="5" t="s">
        <v>1</v>
      </c>
      <c r="CJ266" t="s">
        <v>1863</v>
      </c>
      <c r="CK266" t="s">
        <v>1787</v>
      </c>
      <c r="CL266" t="s">
        <v>1868</v>
      </c>
      <c r="CM266" t="s">
        <v>1862</v>
      </c>
      <c r="CN266" s="5" t="b">
        <v>1</v>
      </c>
      <c r="CO266" t="s">
        <v>407</v>
      </c>
      <c r="CQ266" t="s">
        <v>1269</v>
      </c>
      <c r="CR266" t="s">
        <v>1450</v>
      </c>
      <c r="CS266" t="s">
        <v>1282</v>
      </c>
      <c r="CT266" t="b">
        <v>1</v>
      </c>
      <c r="CU266">
        <v>3196300</v>
      </c>
      <c r="CV266" t="s">
        <v>1899</v>
      </c>
      <c r="CW266">
        <v>0</v>
      </c>
      <c r="CX266">
        <v>3196300</v>
      </c>
      <c r="CY266">
        <v>0</v>
      </c>
      <c r="CZ266" t="b">
        <v>1</v>
      </c>
      <c r="DA266">
        <v>45594</v>
      </c>
      <c r="DB266" t="s">
        <v>1789</v>
      </c>
      <c r="DC266">
        <v>-7.337953526294517E-3</v>
      </c>
      <c r="DD266">
        <v>-956.14760929862052</v>
      </c>
      <c r="DE266" s="5">
        <f>ROUND(ПП5[[#This Row],[Стоимость квартиры с отделкой]]/1000000,2)</f>
        <v>3.39</v>
      </c>
    </row>
    <row r="267" spans="1:109" x14ac:dyDescent="0.25">
      <c r="A267" s="5">
        <v>266</v>
      </c>
      <c r="B267" s="5" t="s">
        <v>21</v>
      </c>
      <c r="C267" s="5">
        <v>7</v>
      </c>
      <c r="D267" s="5">
        <v>3</v>
      </c>
      <c r="E267" s="5">
        <v>2</v>
      </c>
      <c r="F267" s="5">
        <v>13.69</v>
      </c>
      <c r="G267" s="5">
        <v>10.16</v>
      </c>
      <c r="H267" s="5"/>
      <c r="I267" s="5">
        <v>23.85</v>
      </c>
      <c r="J267" s="5">
        <v>18.71</v>
      </c>
      <c r="K267" s="5">
        <v>3.49</v>
      </c>
      <c r="L267" s="5">
        <v>2.11</v>
      </c>
      <c r="M267" s="5"/>
      <c r="N267" s="5">
        <v>7.09</v>
      </c>
      <c r="O267" s="5">
        <v>2.65</v>
      </c>
      <c r="P267" s="5"/>
      <c r="R267" s="5">
        <v>2.65</v>
      </c>
      <c r="S267" s="5">
        <v>57.9</v>
      </c>
      <c r="T267" s="5">
        <v>55.25</v>
      </c>
      <c r="U267" s="5">
        <v>56.58</v>
      </c>
      <c r="V267">
        <v>56.1</v>
      </c>
      <c r="W267" s="5">
        <v>80307.864000000001</v>
      </c>
      <c r="X267">
        <v>4015.3932</v>
      </c>
      <c r="Y267">
        <v>84323.257199999993</v>
      </c>
      <c r="Z267">
        <v>2529.6977160000001</v>
      </c>
      <c r="AA267">
        <v>86852.954916000002</v>
      </c>
      <c r="AC267">
        <v>86852.954916000002</v>
      </c>
      <c r="AE267">
        <v>86852.954916000002</v>
      </c>
      <c r="AG267">
        <v>86852.954916000002</v>
      </c>
      <c r="AI267">
        <v>86852.954916000002</v>
      </c>
      <c r="AJ267">
        <v>868.52954915999999</v>
      </c>
      <c r="AK267">
        <v>87721.48446516</v>
      </c>
      <c r="AL267" s="5">
        <v>4386.0742232580005</v>
      </c>
      <c r="AM267" s="5">
        <v>92107.558688417994</v>
      </c>
      <c r="AO267">
        <v>92107.558688417994</v>
      </c>
      <c r="AP267">
        <v>1842.15117376836</v>
      </c>
      <c r="AQ267">
        <v>93949.709862186355</v>
      </c>
      <c r="AS267">
        <v>93949.709862186355</v>
      </c>
      <c r="AT267">
        <v>1878.9941972437273</v>
      </c>
      <c r="AU267">
        <v>95828.704059430078</v>
      </c>
      <c r="AV267">
        <v>1108.2870405943008</v>
      </c>
      <c r="AW267">
        <v>96936.991100024374</v>
      </c>
      <c r="AX267" s="5"/>
      <c r="AY267">
        <v>96936.991100024374</v>
      </c>
      <c r="BA267">
        <v>96936.991100024374</v>
      </c>
      <c r="BC267">
        <v>96936.991100024374</v>
      </c>
      <c r="BE267">
        <v>96936.991100024374</v>
      </c>
      <c r="BG267">
        <v>96936.991100024374</v>
      </c>
      <c r="BI267">
        <v>96936.991100024374</v>
      </c>
      <c r="BK267">
        <v>96936.991100024374</v>
      </c>
      <c r="BM267">
        <v>96936.991100024374</v>
      </c>
      <c r="BO267">
        <v>96936.991100024374</v>
      </c>
      <c r="BQ267">
        <v>96936.991100024374</v>
      </c>
      <c r="BS267">
        <v>96936.991100024374</v>
      </c>
      <c r="BT267" s="5">
        <v>96936.99</v>
      </c>
      <c r="BU267" s="5">
        <v>5484700</v>
      </c>
      <c r="BX267" s="5">
        <v>0</v>
      </c>
      <c r="BY267" s="5">
        <v>96937.080240367621</v>
      </c>
      <c r="BZ267" s="5">
        <v>5484700</v>
      </c>
      <c r="CA267" s="5" t="s">
        <v>1282</v>
      </c>
      <c r="CB267" s="5">
        <v>7000</v>
      </c>
      <c r="CC267">
        <v>103937.08024036762</v>
      </c>
      <c r="CD267" s="5">
        <v>396060</v>
      </c>
      <c r="CE267" s="5">
        <v>5880760</v>
      </c>
      <c r="CF267" s="5" t="s">
        <v>102</v>
      </c>
      <c r="CG267" s="5"/>
      <c r="CH267" s="5" t="s">
        <v>1</v>
      </c>
      <c r="CI267" s="5" t="s">
        <v>1</v>
      </c>
      <c r="CJ267" t="s">
        <v>1863</v>
      </c>
      <c r="CK267" t="s">
        <v>1787</v>
      </c>
      <c r="CL267" t="s">
        <v>1868</v>
      </c>
      <c r="CM267" t="s">
        <v>1857</v>
      </c>
      <c r="CN267" s="5" t="b">
        <v>1</v>
      </c>
      <c r="CO267" t="s">
        <v>408</v>
      </c>
      <c r="CQ267" t="s">
        <v>1269</v>
      </c>
      <c r="CR267" t="s">
        <v>1450</v>
      </c>
      <c r="CS267" t="s">
        <v>1282</v>
      </c>
      <c r="CT267" t="b">
        <v>1</v>
      </c>
      <c r="CU267">
        <v>5484700</v>
      </c>
      <c r="CV267" t="s">
        <v>1899</v>
      </c>
      <c r="CW267">
        <v>0</v>
      </c>
      <c r="CX267">
        <v>5484700</v>
      </c>
      <c r="CY267">
        <v>0</v>
      </c>
      <c r="CZ267" t="b">
        <v>1</v>
      </c>
      <c r="DA267">
        <v>45436</v>
      </c>
      <c r="DB267" t="s">
        <v>1785</v>
      </c>
      <c r="DC267">
        <v>-8.483563096500446E-3</v>
      </c>
      <c r="DD267">
        <v>-822.37183660968549</v>
      </c>
      <c r="DE267" s="5">
        <f>ROUND(ПП5[[#This Row],[Стоимость квартиры с отделкой]]/1000000,2)</f>
        <v>5.88</v>
      </c>
    </row>
    <row r="268" spans="1:109" x14ac:dyDescent="0.25">
      <c r="A268" s="5">
        <v>267</v>
      </c>
      <c r="B268" s="5" t="s">
        <v>21</v>
      </c>
      <c r="C268" s="5">
        <v>7</v>
      </c>
      <c r="D268" s="5">
        <v>4</v>
      </c>
      <c r="E268" s="5">
        <v>2</v>
      </c>
      <c r="F268" s="5">
        <v>15.45</v>
      </c>
      <c r="G268" s="5">
        <v>10.34</v>
      </c>
      <c r="H268" s="5"/>
      <c r="I268" s="5">
        <v>25.79</v>
      </c>
      <c r="J268" s="5">
        <v>15.44</v>
      </c>
      <c r="K268" s="5">
        <v>4.59</v>
      </c>
      <c r="L268" s="5">
        <v>2.21</v>
      </c>
      <c r="M268" s="5"/>
      <c r="N268" s="5">
        <v>10.79</v>
      </c>
      <c r="O268" s="5">
        <v>2.84</v>
      </c>
      <c r="P268" s="5"/>
      <c r="R268" s="5">
        <v>2.84</v>
      </c>
      <c r="S268" s="5">
        <v>61.66</v>
      </c>
      <c r="T268" s="5">
        <v>58.82</v>
      </c>
      <c r="U268" s="5">
        <v>60.24</v>
      </c>
      <c r="V268">
        <v>59.6</v>
      </c>
      <c r="W268" s="5">
        <v>82238.34150000001</v>
      </c>
      <c r="X268">
        <v>4111.9170750000003</v>
      </c>
      <c r="Y268">
        <v>86350.258575000014</v>
      </c>
      <c r="Z268">
        <v>2590.5077572500004</v>
      </c>
      <c r="AA268">
        <v>88940.766332250016</v>
      </c>
      <c r="AC268">
        <v>88940.766332250016</v>
      </c>
      <c r="AE268">
        <v>88940.766332250016</v>
      </c>
      <c r="AG268">
        <v>88940.766332250016</v>
      </c>
      <c r="AI268">
        <v>88940.766332250016</v>
      </c>
      <c r="AJ268">
        <v>889.40766332250018</v>
      </c>
      <c r="AK268">
        <v>89830.173995572535</v>
      </c>
      <c r="AL268" s="5">
        <v>4491.5086997786266</v>
      </c>
      <c r="AM268" s="5">
        <v>94321.682695351148</v>
      </c>
      <c r="AO268">
        <v>94321.682695351148</v>
      </c>
      <c r="AP268">
        <v>1886.433653907023</v>
      </c>
      <c r="AQ268">
        <v>96208.116349258169</v>
      </c>
      <c r="AS268">
        <v>96208.116349258169</v>
      </c>
      <c r="AT268">
        <v>1924.1623269851632</v>
      </c>
      <c r="AU268">
        <v>98132.278676243339</v>
      </c>
      <c r="AW268">
        <v>98132.278676243339</v>
      </c>
      <c r="AX268" s="5"/>
      <c r="AY268">
        <v>98132.278676243339</v>
      </c>
      <c r="BA268">
        <v>98132.278676243339</v>
      </c>
      <c r="BC268">
        <v>98132.278676243339</v>
      </c>
      <c r="BE268">
        <v>98132.278676243339</v>
      </c>
      <c r="BF268">
        <v>490.66139338121673</v>
      </c>
      <c r="BG268">
        <v>98622.940069624558</v>
      </c>
      <c r="BI268">
        <v>98622.940069624558</v>
      </c>
      <c r="BK268">
        <v>98622.940069624558</v>
      </c>
      <c r="BM268">
        <v>98622.940069624558</v>
      </c>
      <c r="BO268">
        <v>98622.940069624558</v>
      </c>
      <c r="BQ268">
        <v>98622.940069624558</v>
      </c>
      <c r="BS268">
        <v>98622.940069624558</v>
      </c>
      <c r="BT268" s="5">
        <v>98622.94</v>
      </c>
      <c r="BU268" s="5">
        <v>5941100</v>
      </c>
      <c r="BX268" s="5">
        <v>0</v>
      </c>
      <c r="BY268" s="5">
        <v>98623.837981407705</v>
      </c>
      <c r="BZ268" s="5">
        <v>5941100</v>
      </c>
      <c r="CA268" s="5" t="s">
        <v>1282</v>
      </c>
      <c r="CB268" s="5">
        <v>7000</v>
      </c>
      <c r="CC268">
        <v>105623.83798140772</v>
      </c>
      <c r="CD268" s="5">
        <v>421680</v>
      </c>
      <c r="CE268" s="5">
        <v>6362780</v>
      </c>
      <c r="CF268" s="5"/>
      <c r="CG268" s="5"/>
      <c r="CH268" s="5" t="s">
        <v>1</v>
      </c>
      <c r="CI268" s="5" t="s">
        <v>1</v>
      </c>
      <c r="CJ268" t="s">
        <v>1863</v>
      </c>
      <c r="CK268" t="s">
        <v>1787</v>
      </c>
      <c r="CL268" t="s">
        <v>1868</v>
      </c>
      <c r="CM268" t="s">
        <v>1857</v>
      </c>
      <c r="CN268" s="5" t="b">
        <v>1</v>
      </c>
      <c r="CO268" t="s">
        <v>409</v>
      </c>
      <c r="CQ268" t="s">
        <v>1269</v>
      </c>
      <c r="CR268" t="s">
        <v>1450</v>
      </c>
      <c r="CS268" t="s">
        <v>1282</v>
      </c>
      <c r="CT268" t="b">
        <v>1</v>
      </c>
      <c r="CU268">
        <v>5941100</v>
      </c>
      <c r="CV268" t="s">
        <v>1899</v>
      </c>
      <c r="CW268">
        <v>0</v>
      </c>
      <c r="CX268">
        <v>5941100</v>
      </c>
      <c r="CY268">
        <v>0</v>
      </c>
      <c r="CZ268" t="b">
        <v>1</v>
      </c>
      <c r="DA268">
        <v>45533</v>
      </c>
      <c r="DB268" t="s">
        <v>1792</v>
      </c>
      <c r="DC268">
        <v>-1.0624169986719778E-2</v>
      </c>
      <c r="DD268">
        <v>-1047.7964194571859</v>
      </c>
      <c r="DE268" s="5">
        <f>ROUND(ПП5[[#This Row],[Стоимость квартиры с отделкой]]/1000000,2)</f>
        <v>6.36</v>
      </c>
    </row>
    <row r="269" spans="1:109" x14ac:dyDescent="0.25">
      <c r="A269" s="5">
        <v>268</v>
      </c>
      <c r="B269" s="5" t="s">
        <v>21</v>
      </c>
      <c r="C269" s="5">
        <v>7</v>
      </c>
      <c r="D269" s="5">
        <v>5</v>
      </c>
      <c r="E269" s="5">
        <v>1</v>
      </c>
      <c r="F269" s="5">
        <v>12.54</v>
      </c>
      <c r="G269" s="5"/>
      <c r="H269" s="5"/>
      <c r="I269" s="5">
        <v>12.54</v>
      </c>
      <c r="J269" s="5">
        <v>12.74</v>
      </c>
      <c r="K269" s="5">
        <v>4.0199999999999996</v>
      </c>
      <c r="L269" s="5"/>
      <c r="M269" s="5"/>
      <c r="N269" s="5">
        <v>7.09</v>
      </c>
      <c r="O269" s="5">
        <v>2.84</v>
      </c>
      <c r="P269" s="5"/>
      <c r="R269" s="5">
        <v>2.84</v>
      </c>
      <c r="S269" s="5">
        <v>39.229999999999997</v>
      </c>
      <c r="T269" s="5">
        <v>36.39</v>
      </c>
      <c r="U269" s="5">
        <v>37.81</v>
      </c>
      <c r="V269">
        <v>37.4</v>
      </c>
      <c r="W269" s="5">
        <v>89223.75</v>
      </c>
      <c r="X269">
        <v>4461.1875</v>
      </c>
      <c r="Y269">
        <v>93684.9375</v>
      </c>
      <c r="Z269">
        <v>2810.5481249999998</v>
      </c>
      <c r="AA269">
        <v>96495.485625000001</v>
      </c>
      <c r="AB269">
        <v>4342.2968531249999</v>
      </c>
      <c r="AC269">
        <v>100837.78247812499</v>
      </c>
      <c r="AE269">
        <v>100837.78247812499</v>
      </c>
      <c r="AF269">
        <v>5041.8891239062505</v>
      </c>
      <c r="AG269">
        <v>105879.67160203125</v>
      </c>
      <c r="AH269">
        <v>-620</v>
      </c>
      <c r="AI269">
        <v>105259.67160203125</v>
      </c>
      <c r="AJ269">
        <v>1052.5967160203124</v>
      </c>
      <c r="AK269">
        <v>106312.26831805156</v>
      </c>
      <c r="AL269" s="5">
        <v>5315.6134159025787</v>
      </c>
      <c r="AM269" s="5">
        <v>111627.88173395414</v>
      </c>
      <c r="AO269">
        <v>111627.88173395414</v>
      </c>
      <c r="AQ269">
        <v>111627.88173395414</v>
      </c>
      <c r="AS269">
        <v>111627.88173395414</v>
      </c>
      <c r="AU269">
        <v>111627.88173395414</v>
      </c>
      <c r="AW269">
        <v>111627.88173395414</v>
      </c>
      <c r="AX269" s="5"/>
      <c r="AY269">
        <v>111627.88173395414</v>
      </c>
      <c r="BA269">
        <v>111627.88173395414</v>
      </c>
      <c r="BC269">
        <v>111627.88173395414</v>
      </c>
      <c r="BE269">
        <v>111627.88173395414</v>
      </c>
      <c r="BG269">
        <v>111627.88173395414</v>
      </c>
      <c r="BI269">
        <v>111627.88173395414</v>
      </c>
      <c r="BK269">
        <v>111627.88173395414</v>
      </c>
      <c r="BM269">
        <v>111627.88173395414</v>
      </c>
      <c r="BO269">
        <v>111627.88173395414</v>
      </c>
      <c r="BQ269">
        <v>111627.88173395414</v>
      </c>
      <c r="BS269">
        <v>111627.88173395414</v>
      </c>
      <c r="BT269" s="5">
        <v>111627.88</v>
      </c>
      <c r="BU269" s="5">
        <v>4220700</v>
      </c>
      <c r="BV269">
        <v>88888</v>
      </c>
      <c r="BX269" s="5">
        <v>88888</v>
      </c>
      <c r="BY269" s="5">
        <v>109278.2861676805</v>
      </c>
      <c r="BZ269" s="5">
        <v>4131812</v>
      </c>
      <c r="CA269" s="5" t="s">
        <v>10</v>
      </c>
      <c r="CB269" s="5">
        <v>20000</v>
      </c>
      <c r="CC269">
        <v>129278.2861676805</v>
      </c>
      <c r="CD269" s="5">
        <v>756200</v>
      </c>
      <c r="CE269" s="5">
        <v>4888012</v>
      </c>
      <c r="CF269" s="5"/>
      <c r="CG269" s="5" t="s">
        <v>1297</v>
      </c>
      <c r="CH269" s="5" t="s">
        <v>1</v>
      </c>
      <c r="CI269" s="5" t="s">
        <v>1</v>
      </c>
      <c r="CJ269" t="s">
        <v>1863</v>
      </c>
      <c r="CK269" t="s">
        <v>1787</v>
      </c>
      <c r="CL269" t="s">
        <v>1868</v>
      </c>
      <c r="CM269" t="s">
        <v>1864</v>
      </c>
      <c r="CN269" s="5" t="b">
        <v>1</v>
      </c>
      <c r="CO269" t="s">
        <v>410</v>
      </c>
      <c r="CQ269" t="s">
        <v>1269</v>
      </c>
      <c r="CR269" t="s">
        <v>1450</v>
      </c>
      <c r="CS269" t="s">
        <v>10</v>
      </c>
      <c r="CT269" t="b">
        <v>1</v>
      </c>
      <c r="CU269">
        <v>4220700</v>
      </c>
      <c r="CV269" t="s">
        <v>1899</v>
      </c>
      <c r="CW269">
        <v>0</v>
      </c>
      <c r="CX269">
        <v>4220700</v>
      </c>
      <c r="CY269">
        <v>0</v>
      </c>
      <c r="CZ269" t="b">
        <v>1</v>
      </c>
      <c r="DA269">
        <v>45363</v>
      </c>
      <c r="DB269" t="s">
        <v>1792</v>
      </c>
      <c r="DC269">
        <v>-1.0843692144935302E-2</v>
      </c>
      <c r="DD269">
        <v>-1184.9800933284691</v>
      </c>
      <c r="DE269" s="5">
        <f>ROUND(ПП5[[#This Row],[Стоимость квартиры с отделкой]]/1000000,2)</f>
        <v>4.8899999999999997</v>
      </c>
    </row>
    <row r="270" spans="1:109" x14ac:dyDescent="0.25">
      <c r="A270" s="5">
        <v>269</v>
      </c>
      <c r="B270" s="5" t="s">
        <v>21</v>
      </c>
      <c r="C270" s="5">
        <v>7</v>
      </c>
      <c r="D270" s="5">
        <v>6</v>
      </c>
      <c r="E270" s="5">
        <v>3</v>
      </c>
      <c r="F270" s="5">
        <v>17.2</v>
      </c>
      <c r="G270" s="5">
        <v>14.64</v>
      </c>
      <c r="H270" s="5">
        <v>14.34</v>
      </c>
      <c r="I270" s="5">
        <v>46.18</v>
      </c>
      <c r="J270" s="5">
        <v>13.15</v>
      </c>
      <c r="K270" s="5">
        <v>4.03</v>
      </c>
      <c r="L270" s="5">
        <v>1.76</v>
      </c>
      <c r="M270" s="5"/>
      <c r="N270" s="5">
        <v>13.11</v>
      </c>
      <c r="O270" s="5">
        <v>2.79</v>
      </c>
      <c r="P270" s="5">
        <v>2.68</v>
      </c>
      <c r="R270" s="5">
        <v>5.4700000000000006</v>
      </c>
      <c r="S270" s="5">
        <v>83.7</v>
      </c>
      <c r="T270" s="5">
        <v>78.23</v>
      </c>
      <c r="U270" s="5">
        <v>80.97</v>
      </c>
      <c r="V270">
        <v>80.349999999999994</v>
      </c>
      <c r="W270" s="5">
        <v>73520.37000000001</v>
      </c>
      <c r="X270">
        <v>3676.0185000000006</v>
      </c>
      <c r="Y270">
        <v>77196.388500000015</v>
      </c>
      <c r="Z270">
        <v>2315.8916550000004</v>
      </c>
      <c r="AA270">
        <v>79512.280155000015</v>
      </c>
      <c r="AC270">
        <v>79512.280155000015</v>
      </c>
      <c r="AE270">
        <v>79512.280155000015</v>
      </c>
      <c r="AG270">
        <v>79512.280155000015</v>
      </c>
      <c r="AI270">
        <v>79512.280155000015</v>
      </c>
      <c r="AJ270">
        <v>795.12280155000019</v>
      </c>
      <c r="AK270">
        <v>80307.40295655001</v>
      </c>
      <c r="AL270" s="5">
        <v>4015.3701478275007</v>
      </c>
      <c r="AM270" s="5">
        <v>84322.773104377513</v>
      </c>
      <c r="AO270">
        <v>84322.773104377513</v>
      </c>
      <c r="AP270">
        <v>1686.4554620875504</v>
      </c>
      <c r="AQ270">
        <v>86009.22856646507</v>
      </c>
      <c r="AS270">
        <v>86009.22856646507</v>
      </c>
      <c r="AT270">
        <v>1720.1845713293014</v>
      </c>
      <c r="AU270">
        <v>87729.41313779437</v>
      </c>
      <c r="AW270">
        <v>87729.41313779437</v>
      </c>
      <c r="AX270" s="5">
        <v>877.2941313779437</v>
      </c>
      <c r="AY270">
        <v>88606.707269172315</v>
      </c>
      <c r="BA270">
        <v>88606.707269172315</v>
      </c>
      <c r="BB270">
        <v>443.03353634586159</v>
      </c>
      <c r="BC270">
        <v>89049.740805518173</v>
      </c>
      <c r="BD270">
        <v>1780.9948161103634</v>
      </c>
      <c r="BE270">
        <v>90830.735621628541</v>
      </c>
      <c r="BF270">
        <v>1362.4610343244281</v>
      </c>
      <c r="BG270">
        <v>92193.196655952954</v>
      </c>
      <c r="BI270">
        <v>92193.196655952954</v>
      </c>
      <c r="BK270">
        <v>92193.196655952954</v>
      </c>
      <c r="BM270">
        <v>92193.196655952954</v>
      </c>
      <c r="BO270">
        <v>92193.196655952954</v>
      </c>
      <c r="BQ270">
        <v>92193.196655952954</v>
      </c>
      <c r="BS270">
        <v>92193.196655952954</v>
      </c>
      <c r="BT270" s="5">
        <v>92193.2</v>
      </c>
      <c r="BU270" s="5">
        <v>7464900</v>
      </c>
      <c r="BX270" s="5">
        <v>0</v>
      </c>
      <c r="BY270" s="5">
        <v>92193.404964801783</v>
      </c>
      <c r="BZ270" s="5">
        <v>7464900</v>
      </c>
      <c r="CA270" s="5" t="s">
        <v>8</v>
      </c>
      <c r="CB270" s="5"/>
      <c r="CC270">
        <v>92193.404964801783</v>
      </c>
      <c r="CD270" s="5">
        <v>0</v>
      </c>
      <c r="CE270" s="5">
        <v>7464900</v>
      </c>
      <c r="CF270" s="5"/>
      <c r="CG270" s="5"/>
      <c r="CH270" s="5" t="s">
        <v>1</v>
      </c>
      <c r="CI270" s="5" t="s">
        <v>1</v>
      </c>
      <c r="CJ270" t="s">
        <v>1863</v>
      </c>
      <c r="CK270" t="s">
        <v>1787</v>
      </c>
      <c r="CL270" t="s">
        <v>1868</v>
      </c>
      <c r="CM270" t="s">
        <v>1866</v>
      </c>
      <c r="CN270" s="5" t="b">
        <v>1</v>
      </c>
      <c r="CO270" t="s">
        <v>411</v>
      </c>
      <c r="CQ270" t="s">
        <v>1269</v>
      </c>
      <c r="CR270" t="s">
        <v>1450</v>
      </c>
      <c r="CS270" t="s">
        <v>8</v>
      </c>
      <c r="CT270" t="b">
        <v>1</v>
      </c>
      <c r="CU270">
        <v>7464900</v>
      </c>
      <c r="CV270" t="s">
        <v>1899</v>
      </c>
      <c r="CW270">
        <v>7464900</v>
      </c>
      <c r="CX270">
        <v>7464900</v>
      </c>
      <c r="CY270">
        <v>0</v>
      </c>
      <c r="CZ270" t="b">
        <v>1</v>
      </c>
      <c r="DA270">
        <v>45593</v>
      </c>
      <c r="DB270" t="s">
        <v>1789</v>
      </c>
      <c r="DC270">
        <v>-7.6571569717179822E-3</v>
      </c>
      <c r="DD270">
        <v>-705.93937357265122</v>
      </c>
      <c r="DE270" s="5">
        <f>ROUND(ПП5[[#This Row],[Стоимость квартиры с отделкой]]/1000000,2)</f>
        <v>7.46</v>
      </c>
    </row>
    <row r="271" spans="1:109" x14ac:dyDescent="0.25">
      <c r="A271" s="5">
        <v>270</v>
      </c>
      <c r="B271" s="5" t="s">
        <v>21</v>
      </c>
      <c r="C271" s="5">
        <v>7</v>
      </c>
      <c r="D271" s="5">
        <v>7</v>
      </c>
      <c r="E271" s="5">
        <v>1</v>
      </c>
      <c r="F271" s="5">
        <v>14.3</v>
      </c>
      <c r="G271" s="5"/>
      <c r="H271" s="5"/>
      <c r="I271" s="5">
        <v>14.3</v>
      </c>
      <c r="J271" s="5">
        <v>9.2799999999999994</v>
      </c>
      <c r="K271" s="5">
        <v>3.79</v>
      </c>
      <c r="L271" s="5"/>
      <c r="M271" s="5"/>
      <c r="N271" s="5">
        <v>6.08</v>
      </c>
      <c r="O271" s="5">
        <v>2.71</v>
      </c>
      <c r="P271" s="5"/>
      <c r="R271" s="5">
        <v>2.71</v>
      </c>
      <c r="S271" s="5">
        <v>36.159999999999997</v>
      </c>
      <c r="T271" s="5">
        <v>33.450000000000003</v>
      </c>
      <c r="U271" s="5">
        <v>34.81</v>
      </c>
      <c r="V271">
        <v>34.9</v>
      </c>
      <c r="W271" s="5">
        <v>84762.5625</v>
      </c>
      <c r="Y271">
        <v>84762.5625</v>
      </c>
      <c r="AA271">
        <v>84762.5625</v>
      </c>
      <c r="AC271">
        <v>84762.5625</v>
      </c>
      <c r="AE271">
        <v>84762.5625</v>
      </c>
      <c r="AG271">
        <v>84762.5625</v>
      </c>
      <c r="AI271">
        <v>84762.5625</v>
      </c>
      <c r="AK271">
        <v>84762.5625</v>
      </c>
      <c r="AL271" s="5"/>
      <c r="AM271" s="5">
        <v>84762.5625</v>
      </c>
      <c r="AO271">
        <v>84762.5625</v>
      </c>
      <c r="AQ271">
        <v>84762.5625</v>
      </c>
      <c r="AS271">
        <v>84762.5625</v>
      </c>
      <c r="AU271">
        <v>84762.5625</v>
      </c>
      <c r="AW271">
        <v>84762.5625</v>
      </c>
      <c r="AX271" s="5"/>
      <c r="AY271">
        <v>84762.5625</v>
      </c>
      <c r="BA271">
        <v>84762.5625</v>
      </c>
      <c r="BC271">
        <v>84762.5625</v>
      </c>
      <c r="BE271">
        <v>84762.5625</v>
      </c>
      <c r="BG271">
        <v>84762.5625</v>
      </c>
      <c r="BI271">
        <v>84762.5625</v>
      </c>
      <c r="BK271">
        <v>84762.5625</v>
      </c>
      <c r="BM271">
        <v>84762.5625</v>
      </c>
      <c r="BO271">
        <v>84762.5625</v>
      </c>
      <c r="BQ271">
        <v>84762.5625</v>
      </c>
      <c r="BS271">
        <v>84762.5625</v>
      </c>
      <c r="BT271" s="5">
        <v>84762.559999999998</v>
      </c>
      <c r="BU271" s="5">
        <v>2950584.71</v>
      </c>
      <c r="BV271">
        <v>20000</v>
      </c>
      <c r="BX271" s="5">
        <v>20000</v>
      </c>
      <c r="BY271" s="5">
        <v>84188.012352772188</v>
      </c>
      <c r="BZ271" s="5">
        <v>2930584.71</v>
      </c>
      <c r="CA271" s="5" t="s">
        <v>9</v>
      </c>
      <c r="CB271" s="5">
        <v>4000</v>
      </c>
      <c r="CC271">
        <v>88188.012352772188</v>
      </c>
      <c r="CD271" s="5">
        <v>139240</v>
      </c>
      <c r="CE271" s="5">
        <v>3069824.71</v>
      </c>
      <c r="CF271" s="5" t="s">
        <v>102</v>
      </c>
      <c r="CG271" s="5" t="s">
        <v>61</v>
      </c>
      <c r="CH271" s="5" t="s">
        <v>1</v>
      </c>
      <c r="CI271" s="5" t="s">
        <v>1</v>
      </c>
      <c r="CJ271" t="s">
        <v>1863</v>
      </c>
      <c r="CK271" t="s">
        <v>1787</v>
      </c>
      <c r="CL271" t="s">
        <v>1868</v>
      </c>
      <c r="CM271" t="s">
        <v>1864</v>
      </c>
      <c r="CN271" s="5" t="b">
        <v>1</v>
      </c>
      <c r="CO271" t="s">
        <v>412</v>
      </c>
      <c r="CQ271" t="s">
        <v>128</v>
      </c>
      <c r="CR271" t="s">
        <v>1450</v>
      </c>
      <c r="CS271" t="s">
        <v>9</v>
      </c>
      <c r="CT271" t="b">
        <v>1</v>
      </c>
      <c r="CU271">
        <v>2950584.71</v>
      </c>
      <c r="CV271" t="s">
        <v>1899</v>
      </c>
      <c r="CW271">
        <v>2950585</v>
      </c>
      <c r="CX271">
        <v>2950585</v>
      </c>
      <c r="CY271">
        <v>0</v>
      </c>
      <c r="CZ271" t="b">
        <v>1</v>
      </c>
      <c r="DA271">
        <v>45195</v>
      </c>
      <c r="DB271" t="s">
        <v>1789</v>
      </c>
      <c r="DC271">
        <v>2.5854639471414309E-3</v>
      </c>
      <c r="DD271">
        <v>217.66507071958992</v>
      </c>
      <c r="DE271" s="5">
        <f>ROUND(ПП5[[#This Row],[Стоимость квартиры с отделкой]]/1000000,2)</f>
        <v>3.07</v>
      </c>
    </row>
    <row r="272" spans="1:109" x14ac:dyDescent="0.25">
      <c r="A272" s="5">
        <v>271</v>
      </c>
      <c r="B272" s="5" t="s">
        <v>21</v>
      </c>
      <c r="C272" s="5">
        <v>8</v>
      </c>
      <c r="D272" s="5">
        <v>1</v>
      </c>
      <c r="E272" s="5">
        <v>2</v>
      </c>
      <c r="F272" s="5">
        <v>17.63</v>
      </c>
      <c r="G272" s="5">
        <v>13.69</v>
      </c>
      <c r="H272" s="5"/>
      <c r="I272" s="5">
        <v>31.32</v>
      </c>
      <c r="J272" s="5">
        <v>20.05</v>
      </c>
      <c r="K272" s="5">
        <v>3.54</v>
      </c>
      <c r="L272" s="5">
        <v>2.93</v>
      </c>
      <c r="M272" s="5"/>
      <c r="N272" s="5">
        <v>12.19</v>
      </c>
      <c r="O272" s="5">
        <v>4.6500000000000004</v>
      </c>
      <c r="P272" s="5">
        <v>2.68</v>
      </c>
      <c r="R272" s="5">
        <v>7.33</v>
      </c>
      <c r="S272" s="5">
        <v>77.36</v>
      </c>
      <c r="T272" s="5">
        <v>70.03</v>
      </c>
      <c r="U272" s="5">
        <v>73.7</v>
      </c>
      <c r="V272">
        <v>73.45</v>
      </c>
      <c r="W272" s="5">
        <v>80307.864000000001</v>
      </c>
      <c r="X272">
        <v>4015.3932</v>
      </c>
      <c r="Y272">
        <v>84323.257199999993</v>
      </c>
      <c r="Z272">
        <v>2529.6977160000001</v>
      </c>
      <c r="AA272">
        <v>86852.954916000002</v>
      </c>
      <c r="AC272">
        <v>86852.954916000002</v>
      </c>
      <c r="AE272">
        <v>86852.954916000002</v>
      </c>
      <c r="AG272">
        <v>86852.954916000002</v>
      </c>
      <c r="AI272">
        <v>86852.954916000002</v>
      </c>
      <c r="AJ272">
        <v>868.52954915999999</v>
      </c>
      <c r="AK272">
        <v>87721.48446516</v>
      </c>
      <c r="AL272" s="5">
        <v>4386.0742232580005</v>
      </c>
      <c r="AM272" s="5">
        <v>92107.558688417994</v>
      </c>
      <c r="AO272">
        <v>92107.558688417994</v>
      </c>
      <c r="AP272">
        <v>1842.15117376836</v>
      </c>
      <c r="AQ272">
        <v>93949.709862186355</v>
      </c>
      <c r="AS272">
        <v>93949.709862186355</v>
      </c>
      <c r="AT272">
        <v>1878.9941972437273</v>
      </c>
      <c r="AU272">
        <v>95828.704059430078</v>
      </c>
      <c r="AW272">
        <v>95828.704059430078</v>
      </c>
      <c r="AX272" s="5"/>
      <c r="AY272">
        <v>95828.704059430078</v>
      </c>
      <c r="BA272">
        <v>95828.704059430078</v>
      </c>
      <c r="BC272">
        <v>95828.704059430078</v>
      </c>
      <c r="BE272">
        <v>95828.704059430078</v>
      </c>
      <c r="BG272">
        <v>95828.704059430078</v>
      </c>
      <c r="BI272">
        <v>95828.704059430078</v>
      </c>
      <c r="BK272">
        <v>95828.704059430078</v>
      </c>
      <c r="BM272">
        <v>95828.704059430078</v>
      </c>
      <c r="BO272">
        <v>95828.704059430078</v>
      </c>
      <c r="BQ272">
        <v>95828.704059430078</v>
      </c>
      <c r="BS272">
        <v>95828.704059430078</v>
      </c>
      <c r="BT272" s="5">
        <v>95828.7</v>
      </c>
      <c r="BU272" s="5">
        <v>7062600</v>
      </c>
      <c r="BX272" s="5">
        <v>0</v>
      </c>
      <c r="BY272" s="5">
        <v>95829.036635006778</v>
      </c>
      <c r="BZ272" s="5">
        <v>7062600</v>
      </c>
      <c r="CA272" s="5" t="s">
        <v>1282</v>
      </c>
      <c r="CB272" s="5">
        <v>7000</v>
      </c>
      <c r="CC272">
        <v>102829.03663500678</v>
      </c>
      <c r="CD272" s="5">
        <v>515900</v>
      </c>
      <c r="CE272" s="5">
        <v>7578500</v>
      </c>
      <c r="CF272" s="5" t="s">
        <v>104</v>
      </c>
      <c r="CG272" s="5"/>
      <c r="CH272" s="5" t="s">
        <v>1</v>
      </c>
      <c r="CI272" s="5" t="s">
        <v>1</v>
      </c>
      <c r="CJ272" t="s">
        <v>1863</v>
      </c>
      <c r="CK272" t="s">
        <v>1787</v>
      </c>
      <c r="CL272" t="s">
        <v>1868</v>
      </c>
      <c r="CM272" t="s">
        <v>1857</v>
      </c>
      <c r="CN272" s="5" t="b">
        <v>1</v>
      </c>
      <c r="CO272" t="s">
        <v>413</v>
      </c>
      <c r="CQ272" t="s">
        <v>1269</v>
      </c>
      <c r="CR272" t="s">
        <v>1450</v>
      </c>
      <c r="CS272" t="s">
        <v>1282</v>
      </c>
      <c r="CT272" t="b">
        <v>1</v>
      </c>
      <c r="CU272">
        <v>7062600</v>
      </c>
      <c r="CV272" t="s">
        <v>1899</v>
      </c>
      <c r="CW272">
        <v>0</v>
      </c>
      <c r="CX272">
        <v>7062600</v>
      </c>
      <c r="CY272">
        <v>0</v>
      </c>
      <c r="CZ272" t="b">
        <v>1</v>
      </c>
      <c r="DA272">
        <v>45461</v>
      </c>
      <c r="DB272" t="s">
        <v>1792</v>
      </c>
      <c r="DC272">
        <v>-3.3921302578019397E-3</v>
      </c>
      <c r="DD272">
        <v>-325.06457474561705</v>
      </c>
      <c r="DE272" s="5">
        <f>ROUND(ПП5[[#This Row],[Стоимость квартиры с отделкой]]/1000000,2)</f>
        <v>7.58</v>
      </c>
    </row>
    <row r="273" spans="1:109" x14ac:dyDescent="0.25">
      <c r="A273" s="5">
        <v>272</v>
      </c>
      <c r="B273" s="5" t="s">
        <v>21</v>
      </c>
      <c r="C273" s="5">
        <v>8</v>
      </c>
      <c r="D273" s="5">
        <v>2</v>
      </c>
      <c r="E273" s="5">
        <v>0</v>
      </c>
      <c r="F273" s="5">
        <v>7.18</v>
      </c>
      <c r="G273" s="5"/>
      <c r="H273" s="5"/>
      <c r="I273" s="5">
        <v>7.18</v>
      </c>
      <c r="J273" s="5">
        <v>5.17</v>
      </c>
      <c r="K273" s="5">
        <v>3.72</v>
      </c>
      <c r="L273" s="5"/>
      <c r="M273" s="5"/>
      <c r="N273" s="5">
        <v>6.97</v>
      </c>
      <c r="O273" s="5">
        <v>2.97</v>
      </c>
      <c r="P273" s="5"/>
      <c r="R273" s="5">
        <v>2.97</v>
      </c>
      <c r="S273" s="5">
        <v>26.01</v>
      </c>
      <c r="T273" s="5">
        <v>23.04</v>
      </c>
      <c r="U273" s="5">
        <v>24.53</v>
      </c>
      <c r="V273">
        <v>24.25</v>
      </c>
      <c r="W273" s="5">
        <v>92857.59</v>
      </c>
      <c r="X273">
        <v>4642.8795</v>
      </c>
      <c r="Y273">
        <v>97500.469500000007</v>
      </c>
      <c r="Z273">
        <v>2925.0140849999998</v>
      </c>
      <c r="AA273">
        <v>100425.48358499999</v>
      </c>
      <c r="AB273">
        <v>13055.312866050001</v>
      </c>
      <c r="AC273">
        <v>113480.79645105</v>
      </c>
      <c r="AD273">
        <v>3404.4238935314997</v>
      </c>
      <c r="AE273">
        <v>116885.2203445815</v>
      </c>
      <c r="AG273">
        <v>116885.2203445815</v>
      </c>
      <c r="AI273">
        <v>116885.2203445815</v>
      </c>
      <c r="AJ273">
        <v>1168.8522034458149</v>
      </c>
      <c r="AK273">
        <v>118054.07254802732</v>
      </c>
      <c r="AL273" s="5">
        <v>5902.7036274013662</v>
      </c>
      <c r="AM273" s="5">
        <v>123956.77617542868</v>
      </c>
      <c r="AO273">
        <v>123956.77617542868</v>
      </c>
      <c r="AP273">
        <v>3718.7032852628599</v>
      </c>
      <c r="AQ273">
        <v>127675.47946069154</v>
      </c>
      <c r="AS273">
        <v>127675.47946069154</v>
      </c>
      <c r="AU273">
        <v>127675.47946069154</v>
      </c>
      <c r="AW273">
        <v>127675.47946069154</v>
      </c>
      <c r="AX273" s="5">
        <v>1276.7547946069153</v>
      </c>
      <c r="AY273">
        <v>128952.23425529843</v>
      </c>
      <c r="BA273">
        <v>128952.23425529843</v>
      </c>
      <c r="BB273">
        <v>644.76117127649229</v>
      </c>
      <c r="BC273">
        <v>129596.99542657494</v>
      </c>
      <c r="BE273">
        <v>129596.99542657494</v>
      </c>
      <c r="BF273">
        <v>1943.954931398624</v>
      </c>
      <c r="BG273">
        <v>131540.95035797358</v>
      </c>
      <c r="BI273">
        <v>131540.95035797358</v>
      </c>
      <c r="BK273">
        <v>131540.95035797358</v>
      </c>
      <c r="BL273">
        <v>5261.6380143189435</v>
      </c>
      <c r="BM273">
        <v>136802.58837229252</v>
      </c>
      <c r="BN273">
        <v>17784.336488398028</v>
      </c>
      <c r="BO273">
        <v>154586.92486069055</v>
      </c>
      <c r="BP273">
        <v>35</v>
      </c>
      <c r="BQ273">
        <v>154621.92486069055</v>
      </c>
      <c r="BS273">
        <v>154621.92486069055</v>
      </c>
      <c r="BT273" s="5">
        <v>154621.92000000001</v>
      </c>
      <c r="BU273" s="5">
        <v>3749600</v>
      </c>
      <c r="BX273" s="5">
        <v>0</v>
      </c>
      <c r="BY273" s="5">
        <v>154622.68041237115</v>
      </c>
      <c r="BZ273" s="5">
        <v>3749600</v>
      </c>
      <c r="CA273" s="5" t="s">
        <v>8</v>
      </c>
      <c r="CB273" s="5"/>
      <c r="CC273">
        <v>154622.68041237115</v>
      </c>
      <c r="CD273" s="5">
        <v>0</v>
      </c>
      <c r="CE273" s="5">
        <v>3749600.0000000009</v>
      </c>
      <c r="CF273" s="5"/>
      <c r="CG273" s="5"/>
      <c r="CH273" s="5" t="s">
        <v>2</v>
      </c>
      <c r="CI273" s="5" t="s">
        <v>2</v>
      </c>
      <c r="CJ273" t="s">
        <v>1821</v>
      </c>
      <c r="CK273" t="s">
        <v>1787</v>
      </c>
      <c r="CL273" t="s">
        <v>1868</v>
      </c>
      <c r="CM273" t="s">
        <v>1862</v>
      </c>
      <c r="CN273" s="5" t="b">
        <v>1</v>
      </c>
      <c r="CO273" t="s">
        <v>414</v>
      </c>
      <c r="CQ273" t="s">
        <v>1269</v>
      </c>
      <c r="CR273" t="s">
        <v>1451</v>
      </c>
      <c r="CS273" t="s">
        <v>8</v>
      </c>
      <c r="CT273" t="b">
        <v>1</v>
      </c>
      <c r="CU273">
        <v>3749600</v>
      </c>
      <c r="CV273">
        <v>3749600</v>
      </c>
      <c r="CW273">
        <v>0</v>
      </c>
      <c r="CX273">
        <v>0</v>
      </c>
      <c r="CY273">
        <v>0</v>
      </c>
      <c r="CZ273" t="b">
        <v>1</v>
      </c>
      <c r="DA273" t="s">
        <v>1786</v>
      </c>
      <c r="DB273" t="s">
        <v>1787</v>
      </c>
      <c r="DC273">
        <v>-1.1414594374235644E-2</v>
      </c>
      <c r="DD273">
        <v>-1764.9551779642877</v>
      </c>
      <c r="DE273" s="5">
        <f>ROUND(ПП5[[#This Row],[Стоимость квартиры с отделкой]]/1000000,2)</f>
        <v>3.75</v>
      </c>
    </row>
    <row r="274" spans="1:109" x14ac:dyDescent="0.25">
      <c r="A274" s="5">
        <v>273</v>
      </c>
      <c r="B274" s="5" t="s">
        <v>21</v>
      </c>
      <c r="C274" s="5">
        <v>8</v>
      </c>
      <c r="D274" s="5">
        <v>3</v>
      </c>
      <c r="E274" s="5">
        <v>2</v>
      </c>
      <c r="F274" s="5">
        <v>13.69</v>
      </c>
      <c r="G274" s="5">
        <v>10.16</v>
      </c>
      <c r="H274" s="5"/>
      <c r="I274" s="5">
        <v>23.85</v>
      </c>
      <c r="J274" s="5">
        <v>18.71</v>
      </c>
      <c r="K274" s="5">
        <v>3.49</v>
      </c>
      <c r="L274" s="5">
        <v>2.11</v>
      </c>
      <c r="M274" s="5"/>
      <c r="N274" s="5">
        <v>7.09</v>
      </c>
      <c r="O274" s="5">
        <v>2.65</v>
      </c>
      <c r="P274" s="5"/>
      <c r="R274" s="5">
        <v>2.65</v>
      </c>
      <c r="S274" s="5">
        <v>57.9</v>
      </c>
      <c r="T274" s="5">
        <v>55.25</v>
      </c>
      <c r="U274" s="5">
        <v>56.58</v>
      </c>
      <c r="V274">
        <v>56.3</v>
      </c>
      <c r="W274" s="5">
        <v>81080.054999999993</v>
      </c>
      <c r="X274">
        <v>4054.002750000001</v>
      </c>
      <c r="Y274">
        <v>85134.057750000007</v>
      </c>
      <c r="Z274">
        <v>2554.0217325000003</v>
      </c>
      <c r="AA274">
        <v>87688.079482500005</v>
      </c>
      <c r="AC274">
        <v>87688.079482500005</v>
      </c>
      <c r="AE274">
        <v>87688.079482500005</v>
      </c>
      <c r="AG274">
        <v>87688.079482500005</v>
      </c>
      <c r="AI274">
        <v>87688.079482500005</v>
      </c>
      <c r="AJ274">
        <v>876.88079482499995</v>
      </c>
      <c r="AK274">
        <v>88564.960277325008</v>
      </c>
      <c r="AL274" s="5">
        <v>4428.2480138662504</v>
      </c>
      <c r="AM274" s="5">
        <v>92993.208291191258</v>
      </c>
      <c r="AO274">
        <v>92993.208291191258</v>
      </c>
      <c r="AP274">
        <v>1859.8641658238253</v>
      </c>
      <c r="AQ274">
        <v>94853.072457015078</v>
      </c>
      <c r="AS274">
        <v>94853.072457015078</v>
      </c>
      <c r="AT274">
        <v>1897.0614491403016</v>
      </c>
      <c r="AU274">
        <v>96750.133906155374</v>
      </c>
      <c r="AV274">
        <v>150</v>
      </c>
      <c r="AW274">
        <v>96900.133906155374</v>
      </c>
      <c r="AX274" s="5"/>
      <c r="AY274">
        <v>96900.133906155374</v>
      </c>
      <c r="BA274">
        <v>96900.133906155374</v>
      </c>
      <c r="BC274">
        <v>96900.133906155374</v>
      </c>
      <c r="BE274">
        <v>96900.133906155374</v>
      </c>
      <c r="BG274">
        <v>96900.133906155374</v>
      </c>
      <c r="BI274">
        <v>96900.133906155374</v>
      </c>
      <c r="BK274">
        <v>96900.133906155374</v>
      </c>
      <c r="BM274">
        <v>96900.133906155374</v>
      </c>
      <c r="BO274">
        <v>96900.133906155374</v>
      </c>
      <c r="BQ274">
        <v>96900.133906155374</v>
      </c>
      <c r="BS274">
        <v>96900.133906155374</v>
      </c>
      <c r="BT274" s="5">
        <v>96900.13</v>
      </c>
      <c r="BU274" s="5">
        <v>5482700</v>
      </c>
      <c r="BV274">
        <v>90000</v>
      </c>
      <c r="BX274" s="5">
        <v>90000</v>
      </c>
      <c r="BY274" s="5">
        <v>95311.063980205028</v>
      </c>
      <c r="BZ274" s="5">
        <v>5392700</v>
      </c>
      <c r="CA274" s="5" t="s">
        <v>1282</v>
      </c>
      <c r="CB274" s="5">
        <v>7000</v>
      </c>
      <c r="CC274">
        <v>102311.06398020504</v>
      </c>
      <c r="CD274" s="5">
        <v>396060</v>
      </c>
      <c r="CE274" s="5">
        <v>5788760</v>
      </c>
      <c r="CF274" s="5" t="s">
        <v>102</v>
      </c>
      <c r="CG274" s="5" t="s">
        <v>1309</v>
      </c>
      <c r="CH274" s="5" t="s">
        <v>1</v>
      </c>
      <c r="CI274" s="5" t="s">
        <v>1</v>
      </c>
      <c r="CJ274" t="s">
        <v>1863</v>
      </c>
      <c r="CK274" t="s">
        <v>1787</v>
      </c>
      <c r="CL274" t="s">
        <v>1868</v>
      </c>
      <c r="CM274" t="s">
        <v>1857</v>
      </c>
      <c r="CN274" s="5" t="b">
        <v>1</v>
      </c>
      <c r="CO274" t="s">
        <v>415</v>
      </c>
      <c r="CQ274" t="s">
        <v>1269</v>
      </c>
      <c r="CR274" t="s">
        <v>1450</v>
      </c>
      <c r="CS274" t="s">
        <v>1282</v>
      </c>
      <c r="CT274" t="b">
        <v>1</v>
      </c>
      <c r="CU274">
        <v>5482700</v>
      </c>
      <c r="CV274" t="s">
        <v>1899</v>
      </c>
      <c r="CW274">
        <v>5482700</v>
      </c>
      <c r="CX274">
        <v>5482700</v>
      </c>
      <c r="CY274">
        <v>0</v>
      </c>
      <c r="CZ274" t="b">
        <v>1</v>
      </c>
      <c r="DA274">
        <v>45439</v>
      </c>
      <c r="DB274" t="s">
        <v>1792</v>
      </c>
      <c r="DC274">
        <v>-4.9487451396251769E-3</v>
      </c>
      <c r="DD274">
        <v>-471.67016462454393</v>
      </c>
      <c r="DE274" s="5">
        <f>ROUND(ПП5[[#This Row],[Стоимость квартиры с отделкой]]/1000000,2)</f>
        <v>5.79</v>
      </c>
    </row>
    <row r="275" spans="1:109" x14ac:dyDescent="0.25">
      <c r="A275" s="5">
        <v>274</v>
      </c>
      <c r="B275" s="5" t="s">
        <v>21</v>
      </c>
      <c r="C275" s="5">
        <v>8</v>
      </c>
      <c r="D275" s="5">
        <v>4</v>
      </c>
      <c r="E275" s="5">
        <v>2</v>
      </c>
      <c r="F275" s="5">
        <v>15.45</v>
      </c>
      <c r="G275" s="5">
        <v>10.34</v>
      </c>
      <c r="H275" s="5"/>
      <c r="I275" s="5">
        <v>25.79</v>
      </c>
      <c r="J275" s="5">
        <v>15.44</v>
      </c>
      <c r="K275" s="5">
        <v>4.59</v>
      </c>
      <c r="L275" s="5">
        <v>2.21</v>
      </c>
      <c r="M275" s="5"/>
      <c r="N275" s="5">
        <v>10.79</v>
      </c>
      <c r="O275" s="5">
        <v>2.84</v>
      </c>
      <c r="P275" s="5"/>
      <c r="R275" s="5">
        <v>2.84</v>
      </c>
      <c r="S275" s="5">
        <v>61.66</v>
      </c>
      <c r="T275" s="5">
        <v>58.82</v>
      </c>
      <c r="U275" s="5">
        <v>60.24</v>
      </c>
      <c r="V275">
        <v>60.1</v>
      </c>
      <c r="W275" s="5">
        <v>83010.532500000001</v>
      </c>
      <c r="X275">
        <v>4150.5266250000004</v>
      </c>
      <c r="Y275">
        <v>87161.059125</v>
      </c>
      <c r="Z275">
        <v>2614.8317737499997</v>
      </c>
      <c r="AA275">
        <v>89775.890898750004</v>
      </c>
      <c r="AC275">
        <v>89775.890898750004</v>
      </c>
      <c r="AE275">
        <v>89775.890898750004</v>
      </c>
      <c r="AG275">
        <v>89775.890898750004</v>
      </c>
      <c r="AI275">
        <v>89775.890898750004</v>
      </c>
      <c r="AJ275">
        <v>897.75890898750004</v>
      </c>
      <c r="AK275">
        <v>90673.6498077375</v>
      </c>
      <c r="AL275" s="5">
        <v>4533.6824903868755</v>
      </c>
      <c r="AM275" s="5">
        <v>95207.332298124369</v>
      </c>
      <c r="AO275">
        <v>95207.332298124369</v>
      </c>
      <c r="AQ275">
        <v>95207.332298124369</v>
      </c>
      <c r="AS275">
        <v>95207.332298124369</v>
      </c>
      <c r="AU275">
        <v>95207.332298124369</v>
      </c>
      <c r="AW275">
        <v>95207.332298124369</v>
      </c>
      <c r="AX275" s="5"/>
      <c r="AY275">
        <v>95207.332298124369</v>
      </c>
      <c r="BA275">
        <v>95207.332298124369</v>
      </c>
      <c r="BC275">
        <v>95207.332298124369</v>
      </c>
      <c r="BE275">
        <v>95207.332298124369</v>
      </c>
      <c r="BG275">
        <v>95207.332298124369</v>
      </c>
      <c r="BI275">
        <v>95207.332298124369</v>
      </c>
      <c r="BK275">
        <v>95207.332298124369</v>
      </c>
      <c r="BM275">
        <v>95207.332298124369</v>
      </c>
      <c r="BO275">
        <v>95207.332298124369</v>
      </c>
      <c r="BQ275">
        <v>95207.332298124369</v>
      </c>
      <c r="BS275">
        <v>95207.332298124369</v>
      </c>
      <c r="BT275" s="5">
        <v>95207.33</v>
      </c>
      <c r="BU275" s="5">
        <v>5735300</v>
      </c>
      <c r="BW275">
        <v>0.03</v>
      </c>
      <c r="BX275" s="5">
        <v>172059</v>
      </c>
      <c r="BY275" s="5">
        <v>92351.278220451524</v>
      </c>
      <c r="BZ275" s="5">
        <v>5563241</v>
      </c>
      <c r="CA275" s="5" t="s">
        <v>10</v>
      </c>
      <c r="CB275" s="5">
        <v>20000</v>
      </c>
      <c r="CC275">
        <v>112351.27822045152</v>
      </c>
      <c r="CD275" s="5">
        <v>1204800</v>
      </c>
      <c r="CE275" s="5">
        <v>6768041</v>
      </c>
      <c r="CF275" s="5"/>
      <c r="CG275" s="5" t="s">
        <v>110</v>
      </c>
      <c r="CH275" s="5" t="s">
        <v>1</v>
      </c>
      <c r="CI275" s="5" t="s">
        <v>1</v>
      </c>
      <c r="CJ275" t="s">
        <v>1863</v>
      </c>
      <c r="CK275" t="s">
        <v>1787</v>
      </c>
      <c r="CL275" t="s">
        <v>1868</v>
      </c>
      <c r="CM275" t="s">
        <v>1857</v>
      </c>
      <c r="CN275" s="5" t="b">
        <v>1</v>
      </c>
      <c r="CO275" t="s">
        <v>416</v>
      </c>
      <c r="CQ275" t="s">
        <v>1269</v>
      </c>
      <c r="CR275" t="s">
        <v>1450</v>
      </c>
      <c r="CS275" t="s">
        <v>10</v>
      </c>
      <c r="CT275" t="b">
        <v>1</v>
      </c>
      <c r="CU275">
        <v>5735300</v>
      </c>
      <c r="CV275" t="s">
        <v>1899</v>
      </c>
      <c r="CW275">
        <v>0</v>
      </c>
      <c r="CX275">
        <v>5735300</v>
      </c>
      <c r="CY275">
        <v>0</v>
      </c>
      <c r="CZ275" t="b">
        <v>1</v>
      </c>
      <c r="DA275">
        <v>45358</v>
      </c>
      <c r="DB275" t="s">
        <v>1789</v>
      </c>
      <c r="DC275">
        <v>-2.3240371845949515E-3</v>
      </c>
      <c r="DD275">
        <v>-214.62780462920321</v>
      </c>
      <c r="DE275" s="5">
        <f>ROUND(ПП5[[#This Row],[Стоимость квартиры с отделкой]]/1000000,2)</f>
        <v>6.77</v>
      </c>
    </row>
    <row r="276" spans="1:109" x14ac:dyDescent="0.25">
      <c r="A276" s="5">
        <v>275</v>
      </c>
      <c r="B276" s="5" t="s">
        <v>21</v>
      </c>
      <c r="C276" s="5">
        <v>8</v>
      </c>
      <c r="D276" s="5">
        <v>5</v>
      </c>
      <c r="E276" s="5">
        <v>1</v>
      </c>
      <c r="F276" s="5">
        <v>12.54</v>
      </c>
      <c r="G276" s="5"/>
      <c r="H276" s="5"/>
      <c r="I276" s="5">
        <v>12.54</v>
      </c>
      <c r="J276" s="5">
        <v>12.74</v>
      </c>
      <c r="K276" s="5">
        <v>4.0199999999999996</v>
      </c>
      <c r="L276" s="5"/>
      <c r="M276" s="5"/>
      <c r="N276" s="5">
        <v>7.09</v>
      </c>
      <c r="O276" s="5">
        <v>2.84</v>
      </c>
      <c r="P276" s="5"/>
      <c r="R276" s="5">
        <v>2.84</v>
      </c>
      <c r="S276" s="5">
        <v>39.229999999999997</v>
      </c>
      <c r="T276" s="5">
        <v>36.39</v>
      </c>
      <c r="U276" s="5">
        <v>37.81</v>
      </c>
      <c r="V276">
        <v>37.5</v>
      </c>
      <c r="W276" s="5">
        <v>90034.875</v>
      </c>
      <c r="Y276">
        <v>90034.875</v>
      </c>
      <c r="AA276">
        <v>90034.875</v>
      </c>
      <c r="AC276">
        <v>90034.875</v>
      </c>
      <c r="AE276">
        <v>90034.875</v>
      </c>
      <c r="AG276">
        <v>90034.875</v>
      </c>
      <c r="AI276">
        <v>90034.875</v>
      </c>
      <c r="AK276">
        <v>90034.875</v>
      </c>
      <c r="AL276" s="5"/>
      <c r="AM276" s="5">
        <v>90034.875</v>
      </c>
      <c r="AO276">
        <v>90034.875</v>
      </c>
      <c r="AQ276">
        <v>90034.875</v>
      </c>
      <c r="AS276">
        <v>90034.875</v>
      </c>
      <c r="AU276">
        <v>90034.875</v>
      </c>
      <c r="AW276">
        <v>90034.875</v>
      </c>
      <c r="AX276" s="5"/>
      <c r="AY276">
        <v>90034.875</v>
      </c>
      <c r="BA276">
        <v>90034.875</v>
      </c>
      <c r="BC276">
        <v>90034.875</v>
      </c>
      <c r="BE276">
        <v>90034.875</v>
      </c>
      <c r="BG276">
        <v>90034.875</v>
      </c>
      <c r="BI276">
        <v>90034.875</v>
      </c>
      <c r="BK276">
        <v>90034.875</v>
      </c>
      <c r="BM276">
        <v>90034.875</v>
      </c>
      <c r="BO276">
        <v>90034.875</v>
      </c>
      <c r="BQ276">
        <v>90034.875</v>
      </c>
      <c r="BS276">
        <v>90034.875</v>
      </c>
      <c r="BT276" s="5">
        <v>90034.880000000005</v>
      </c>
      <c r="BU276" s="5">
        <v>3404218.81</v>
      </c>
      <c r="BX276" s="5">
        <v>0</v>
      </c>
      <c r="BY276" s="5">
        <v>90034.879925945497</v>
      </c>
      <c r="BZ276" s="5">
        <v>3404218.81</v>
      </c>
      <c r="CA276" s="5" t="s">
        <v>10</v>
      </c>
      <c r="CB276" s="5">
        <v>15500</v>
      </c>
      <c r="CC276">
        <v>105534.87992594553</v>
      </c>
      <c r="CD276" s="5">
        <v>586055</v>
      </c>
      <c r="CE276" s="5">
        <v>3990273.81</v>
      </c>
      <c r="CF276" s="5"/>
      <c r="CG276" s="5"/>
      <c r="CH276" s="5" t="s">
        <v>1</v>
      </c>
      <c r="CI276" s="5" t="s">
        <v>1</v>
      </c>
      <c r="CJ276" t="s">
        <v>1863</v>
      </c>
      <c r="CK276" t="s">
        <v>1787</v>
      </c>
      <c r="CL276" t="s">
        <v>1868</v>
      </c>
      <c r="CM276" t="s">
        <v>1864</v>
      </c>
      <c r="CN276" s="5" t="b">
        <v>1</v>
      </c>
      <c r="CO276" t="s">
        <v>417</v>
      </c>
      <c r="CQ276" t="s">
        <v>128</v>
      </c>
      <c r="CR276" t="s">
        <v>1450</v>
      </c>
      <c r="CS276" t="s">
        <v>10</v>
      </c>
      <c r="CT276" t="b">
        <v>1</v>
      </c>
      <c r="CU276">
        <v>3404218.81</v>
      </c>
      <c r="CV276" t="s">
        <v>1899</v>
      </c>
      <c r="CW276">
        <v>3404219</v>
      </c>
      <c r="CX276">
        <v>3404219</v>
      </c>
      <c r="CY276">
        <v>0</v>
      </c>
      <c r="CZ276" t="b">
        <v>1</v>
      </c>
      <c r="DA276">
        <v>45188</v>
      </c>
      <c r="DB276" t="s">
        <v>1789</v>
      </c>
      <c r="DC276">
        <v>-8.1988891827559085E-3</v>
      </c>
      <c r="DD276">
        <v>-738.18600309556177</v>
      </c>
      <c r="DE276" s="5">
        <f>ROUND(ПП5[[#This Row],[Стоимость квартиры с отделкой]]/1000000,2)</f>
        <v>3.99</v>
      </c>
    </row>
    <row r="277" spans="1:109" x14ac:dyDescent="0.25">
      <c r="A277" s="5">
        <v>276</v>
      </c>
      <c r="B277" s="5" t="s">
        <v>21</v>
      </c>
      <c r="C277" s="5">
        <v>8</v>
      </c>
      <c r="D277" s="5">
        <v>6</v>
      </c>
      <c r="E277" s="5">
        <v>3</v>
      </c>
      <c r="F277" s="5">
        <v>17.2</v>
      </c>
      <c r="G277" s="5">
        <v>14.64</v>
      </c>
      <c r="H277" s="5">
        <v>14.34</v>
      </c>
      <c r="I277" s="5">
        <v>46.18</v>
      </c>
      <c r="J277" s="5">
        <v>13.15</v>
      </c>
      <c r="K277" s="5">
        <v>4.03</v>
      </c>
      <c r="L277" s="5">
        <v>1.76</v>
      </c>
      <c r="M277" s="5"/>
      <c r="N277" s="5">
        <v>13.11</v>
      </c>
      <c r="O277" s="5">
        <v>2.79</v>
      </c>
      <c r="P277" s="5">
        <v>2.68</v>
      </c>
      <c r="R277" s="5">
        <v>5.4700000000000006</v>
      </c>
      <c r="S277" s="5">
        <v>83.7</v>
      </c>
      <c r="T277" s="5">
        <v>78.23</v>
      </c>
      <c r="U277" s="5">
        <v>80.97</v>
      </c>
      <c r="V277">
        <v>80.550000000000011</v>
      </c>
      <c r="W277" s="5">
        <v>74234.160000000018</v>
      </c>
      <c r="X277">
        <v>3711.708000000001</v>
      </c>
      <c r="Y277">
        <v>77945.868000000017</v>
      </c>
      <c r="Z277">
        <v>2338.376040000001</v>
      </c>
      <c r="AA277">
        <v>80284.24404000002</v>
      </c>
      <c r="AC277">
        <v>80284.24404000002</v>
      </c>
      <c r="AE277">
        <v>80284.24404000002</v>
      </c>
      <c r="AG277">
        <v>80284.24404000002</v>
      </c>
      <c r="AI277">
        <v>80284.24404000002</v>
      </c>
      <c r="AJ277">
        <v>802.84244040000021</v>
      </c>
      <c r="AK277">
        <v>81087.086480400016</v>
      </c>
      <c r="AL277" s="5">
        <v>4054.3543240200006</v>
      </c>
      <c r="AM277" s="5">
        <v>85141.44080442001</v>
      </c>
      <c r="AO277">
        <v>85141.44080442001</v>
      </c>
      <c r="AP277">
        <v>1702.8288160884003</v>
      </c>
      <c r="AQ277">
        <v>86844.269620508407</v>
      </c>
      <c r="AS277">
        <v>86844.269620508407</v>
      </c>
      <c r="AT277">
        <v>1736.8853924101682</v>
      </c>
      <c r="AU277">
        <v>88581.155012918578</v>
      </c>
      <c r="AW277">
        <v>88581.155012918578</v>
      </c>
      <c r="AX277" s="5">
        <v>885.81155012918578</v>
      </c>
      <c r="AY277">
        <v>89466.966563047783</v>
      </c>
      <c r="BA277">
        <v>89466.966563047783</v>
      </c>
      <c r="BB277">
        <v>447.33483281523883</v>
      </c>
      <c r="BC277">
        <v>89914.301395863004</v>
      </c>
      <c r="BD277">
        <v>1798.2860279172601</v>
      </c>
      <c r="BE277">
        <v>91712.587423780249</v>
      </c>
      <c r="BF277">
        <v>1375.6888113567038</v>
      </c>
      <c r="BG277">
        <v>93088.27623513696</v>
      </c>
      <c r="BI277">
        <v>93088.27623513696</v>
      </c>
      <c r="BJ277">
        <v>3723.5310494054784</v>
      </c>
      <c r="BK277">
        <v>96811.807284542432</v>
      </c>
      <c r="BM277">
        <v>96811.807284542432</v>
      </c>
      <c r="BO277">
        <v>96811.807284542432</v>
      </c>
      <c r="BQ277">
        <v>96811.807284542432</v>
      </c>
      <c r="BS277">
        <v>96811.807284542432</v>
      </c>
      <c r="BT277" s="5">
        <v>96811.81</v>
      </c>
      <c r="BU277" s="5">
        <v>7838900</v>
      </c>
      <c r="BW277">
        <v>0.03</v>
      </c>
      <c r="BX277" s="5">
        <v>235167</v>
      </c>
      <c r="BY277" s="5">
        <v>93908.027664567126</v>
      </c>
      <c r="BZ277" s="5">
        <v>7603733</v>
      </c>
      <c r="CA277" s="5" t="s">
        <v>8</v>
      </c>
      <c r="CB277" s="5"/>
      <c r="CC277">
        <v>93908.027664567126</v>
      </c>
      <c r="CD277" s="5">
        <v>0</v>
      </c>
      <c r="CE277" s="5">
        <v>7603733</v>
      </c>
      <c r="CF277" s="5"/>
      <c r="CG277" s="5" t="s">
        <v>132</v>
      </c>
      <c r="CH277" s="5" t="s">
        <v>1</v>
      </c>
      <c r="CI277" s="5" t="s">
        <v>1</v>
      </c>
      <c r="CJ277" t="s">
        <v>1863</v>
      </c>
      <c r="CK277" t="s">
        <v>1787</v>
      </c>
      <c r="CL277" t="s">
        <v>1868</v>
      </c>
      <c r="CM277" t="s">
        <v>1866</v>
      </c>
      <c r="CN277" s="5" t="b">
        <v>1</v>
      </c>
      <c r="CO277" t="s">
        <v>418</v>
      </c>
      <c r="CQ277" t="s">
        <v>1269</v>
      </c>
      <c r="CR277" t="s">
        <v>1450</v>
      </c>
      <c r="CS277" t="s">
        <v>8</v>
      </c>
      <c r="CT277" t="b">
        <v>1</v>
      </c>
      <c r="CU277">
        <v>7838900</v>
      </c>
      <c r="CV277" t="s">
        <v>1899</v>
      </c>
      <c r="CW277">
        <v>0</v>
      </c>
      <c r="CX277">
        <v>7838900</v>
      </c>
      <c r="CY277">
        <v>0</v>
      </c>
      <c r="CZ277" t="b">
        <v>1</v>
      </c>
      <c r="DA277">
        <v>45589</v>
      </c>
      <c r="DB277" t="s">
        <v>1789</v>
      </c>
      <c r="DC277">
        <v>-5.1871063356797587E-3</v>
      </c>
      <c r="DD277">
        <v>-487.11092527006616</v>
      </c>
      <c r="DE277" s="5">
        <f>ROUND(ПП5[[#This Row],[Стоимость квартиры с отделкой]]/1000000,2)</f>
        <v>7.6</v>
      </c>
    </row>
    <row r="278" spans="1:109" x14ac:dyDescent="0.25">
      <c r="A278" s="5">
        <v>277</v>
      </c>
      <c r="B278" s="5" t="s">
        <v>21</v>
      </c>
      <c r="C278" s="5">
        <v>8</v>
      </c>
      <c r="D278" s="5">
        <v>7</v>
      </c>
      <c r="E278" s="5">
        <v>1</v>
      </c>
      <c r="F278" s="5">
        <v>14.3</v>
      </c>
      <c r="G278" s="5"/>
      <c r="H278" s="5"/>
      <c r="I278" s="5">
        <v>14.3</v>
      </c>
      <c r="J278" s="5">
        <v>9.2799999999999994</v>
      </c>
      <c r="K278" s="5">
        <v>3.79</v>
      </c>
      <c r="L278" s="5"/>
      <c r="M278" s="5"/>
      <c r="N278" s="5">
        <v>6.08</v>
      </c>
      <c r="O278" s="5">
        <v>2.71</v>
      </c>
      <c r="P278" s="5"/>
      <c r="R278" s="5">
        <v>2.71</v>
      </c>
      <c r="S278" s="5">
        <v>36.159999999999997</v>
      </c>
      <c r="T278" s="5">
        <v>33.450000000000003</v>
      </c>
      <c r="U278" s="5">
        <v>34.81</v>
      </c>
      <c r="V278">
        <v>34.5</v>
      </c>
      <c r="W278" s="5">
        <v>85573.6875</v>
      </c>
      <c r="X278">
        <v>4278.6843749999998</v>
      </c>
      <c r="Y278">
        <v>89852.371874999997</v>
      </c>
      <c r="Z278">
        <v>2695.5711562499996</v>
      </c>
      <c r="AA278">
        <v>92547.943031250004</v>
      </c>
      <c r="AB278">
        <v>12956.712024375</v>
      </c>
      <c r="AC278">
        <v>105504.655055625</v>
      </c>
      <c r="AE278">
        <v>105504.655055625</v>
      </c>
      <c r="AF278">
        <v>5275.2327527812495</v>
      </c>
      <c r="AG278">
        <v>110779.88780840625</v>
      </c>
      <c r="AI278">
        <v>110779.88780840625</v>
      </c>
      <c r="AJ278">
        <v>1107.7988780840624</v>
      </c>
      <c r="AK278">
        <v>111887.6866864903</v>
      </c>
      <c r="AL278" s="5">
        <v>5594.3843343245153</v>
      </c>
      <c r="AM278" s="5">
        <v>117482.07102081479</v>
      </c>
      <c r="AO278">
        <v>117482.07102081479</v>
      </c>
      <c r="AP278">
        <v>3524.4621306244439</v>
      </c>
      <c r="AQ278">
        <v>121006.53315143925</v>
      </c>
      <c r="AS278">
        <v>121006.53315143925</v>
      </c>
      <c r="AU278">
        <v>121006.53315143925</v>
      </c>
      <c r="AW278">
        <v>121006.53315143925</v>
      </c>
      <c r="AX278" s="5"/>
      <c r="AY278">
        <v>121006.53315143925</v>
      </c>
      <c r="BA278">
        <v>121006.53315143925</v>
      </c>
      <c r="BC278">
        <v>121006.53315143925</v>
      </c>
      <c r="BE278">
        <v>121006.53315143925</v>
      </c>
      <c r="BG278">
        <v>121006.53315143925</v>
      </c>
      <c r="BI278">
        <v>121006.53315143925</v>
      </c>
      <c r="BK278">
        <v>121006.53315143925</v>
      </c>
      <c r="BM278">
        <v>121006.53315143925</v>
      </c>
      <c r="BO278">
        <v>121006.53315143925</v>
      </c>
      <c r="BQ278">
        <v>121006.53315143925</v>
      </c>
      <c r="BS278">
        <v>121006.53315143925</v>
      </c>
      <c r="BT278" s="5">
        <v>121006.53</v>
      </c>
      <c r="BU278" s="5">
        <v>4212300</v>
      </c>
      <c r="BX278" s="5">
        <v>0</v>
      </c>
      <c r="BY278" s="5">
        <v>121008.33093938524</v>
      </c>
      <c r="BZ278" s="5">
        <v>4212300</v>
      </c>
      <c r="CA278" s="5" t="s">
        <v>8</v>
      </c>
      <c r="CB278" s="5"/>
      <c r="CC278">
        <v>121008.33093938524</v>
      </c>
      <c r="CD278" s="5">
        <v>0</v>
      </c>
      <c r="CE278" s="5">
        <v>4212300</v>
      </c>
      <c r="CF278" s="5" t="s">
        <v>102</v>
      </c>
      <c r="CG278" s="5"/>
      <c r="CH278" s="5" t="s">
        <v>1</v>
      </c>
      <c r="CI278" s="5" t="s">
        <v>1</v>
      </c>
      <c r="CJ278" t="s">
        <v>1863</v>
      </c>
      <c r="CK278" t="s">
        <v>1787</v>
      </c>
      <c r="CL278" t="s">
        <v>1868</v>
      </c>
      <c r="CM278" t="s">
        <v>1864</v>
      </c>
      <c r="CN278" s="5" t="b">
        <v>1</v>
      </c>
      <c r="CO278" t="s">
        <v>419</v>
      </c>
      <c r="CQ278" t="s">
        <v>1269</v>
      </c>
      <c r="CR278" t="s">
        <v>1450</v>
      </c>
      <c r="CS278" t="s">
        <v>8</v>
      </c>
      <c r="CT278" t="b">
        <v>1</v>
      </c>
      <c r="CU278">
        <v>4212300</v>
      </c>
      <c r="CV278" t="s">
        <v>1899</v>
      </c>
      <c r="CW278">
        <v>0</v>
      </c>
      <c r="CX278">
        <v>4212300</v>
      </c>
      <c r="CY278">
        <v>0</v>
      </c>
      <c r="CZ278" t="b">
        <v>1</v>
      </c>
      <c r="DA278">
        <v>45464</v>
      </c>
      <c r="DB278" t="s">
        <v>1789</v>
      </c>
      <c r="DC278">
        <v>-8.9054869290434713E-3</v>
      </c>
      <c r="DD278">
        <v>-1077.6381094860617</v>
      </c>
      <c r="DE278" s="5">
        <f>ROUND(ПП5[[#This Row],[Стоимость квартиры с отделкой]]/1000000,2)</f>
        <v>4.21</v>
      </c>
    </row>
    <row r="279" spans="1:109" x14ac:dyDescent="0.25">
      <c r="A279" s="5">
        <v>278</v>
      </c>
      <c r="B279" s="5" t="s">
        <v>21</v>
      </c>
      <c r="C279" s="5">
        <v>9</v>
      </c>
      <c r="D279" s="5">
        <v>1</v>
      </c>
      <c r="E279" s="5">
        <v>2</v>
      </c>
      <c r="F279" s="5">
        <v>17.63</v>
      </c>
      <c r="G279" s="5">
        <v>13.69</v>
      </c>
      <c r="H279" s="5"/>
      <c r="I279" s="5">
        <v>31.32</v>
      </c>
      <c r="J279" s="5">
        <v>20.05</v>
      </c>
      <c r="K279" s="5">
        <v>3.54</v>
      </c>
      <c r="L279" s="5">
        <v>2.93</v>
      </c>
      <c r="M279" s="5"/>
      <c r="N279" s="5">
        <v>12.19</v>
      </c>
      <c r="O279" s="5">
        <v>4.6500000000000004</v>
      </c>
      <c r="P279" s="5">
        <v>2.68</v>
      </c>
      <c r="R279" s="5">
        <v>7.33</v>
      </c>
      <c r="S279" s="5">
        <v>77.36</v>
      </c>
      <c r="T279" s="5">
        <v>70.03</v>
      </c>
      <c r="U279" s="5">
        <v>73.7</v>
      </c>
      <c r="V279">
        <v>73.599999999999994</v>
      </c>
      <c r="W279" s="5">
        <v>78763.482000000004</v>
      </c>
      <c r="X279">
        <v>3938.1741000000002</v>
      </c>
      <c r="Y279">
        <v>82701.656099999993</v>
      </c>
      <c r="Z279">
        <v>2481.0496830000002</v>
      </c>
      <c r="AA279">
        <v>85182.705783000012</v>
      </c>
      <c r="AC279">
        <v>85182.705783000012</v>
      </c>
      <c r="AE279">
        <v>85182.705783000012</v>
      </c>
      <c r="AG279">
        <v>85182.705783000012</v>
      </c>
      <c r="AI279">
        <v>85182.705783000012</v>
      </c>
      <c r="AJ279">
        <v>851.82705783000017</v>
      </c>
      <c r="AK279">
        <v>86034.532840830012</v>
      </c>
      <c r="AL279" s="5">
        <v>4301.7266420415008</v>
      </c>
      <c r="AM279" s="5">
        <v>90336.259482871508</v>
      </c>
      <c r="AO279">
        <v>90336.259482871508</v>
      </c>
      <c r="AP279">
        <v>1806.7251896574303</v>
      </c>
      <c r="AQ279">
        <v>92142.984672528939</v>
      </c>
      <c r="AS279">
        <v>92142.984672528939</v>
      </c>
      <c r="AT279">
        <v>1842.8596934505788</v>
      </c>
      <c r="AU279">
        <v>93985.844365979516</v>
      </c>
      <c r="AW279">
        <v>93985.844365979516</v>
      </c>
      <c r="AX279" s="5"/>
      <c r="AY279">
        <v>93985.844365979516</v>
      </c>
      <c r="BA279">
        <v>93985.844365979516</v>
      </c>
      <c r="BC279">
        <v>93985.844365979516</v>
      </c>
      <c r="BE279">
        <v>93985.844365979516</v>
      </c>
      <c r="BF279">
        <v>469.92922182989759</v>
      </c>
      <c r="BG279">
        <v>94455.773587809395</v>
      </c>
      <c r="BI279">
        <v>94455.773587809395</v>
      </c>
      <c r="BK279">
        <v>94455.773587809395</v>
      </c>
      <c r="BL279">
        <v>7556.4618870247532</v>
      </c>
      <c r="BM279">
        <v>102012.23547483416</v>
      </c>
      <c r="BN279">
        <v>13261.590611728439</v>
      </c>
      <c r="BO279">
        <v>115273.82608656261</v>
      </c>
      <c r="BP279">
        <v>35</v>
      </c>
      <c r="BQ279">
        <v>115308.82608656261</v>
      </c>
      <c r="BS279">
        <v>115308.82608656261</v>
      </c>
      <c r="BT279" s="5">
        <v>115308.83</v>
      </c>
      <c r="BU279" s="5">
        <v>8486800</v>
      </c>
      <c r="BX279" s="5">
        <v>0</v>
      </c>
      <c r="BY279" s="5">
        <v>115309.78260869566</v>
      </c>
      <c r="BZ279" s="5">
        <v>8486800</v>
      </c>
      <c r="CA279" s="5" t="s">
        <v>10</v>
      </c>
      <c r="CB279" s="5">
        <v>30000</v>
      </c>
      <c r="CC279">
        <v>145309.78260869568</v>
      </c>
      <c r="CD279" s="5">
        <v>2208000.0000000019</v>
      </c>
      <c r="CE279" s="5">
        <v>10694800.000000002</v>
      </c>
      <c r="CF279" s="5" t="s">
        <v>104</v>
      </c>
      <c r="CG279" s="5"/>
      <c r="CH279" s="5" t="s">
        <v>2</v>
      </c>
      <c r="CI279" s="5" t="s">
        <v>2</v>
      </c>
      <c r="CJ279" t="s">
        <v>1821</v>
      </c>
      <c r="CK279" t="s">
        <v>1787</v>
      </c>
      <c r="CL279" t="s">
        <v>1868</v>
      </c>
      <c r="CM279" t="s">
        <v>1857</v>
      </c>
      <c r="CN279" s="5" t="b">
        <v>1</v>
      </c>
      <c r="CO279" t="s">
        <v>420</v>
      </c>
      <c r="CQ279" t="s">
        <v>1269</v>
      </c>
      <c r="CR279" t="s">
        <v>1451</v>
      </c>
      <c r="CS279" t="s">
        <v>8</v>
      </c>
      <c r="CT279" t="b">
        <v>0</v>
      </c>
      <c r="CU279">
        <v>8486800</v>
      </c>
      <c r="CV279">
        <v>8486800</v>
      </c>
      <c r="CW279">
        <v>0</v>
      </c>
      <c r="CX279">
        <v>0</v>
      </c>
      <c r="CY279">
        <v>0</v>
      </c>
      <c r="CZ279" t="b">
        <v>1</v>
      </c>
      <c r="DA279" t="s">
        <v>1786</v>
      </c>
      <c r="DB279" t="s">
        <v>1787</v>
      </c>
      <c r="DC279">
        <v>-1.3568521031208649E-3</v>
      </c>
      <c r="DD279">
        <v>-156.45832104301843</v>
      </c>
      <c r="DE279" s="5">
        <f>ROUND(ПП5[[#This Row],[Стоимость квартиры с отделкой]]/1000000,2)</f>
        <v>10.69</v>
      </c>
    </row>
    <row r="280" spans="1:109" x14ac:dyDescent="0.25">
      <c r="A280" s="5">
        <v>279</v>
      </c>
      <c r="B280" s="5" t="s">
        <v>21</v>
      </c>
      <c r="C280" s="5">
        <v>9</v>
      </c>
      <c r="D280" s="5">
        <v>2</v>
      </c>
      <c r="E280" s="5">
        <v>0</v>
      </c>
      <c r="F280" s="5">
        <v>7.18</v>
      </c>
      <c r="G280" s="5"/>
      <c r="H280" s="5"/>
      <c r="I280" s="5">
        <v>7.18</v>
      </c>
      <c r="J280" s="5">
        <v>5.17</v>
      </c>
      <c r="K280" s="5">
        <v>3.72</v>
      </c>
      <c r="L280" s="5"/>
      <c r="M280" s="5"/>
      <c r="N280" s="5">
        <v>6.97</v>
      </c>
      <c r="O280" s="5">
        <v>2.97</v>
      </c>
      <c r="P280" s="5"/>
      <c r="R280" s="5">
        <v>2.97</v>
      </c>
      <c r="S280" s="5">
        <v>26.01</v>
      </c>
      <c r="T280" s="5">
        <v>23.04</v>
      </c>
      <c r="U280" s="5">
        <v>24.53</v>
      </c>
      <c r="V280">
        <v>24.35</v>
      </c>
      <c r="W280" s="5">
        <v>91981.574999999997</v>
      </c>
      <c r="X280">
        <v>4599.0787499999997</v>
      </c>
      <c r="Y280">
        <v>96580.653749999998</v>
      </c>
      <c r="Z280">
        <v>2897.4196124999999</v>
      </c>
      <c r="AA280">
        <v>99478.073362499999</v>
      </c>
      <c r="AB280">
        <v>12932.149537125</v>
      </c>
      <c r="AC280">
        <v>112410.22289962501</v>
      </c>
      <c r="AD280">
        <v>3372.3066869887502</v>
      </c>
      <c r="AE280">
        <v>115782.52958661376</v>
      </c>
      <c r="AG280">
        <v>115782.52958661376</v>
      </c>
      <c r="AI280">
        <v>115782.52958661376</v>
      </c>
      <c r="AJ280">
        <v>1157.8252958661376</v>
      </c>
      <c r="AK280">
        <v>116940.35488247988</v>
      </c>
      <c r="AL280" s="5">
        <v>5847.0177441239948</v>
      </c>
      <c r="AM280" s="5">
        <v>122787.37262660389</v>
      </c>
      <c r="AO280">
        <v>122787.37262660389</v>
      </c>
      <c r="AP280">
        <v>3683.6211787981169</v>
      </c>
      <c r="AQ280">
        <v>126470.993805402</v>
      </c>
      <c r="AS280">
        <v>126470.993805402</v>
      </c>
      <c r="AU280">
        <v>126470.993805402</v>
      </c>
      <c r="AW280">
        <v>126470.993805402</v>
      </c>
      <c r="AX280" s="5">
        <v>1264.7099380540201</v>
      </c>
      <c r="AY280">
        <v>127735.70374345602</v>
      </c>
      <c r="BA280">
        <v>127735.70374345602</v>
      </c>
      <c r="BB280">
        <v>638.6785187172801</v>
      </c>
      <c r="BC280">
        <v>128374.3822621733</v>
      </c>
      <c r="BE280">
        <v>128374.3822621733</v>
      </c>
      <c r="BF280">
        <v>1925.6157339325991</v>
      </c>
      <c r="BG280">
        <v>130299.9979961059</v>
      </c>
      <c r="BI280">
        <v>130299.9979961059</v>
      </c>
      <c r="BK280">
        <v>130299.9979961059</v>
      </c>
      <c r="BL280">
        <v>5211.9999198442365</v>
      </c>
      <c r="BM280">
        <v>135511.99791595014</v>
      </c>
      <c r="BN280">
        <v>17616.559729073517</v>
      </c>
      <c r="BO280">
        <v>153128.55764502363</v>
      </c>
      <c r="BP280">
        <v>35</v>
      </c>
      <c r="BQ280">
        <v>153163.55764502363</v>
      </c>
      <c r="BS280">
        <v>153163.55764502363</v>
      </c>
      <c r="BT280" s="5">
        <v>153163.56</v>
      </c>
      <c r="BU280" s="5">
        <v>3757200</v>
      </c>
      <c r="BV280">
        <v>249410</v>
      </c>
      <c r="BX280" s="5">
        <v>249410</v>
      </c>
      <c r="BY280" s="5">
        <v>143000</v>
      </c>
      <c r="BZ280" s="5">
        <v>3507790</v>
      </c>
      <c r="CA280" s="5" t="s">
        <v>10</v>
      </c>
      <c r="CB280" s="5">
        <v>25000</v>
      </c>
      <c r="CC280">
        <v>168000</v>
      </c>
      <c r="CD280" s="5">
        <v>613250</v>
      </c>
      <c r="CE280" s="5">
        <v>4121040</v>
      </c>
      <c r="CF280" s="5"/>
      <c r="CG280" s="5" t="s">
        <v>1809</v>
      </c>
      <c r="CH280" s="5" t="s">
        <v>1</v>
      </c>
      <c r="CI280" s="5" t="s">
        <v>1</v>
      </c>
      <c r="CJ280" t="s">
        <v>1863</v>
      </c>
      <c r="CK280" t="s">
        <v>1787</v>
      </c>
      <c r="CL280" t="s">
        <v>1868</v>
      </c>
      <c r="CM280" t="s">
        <v>1862</v>
      </c>
      <c r="CN280" s="5" t="b">
        <v>1</v>
      </c>
      <c r="CO280" t="s">
        <v>421</v>
      </c>
      <c r="CQ280" t="s">
        <v>1269</v>
      </c>
      <c r="CR280" t="s">
        <v>1450</v>
      </c>
      <c r="CS280" t="s">
        <v>10</v>
      </c>
      <c r="CT280" t="b">
        <v>1</v>
      </c>
      <c r="CU280">
        <v>3757200</v>
      </c>
      <c r="CV280" t="s">
        <v>1899</v>
      </c>
      <c r="CW280">
        <v>0</v>
      </c>
      <c r="CX280">
        <v>3757200</v>
      </c>
      <c r="CY280">
        <v>0</v>
      </c>
      <c r="CZ280" t="b">
        <v>1</v>
      </c>
      <c r="DA280">
        <v>45838</v>
      </c>
      <c r="DB280" t="s">
        <v>1785</v>
      </c>
      <c r="DC280">
        <v>-7.337953526294517E-3</v>
      </c>
      <c r="DD280">
        <v>-1049.3273542601155</v>
      </c>
      <c r="DE280" s="5">
        <f>ROUND(ПП5[[#This Row],[Стоимость квартиры с отделкой]]/1000000,2)</f>
        <v>4.12</v>
      </c>
    </row>
    <row r="281" spans="1:109" x14ac:dyDescent="0.25">
      <c r="A281" s="5">
        <v>280</v>
      </c>
      <c r="B281" s="5" t="s">
        <v>21</v>
      </c>
      <c r="C281" s="5">
        <v>9</v>
      </c>
      <c r="D281" s="5">
        <v>3</v>
      </c>
      <c r="E281" s="5">
        <v>2</v>
      </c>
      <c r="F281" s="5">
        <v>13.69</v>
      </c>
      <c r="G281" s="5">
        <v>10.16</v>
      </c>
      <c r="H281" s="5"/>
      <c r="I281" s="5">
        <v>23.85</v>
      </c>
      <c r="J281" s="5">
        <v>18.71</v>
      </c>
      <c r="K281" s="5">
        <v>3.49</v>
      </c>
      <c r="L281" s="5">
        <v>2.11</v>
      </c>
      <c r="M281" s="5"/>
      <c r="N281" s="5">
        <v>7.09</v>
      </c>
      <c r="O281" s="5">
        <v>2.65</v>
      </c>
      <c r="P281" s="5"/>
      <c r="R281" s="5">
        <v>2.65</v>
      </c>
      <c r="S281" s="5">
        <v>57.9</v>
      </c>
      <c r="T281" s="5">
        <v>55.25</v>
      </c>
      <c r="U281" s="5">
        <v>56.58</v>
      </c>
      <c r="V281">
        <v>56.4</v>
      </c>
      <c r="W281" s="5">
        <v>80307.864000000001</v>
      </c>
      <c r="X281">
        <v>4015.3932</v>
      </c>
      <c r="Y281">
        <v>84323.257199999993</v>
      </c>
      <c r="Z281">
        <v>2529.6977160000001</v>
      </c>
      <c r="AA281">
        <v>86852.954916000002</v>
      </c>
      <c r="AC281">
        <v>86852.954916000002</v>
      </c>
      <c r="AE281">
        <v>86852.954916000002</v>
      </c>
      <c r="AG281">
        <v>86852.954916000002</v>
      </c>
      <c r="AI281">
        <v>86852.954916000002</v>
      </c>
      <c r="AK281">
        <v>86852.954916000002</v>
      </c>
      <c r="AL281" s="5"/>
      <c r="AM281" s="5">
        <v>86852.954916000002</v>
      </c>
      <c r="AO281">
        <v>86852.954916000002</v>
      </c>
      <c r="AQ281">
        <v>86852.954916000002</v>
      </c>
      <c r="AS281">
        <v>86852.954916000002</v>
      </c>
      <c r="AU281">
        <v>86852.954916000002</v>
      </c>
      <c r="AW281">
        <v>86852.954916000002</v>
      </c>
      <c r="AX281" s="5"/>
      <c r="AY281">
        <v>86852.954916000002</v>
      </c>
      <c r="BA281">
        <v>86852.954916000002</v>
      </c>
      <c r="BC281">
        <v>86852.954916000002</v>
      </c>
      <c r="BE281">
        <v>86852.954916000002</v>
      </c>
      <c r="BG281">
        <v>86852.954916000002</v>
      </c>
      <c r="BI281">
        <v>86852.954916000002</v>
      </c>
      <c r="BK281">
        <v>86852.954916000002</v>
      </c>
      <c r="BM281">
        <v>86852.954916000002</v>
      </c>
      <c r="BO281">
        <v>86852.954916000002</v>
      </c>
      <c r="BQ281">
        <v>86852.954916000002</v>
      </c>
      <c r="BS281">
        <v>86852.954916000002</v>
      </c>
      <c r="BT281" s="5">
        <v>86852.95</v>
      </c>
      <c r="BU281" s="5">
        <v>4914139.91</v>
      </c>
      <c r="BW281">
        <v>0.02</v>
      </c>
      <c r="BX281" s="5">
        <v>98282.798200000005</v>
      </c>
      <c r="BY281" s="5">
        <v>85115.890950866044</v>
      </c>
      <c r="BZ281" s="5">
        <v>4815857.1100000003</v>
      </c>
      <c r="CA281" s="5" t="s">
        <v>10</v>
      </c>
      <c r="CB281" s="5">
        <v>22000</v>
      </c>
      <c r="CC281">
        <v>107115.89095086604</v>
      </c>
      <c r="CD281" s="5">
        <v>1244760</v>
      </c>
      <c r="CE281" s="5">
        <v>6060617.1100000003</v>
      </c>
      <c r="CF281" s="5" t="s">
        <v>102</v>
      </c>
      <c r="CG281" s="5" t="s">
        <v>62</v>
      </c>
      <c r="CH281" s="5" t="s">
        <v>1</v>
      </c>
      <c r="CI281" s="5" t="s">
        <v>1</v>
      </c>
      <c r="CJ281" t="s">
        <v>1863</v>
      </c>
      <c r="CK281" t="s">
        <v>1787</v>
      </c>
      <c r="CL281" t="s">
        <v>1868</v>
      </c>
      <c r="CM281" t="s">
        <v>1857</v>
      </c>
      <c r="CN281" s="5" t="b">
        <v>1</v>
      </c>
      <c r="CO281" t="s">
        <v>422</v>
      </c>
      <c r="CQ281" t="s">
        <v>128</v>
      </c>
      <c r="CR281" t="s">
        <v>1450</v>
      </c>
      <c r="CS281" t="s">
        <v>10</v>
      </c>
      <c r="CT281" t="b">
        <v>1</v>
      </c>
      <c r="CU281">
        <v>4914139.91</v>
      </c>
      <c r="CV281" t="s">
        <v>1899</v>
      </c>
      <c r="CW281">
        <v>0</v>
      </c>
      <c r="CX281">
        <v>4914140</v>
      </c>
      <c r="CY281">
        <v>0</v>
      </c>
      <c r="CZ281" t="b">
        <v>1</v>
      </c>
      <c r="DA281">
        <v>45254</v>
      </c>
      <c r="DB281" t="s">
        <v>1789</v>
      </c>
      <c r="DC281">
        <v>-3.1813361611876534E-3</v>
      </c>
      <c r="DD281">
        <v>-270.7822617736951</v>
      </c>
      <c r="DE281" s="5">
        <f>ROUND(ПП5[[#This Row],[Стоимость квартиры с отделкой]]/1000000,2)</f>
        <v>6.06</v>
      </c>
    </row>
    <row r="282" spans="1:109" x14ac:dyDescent="0.25">
      <c r="A282" s="5">
        <v>281</v>
      </c>
      <c r="B282" s="5" t="s">
        <v>21</v>
      </c>
      <c r="C282" s="5">
        <v>9</v>
      </c>
      <c r="D282" s="5">
        <v>4</v>
      </c>
      <c r="E282" s="5">
        <v>2</v>
      </c>
      <c r="F282" s="5">
        <v>15.45</v>
      </c>
      <c r="G282" s="5">
        <v>10.34</v>
      </c>
      <c r="H282" s="5"/>
      <c r="I282" s="5">
        <v>25.79</v>
      </c>
      <c r="J282" s="5">
        <v>15.44</v>
      </c>
      <c r="K282" s="5">
        <v>4.59</v>
      </c>
      <c r="L282" s="5">
        <v>2.21</v>
      </c>
      <c r="M282" s="5"/>
      <c r="N282" s="5">
        <v>10.79</v>
      </c>
      <c r="O282" s="5">
        <v>2.84</v>
      </c>
      <c r="P282" s="5"/>
      <c r="R282" s="5">
        <v>2.84</v>
      </c>
      <c r="S282" s="5">
        <v>61.66</v>
      </c>
      <c r="T282" s="5">
        <v>58.82</v>
      </c>
      <c r="U282" s="5">
        <v>60.24</v>
      </c>
      <c r="V282">
        <v>60.20000000000001</v>
      </c>
      <c r="W282" s="5">
        <v>82238.34150000001</v>
      </c>
      <c r="X282">
        <v>4111.9170750000003</v>
      </c>
      <c r="Y282">
        <v>86350.258575000014</v>
      </c>
      <c r="Z282">
        <v>2590.5077572500004</v>
      </c>
      <c r="AA282">
        <v>88940.766332250016</v>
      </c>
      <c r="AC282">
        <v>88940.766332250016</v>
      </c>
      <c r="AE282">
        <v>88940.766332250016</v>
      </c>
      <c r="AG282">
        <v>88940.766332250016</v>
      </c>
      <c r="AI282">
        <v>88940.766332250016</v>
      </c>
      <c r="AJ282">
        <v>889.40766332250018</v>
      </c>
      <c r="AK282">
        <v>89830.173995572535</v>
      </c>
      <c r="AL282" s="5">
        <v>4491.5086997786266</v>
      </c>
      <c r="AM282" s="5">
        <v>94321.682695351148</v>
      </c>
      <c r="AO282">
        <v>94321.682695351148</v>
      </c>
      <c r="AP282">
        <v>1886.433653907023</v>
      </c>
      <c r="AQ282">
        <v>96208.116349258169</v>
      </c>
      <c r="AS282">
        <v>96208.116349258169</v>
      </c>
      <c r="AT282">
        <v>1924.1623269851632</v>
      </c>
      <c r="AU282">
        <v>98132.278676243339</v>
      </c>
      <c r="AW282">
        <v>98132.278676243339</v>
      </c>
      <c r="AX282" s="5"/>
      <c r="AY282">
        <v>98132.278676243339</v>
      </c>
      <c r="BA282">
        <v>98132.278676243339</v>
      </c>
      <c r="BC282">
        <v>98132.278676243339</v>
      </c>
      <c r="BE282">
        <v>98132.278676243339</v>
      </c>
      <c r="BF282">
        <v>490.66139338121673</v>
      </c>
      <c r="BG282">
        <v>98622.940069624558</v>
      </c>
      <c r="BI282">
        <v>98622.940069624558</v>
      </c>
      <c r="BJ282">
        <v>3944.9176027849826</v>
      </c>
      <c r="BK282">
        <v>102567.85767240952</v>
      </c>
      <c r="BM282">
        <v>102567.85767240952</v>
      </c>
      <c r="BO282">
        <v>102567.85767240952</v>
      </c>
      <c r="BQ282">
        <v>102567.85767240952</v>
      </c>
      <c r="BS282">
        <v>102567.85767240952</v>
      </c>
      <c r="BT282" s="5">
        <v>102567.86</v>
      </c>
      <c r="BU282" s="5">
        <v>6178700</v>
      </c>
      <c r="BW282">
        <v>0.02</v>
      </c>
      <c r="BX282" s="5">
        <v>123574</v>
      </c>
      <c r="BY282" s="5">
        <v>100516.69986719788</v>
      </c>
      <c r="BZ282" s="5">
        <v>6055126</v>
      </c>
      <c r="CA282" s="5" t="s">
        <v>1282</v>
      </c>
      <c r="CB282" s="5">
        <v>8000</v>
      </c>
      <c r="CC282">
        <v>108516.69986719788</v>
      </c>
      <c r="CD282" s="5">
        <v>481920</v>
      </c>
      <c r="CE282" s="5">
        <v>6537046</v>
      </c>
      <c r="CF282" s="5"/>
      <c r="CG282" s="5" t="s">
        <v>62</v>
      </c>
      <c r="CH282" s="5" t="s">
        <v>1</v>
      </c>
      <c r="CI282" s="5" t="s">
        <v>1</v>
      </c>
      <c r="CJ282" t="s">
        <v>1863</v>
      </c>
      <c r="CK282" t="s">
        <v>1787</v>
      </c>
      <c r="CL282" t="s">
        <v>1868</v>
      </c>
      <c r="CM282" t="s">
        <v>1857</v>
      </c>
      <c r="CN282" s="5" t="b">
        <v>1</v>
      </c>
      <c r="CO282" t="s">
        <v>423</v>
      </c>
      <c r="CQ282" t="s">
        <v>1269</v>
      </c>
      <c r="CR282" t="s">
        <v>1450</v>
      </c>
      <c r="CS282" t="s">
        <v>1282</v>
      </c>
      <c r="CT282" t="b">
        <v>1</v>
      </c>
      <c r="CU282">
        <v>6178700</v>
      </c>
      <c r="CV282" t="s">
        <v>1899</v>
      </c>
      <c r="CW282">
        <v>0</v>
      </c>
      <c r="CX282">
        <v>6178700</v>
      </c>
      <c r="CY282">
        <v>0</v>
      </c>
      <c r="CZ282" t="b">
        <v>1</v>
      </c>
      <c r="DA282">
        <v>45604</v>
      </c>
      <c r="DB282" t="s">
        <v>1792</v>
      </c>
      <c r="DC282">
        <v>-6.6401062416987511E-4</v>
      </c>
      <c r="DD282">
        <v>-66.744156618314051</v>
      </c>
      <c r="DE282" s="5">
        <f>ROUND(ПП5[[#This Row],[Стоимость квартиры с отделкой]]/1000000,2)</f>
        <v>6.54</v>
      </c>
    </row>
    <row r="283" spans="1:109" x14ac:dyDescent="0.25">
      <c r="A283" s="5">
        <v>282</v>
      </c>
      <c r="B283" s="5" t="s">
        <v>21</v>
      </c>
      <c r="C283" s="5">
        <v>9</v>
      </c>
      <c r="D283" s="5">
        <v>5</v>
      </c>
      <c r="E283" s="5">
        <v>1</v>
      </c>
      <c r="F283" s="5">
        <v>12.54</v>
      </c>
      <c r="G283" s="5"/>
      <c r="H283" s="5"/>
      <c r="I283" s="5">
        <v>12.54</v>
      </c>
      <c r="J283" s="5">
        <v>12.74</v>
      </c>
      <c r="K283" s="5">
        <v>4.0199999999999996</v>
      </c>
      <c r="L283" s="5"/>
      <c r="M283" s="5"/>
      <c r="N283" s="5">
        <v>7.09</v>
      </c>
      <c r="O283" s="5">
        <v>2.84</v>
      </c>
      <c r="P283" s="5"/>
      <c r="R283" s="5">
        <v>2.84</v>
      </c>
      <c r="S283" s="5">
        <v>39.229999999999997</v>
      </c>
      <c r="T283" s="5">
        <v>36.39</v>
      </c>
      <c r="U283" s="5">
        <v>37.81</v>
      </c>
      <c r="V283">
        <v>37.499999999999993</v>
      </c>
      <c r="W283" s="5">
        <v>89223.75</v>
      </c>
      <c r="X283">
        <v>4461.1875</v>
      </c>
      <c r="Y283">
        <v>93684.9375</v>
      </c>
      <c r="Z283">
        <v>2810.5481249999998</v>
      </c>
      <c r="AA283">
        <v>96495.485625000001</v>
      </c>
      <c r="AB283">
        <v>4342.2968531249999</v>
      </c>
      <c r="AC283">
        <v>100837.78247812499</v>
      </c>
      <c r="AE283">
        <v>100837.78247812499</v>
      </c>
      <c r="AF283">
        <v>5041.8891239062505</v>
      </c>
      <c r="AG283">
        <v>105879.67160203125</v>
      </c>
      <c r="AH283">
        <v>-620</v>
      </c>
      <c r="AI283">
        <v>105259.67160203125</v>
      </c>
      <c r="AJ283">
        <v>1052.5967160203124</v>
      </c>
      <c r="AK283">
        <v>106312.26831805156</v>
      </c>
      <c r="AL283" s="5">
        <v>5315.6134159025787</v>
      </c>
      <c r="AM283" s="5">
        <v>111627.88173395414</v>
      </c>
      <c r="AO283">
        <v>111627.88173395414</v>
      </c>
      <c r="AP283">
        <v>3348.8364520186242</v>
      </c>
      <c r="AQ283">
        <v>114976.71818597276</v>
      </c>
      <c r="AS283">
        <v>114976.71818597276</v>
      </c>
      <c r="AU283">
        <v>114976.71818597276</v>
      </c>
      <c r="AW283">
        <v>114976.71818597276</v>
      </c>
      <c r="AX283" s="5">
        <v>1149.7671818597278</v>
      </c>
      <c r="AY283">
        <v>116126.4853678325</v>
      </c>
      <c r="BA283">
        <v>116126.4853678325</v>
      </c>
      <c r="BC283">
        <v>116126.4853678325</v>
      </c>
      <c r="BE283">
        <v>116126.4853678325</v>
      </c>
      <c r="BF283">
        <v>580.63242683916258</v>
      </c>
      <c r="BG283">
        <v>116707.11779467166</v>
      </c>
      <c r="BI283">
        <v>116707.11779467166</v>
      </c>
      <c r="BK283">
        <v>116707.11779467166</v>
      </c>
      <c r="BL283">
        <v>5835.3558897335834</v>
      </c>
      <c r="BM283">
        <v>122542.47368440524</v>
      </c>
      <c r="BN283">
        <v>15930.521578972684</v>
      </c>
      <c r="BO283">
        <v>138472.99526337793</v>
      </c>
      <c r="BP283">
        <v>35</v>
      </c>
      <c r="BQ283">
        <v>138507.99526337793</v>
      </c>
      <c r="BS283">
        <v>138507.99526337793</v>
      </c>
      <c r="BT283" s="5">
        <v>138508</v>
      </c>
      <c r="BU283" s="5">
        <v>5237000</v>
      </c>
      <c r="BV283">
        <v>302480</v>
      </c>
      <c r="BX283" s="5">
        <v>302480</v>
      </c>
      <c r="BY283" s="5">
        <v>130508.33112933084</v>
      </c>
      <c r="BZ283" s="5">
        <v>4934520</v>
      </c>
      <c r="CA283" s="5" t="s">
        <v>1282</v>
      </c>
      <c r="CB283" s="5">
        <v>10000</v>
      </c>
      <c r="CC283">
        <v>140508.33112933085</v>
      </c>
      <c r="CD283" s="5">
        <v>378100</v>
      </c>
      <c r="CE283" s="5">
        <v>5312620</v>
      </c>
      <c r="CF283" s="5"/>
      <c r="CG283" s="5" t="s">
        <v>1802</v>
      </c>
      <c r="CH283" s="5" t="s">
        <v>1</v>
      </c>
      <c r="CI283" s="5" t="s">
        <v>1</v>
      </c>
      <c r="CJ283" t="s">
        <v>1863</v>
      </c>
      <c r="CK283" t="s">
        <v>1787</v>
      </c>
      <c r="CL283" t="s">
        <v>1868</v>
      </c>
      <c r="CM283" t="s">
        <v>1864</v>
      </c>
      <c r="CN283" s="5" t="b">
        <v>1</v>
      </c>
      <c r="CO283" t="s">
        <v>424</v>
      </c>
      <c r="CQ283" t="s">
        <v>1269</v>
      </c>
      <c r="CR283" t="s">
        <v>1450</v>
      </c>
      <c r="CS283" t="s">
        <v>1282</v>
      </c>
      <c r="CT283" t="b">
        <v>1</v>
      </c>
      <c r="CU283">
        <v>5237000</v>
      </c>
      <c r="CV283" t="s">
        <v>1899</v>
      </c>
      <c r="CW283">
        <v>0</v>
      </c>
      <c r="CX283">
        <v>5237000</v>
      </c>
      <c r="CY283">
        <v>0</v>
      </c>
      <c r="CZ283" t="b">
        <v>1</v>
      </c>
      <c r="DA283">
        <v>45749</v>
      </c>
      <c r="DB283" t="s">
        <v>1790</v>
      </c>
      <c r="DC283">
        <v>-8.1988891827561305E-3</v>
      </c>
      <c r="DD283">
        <v>-1070.0233443558261</v>
      </c>
      <c r="DE283" s="5">
        <f>ROUND(ПП5[[#This Row],[Стоимость квартиры с отделкой]]/1000000,2)</f>
        <v>5.31</v>
      </c>
    </row>
    <row r="284" spans="1:109" x14ac:dyDescent="0.25">
      <c r="A284" s="5">
        <v>283</v>
      </c>
      <c r="B284" s="5" t="s">
        <v>21</v>
      </c>
      <c r="C284" s="5">
        <v>9</v>
      </c>
      <c r="D284" s="5">
        <v>6</v>
      </c>
      <c r="E284" s="5">
        <v>3</v>
      </c>
      <c r="F284" s="5">
        <v>17.2</v>
      </c>
      <c r="G284" s="5">
        <v>14.64</v>
      </c>
      <c r="H284" s="5">
        <v>14.34</v>
      </c>
      <c r="I284" s="5">
        <v>46.18</v>
      </c>
      <c r="J284" s="5">
        <v>13.15</v>
      </c>
      <c r="K284" s="5">
        <v>4.03</v>
      </c>
      <c r="L284" s="5">
        <v>1.76</v>
      </c>
      <c r="M284" s="5"/>
      <c r="N284" s="5">
        <v>13.11</v>
      </c>
      <c r="O284" s="5">
        <v>2.79</v>
      </c>
      <c r="P284" s="5">
        <v>2.68</v>
      </c>
      <c r="R284" s="5">
        <v>5.4700000000000006</v>
      </c>
      <c r="S284" s="5">
        <v>83.7</v>
      </c>
      <c r="T284" s="5">
        <v>78.23</v>
      </c>
      <c r="U284" s="5">
        <v>80.97</v>
      </c>
      <c r="V284">
        <v>80.55</v>
      </c>
      <c r="W284" s="5">
        <v>73520.37000000001</v>
      </c>
      <c r="X284">
        <v>3676.0185000000006</v>
      </c>
      <c r="Y284">
        <v>77196.388500000015</v>
      </c>
      <c r="Z284">
        <v>2315.8916550000004</v>
      </c>
      <c r="AA284">
        <v>79512.280155000015</v>
      </c>
      <c r="AC284">
        <v>79512.280155000015</v>
      </c>
      <c r="AE284">
        <v>79512.280155000015</v>
      </c>
      <c r="AG284">
        <v>79512.280155000015</v>
      </c>
      <c r="AI284">
        <v>79512.280155000015</v>
      </c>
      <c r="AJ284">
        <v>795.12280155000019</v>
      </c>
      <c r="AK284">
        <v>80307.40295655001</v>
      </c>
      <c r="AL284" s="5">
        <v>4015.3701478275007</v>
      </c>
      <c r="AM284" s="5">
        <v>84322.773104377513</v>
      </c>
      <c r="AO284">
        <v>84322.773104377513</v>
      </c>
      <c r="AP284">
        <v>1686.4554620875504</v>
      </c>
      <c r="AQ284">
        <v>86009.22856646507</v>
      </c>
      <c r="AS284">
        <v>86009.22856646507</v>
      </c>
      <c r="AT284">
        <v>1720.1845713293014</v>
      </c>
      <c r="AU284">
        <v>87729.41313779437</v>
      </c>
      <c r="AW284">
        <v>87729.41313779437</v>
      </c>
      <c r="AX284" s="5">
        <v>877.2941313779437</v>
      </c>
      <c r="AY284">
        <v>88606.707269172315</v>
      </c>
      <c r="BA284">
        <v>88606.707269172315</v>
      </c>
      <c r="BB284">
        <v>443.03353634586159</v>
      </c>
      <c r="BC284">
        <v>89049.740805518173</v>
      </c>
      <c r="BD284">
        <v>1780.9948161103634</v>
      </c>
      <c r="BE284">
        <v>90830.735621628541</v>
      </c>
      <c r="BF284">
        <v>1362.4610343244281</v>
      </c>
      <c r="BG284">
        <v>92193.196655952954</v>
      </c>
      <c r="BI284">
        <v>92193.196655952954</v>
      </c>
      <c r="BJ284">
        <v>3687.7278662381186</v>
      </c>
      <c r="BK284">
        <v>95880.924522191082</v>
      </c>
      <c r="BM284">
        <v>95880.924522191082</v>
      </c>
      <c r="BO284">
        <v>95880.924522191082</v>
      </c>
      <c r="BQ284">
        <v>95880.924522191082</v>
      </c>
      <c r="BS284">
        <v>95880.924522191082</v>
      </c>
      <c r="BT284" s="5">
        <v>95880.92</v>
      </c>
      <c r="BU284" s="5">
        <v>7763500</v>
      </c>
      <c r="BW284">
        <v>0.02</v>
      </c>
      <c r="BX284" s="5">
        <v>155270</v>
      </c>
      <c r="BY284" s="5">
        <v>93963.566753118444</v>
      </c>
      <c r="BZ284" s="5">
        <v>7608230</v>
      </c>
      <c r="CA284" s="5" t="s">
        <v>8</v>
      </c>
      <c r="CB284" s="5"/>
      <c r="CC284">
        <v>93963.566753118444</v>
      </c>
      <c r="CD284" s="5">
        <v>0</v>
      </c>
      <c r="CE284" s="5">
        <v>7608230</v>
      </c>
      <c r="CF284" s="5"/>
      <c r="CG284" s="5" t="s">
        <v>62</v>
      </c>
      <c r="CH284" s="5" t="s">
        <v>1</v>
      </c>
      <c r="CI284" s="5" t="s">
        <v>1</v>
      </c>
      <c r="CJ284" t="s">
        <v>1863</v>
      </c>
      <c r="CK284" t="s">
        <v>1787</v>
      </c>
      <c r="CL284" t="s">
        <v>1868</v>
      </c>
      <c r="CM284" t="s">
        <v>1866</v>
      </c>
      <c r="CN284" s="5" t="b">
        <v>1</v>
      </c>
      <c r="CO284" t="s">
        <v>425</v>
      </c>
      <c r="CQ284" t="s">
        <v>1269</v>
      </c>
      <c r="CR284" t="s">
        <v>1450</v>
      </c>
      <c r="CS284" t="s">
        <v>8</v>
      </c>
      <c r="CT284" t="b">
        <v>1</v>
      </c>
      <c r="CU284">
        <v>7763500</v>
      </c>
      <c r="CV284" t="s">
        <v>1899</v>
      </c>
      <c r="CW284">
        <v>0</v>
      </c>
      <c r="CX284">
        <v>7763500</v>
      </c>
      <c r="CY284">
        <v>0</v>
      </c>
      <c r="CZ284" t="b">
        <v>1</v>
      </c>
      <c r="DA284">
        <v>45595</v>
      </c>
      <c r="DB284" t="s">
        <v>1792</v>
      </c>
      <c r="DC284">
        <v>-5.1871063356798697E-3</v>
      </c>
      <c r="DD284">
        <v>-487.39901242817905</v>
      </c>
      <c r="DE284" s="5">
        <f>ROUND(ПП5[[#This Row],[Стоимость квартиры с отделкой]]/1000000,2)</f>
        <v>7.61</v>
      </c>
    </row>
    <row r="285" spans="1:109" x14ac:dyDescent="0.25">
      <c r="A285" s="5">
        <v>284</v>
      </c>
      <c r="B285" s="5" t="s">
        <v>21</v>
      </c>
      <c r="C285" s="5">
        <v>9</v>
      </c>
      <c r="D285" s="5">
        <v>7</v>
      </c>
      <c r="E285" s="5">
        <v>1</v>
      </c>
      <c r="F285" s="5">
        <v>14.3</v>
      </c>
      <c r="G285" s="5"/>
      <c r="H285" s="5"/>
      <c r="I285" s="5">
        <v>14.3</v>
      </c>
      <c r="J285" s="5">
        <v>9.2799999999999994</v>
      </c>
      <c r="K285" s="5">
        <v>3.79</v>
      </c>
      <c r="L285" s="5"/>
      <c r="M285" s="5"/>
      <c r="N285" s="5">
        <v>6.08</v>
      </c>
      <c r="O285" s="5">
        <v>2.71</v>
      </c>
      <c r="P285" s="5"/>
      <c r="R285" s="5">
        <v>2.71</v>
      </c>
      <c r="S285" s="5">
        <v>36.159999999999997</v>
      </c>
      <c r="T285" s="5">
        <v>33.450000000000003</v>
      </c>
      <c r="U285" s="5">
        <v>34.81</v>
      </c>
      <c r="V285">
        <v>34.699999999999996</v>
      </c>
      <c r="W285" s="5">
        <v>84762.5625</v>
      </c>
      <c r="X285">
        <v>4238.1281250000002</v>
      </c>
      <c r="Y285">
        <v>89000.690625000003</v>
      </c>
      <c r="Z285">
        <v>2670.02071875</v>
      </c>
      <c r="AA285">
        <v>91670.711343750023</v>
      </c>
      <c r="AB285">
        <v>12833.899588125005</v>
      </c>
      <c r="AC285">
        <v>104504.610931875</v>
      </c>
      <c r="AE285">
        <v>104504.610931875</v>
      </c>
      <c r="AF285">
        <v>5225.2305465937507</v>
      </c>
      <c r="AG285">
        <v>109729.84147846876</v>
      </c>
      <c r="AI285">
        <v>109729.84147846876</v>
      </c>
      <c r="AK285">
        <v>109729.84147846876</v>
      </c>
      <c r="AL285" s="5"/>
      <c r="AM285" s="5">
        <v>109729.84147846876</v>
      </c>
      <c r="AO285">
        <v>109729.84147846876</v>
      </c>
      <c r="AQ285">
        <v>109729.84147846876</v>
      </c>
      <c r="AS285">
        <v>109729.84147846876</v>
      </c>
      <c r="AU285">
        <v>109729.84147846876</v>
      </c>
      <c r="AW285">
        <v>109729.84147846876</v>
      </c>
      <c r="AX285" s="5"/>
      <c r="AY285">
        <v>109729.84147846876</v>
      </c>
      <c r="BA285">
        <v>109729.84147846876</v>
      </c>
      <c r="BC285">
        <v>109729.84147846876</v>
      </c>
      <c r="BE285">
        <v>109729.84147846876</v>
      </c>
      <c r="BG285">
        <v>109729.84147846876</v>
      </c>
      <c r="BI285">
        <v>109729.84147846876</v>
      </c>
      <c r="BK285">
        <v>109729.84147846876</v>
      </c>
      <c r="BM285">
        <v>109729.84147846876</v>
      </c>
      <c r="BO285">
        <v>109729.84147846876</v>
      </c>
      <c r="BQ285">
        <v>109729.84147846876</v>
      </c>
      <c r="BS285">
        <v>109729.84147846876</v>
      </c>
      <c r="BT285" s="5">
        <v>109729.84</v>
      </c>
      <c r="BU285" s="5">
        <v>3819700</v>
      </c>
      <c r="BV285">
        <v>50000</v>
      </c>
      <c r="BX285" s="5">
        <v>50000</v>
      </c>
      <c r="BY285" s="5">
        <v>108293.59379488652</v>
      </c>
      <c r="BZ285" s="5">
        <v>3769700</v>
      </c>
      <c r="CA285" s="5" t="s">
        <v>9</v>
      </c>
      <c r="CB285" s="5">
        <v>7500</v>
      </c>
      <c r="CC285">
        <v>115793.59379488652</v>
      </c>
      <c r="CD285" s="5">
        <v>261075</v>
      </c>
      <c r="CE285" s="5">
        <v>4030775</v>
      </c>
      <c r="CF285" s="5" t="s">
        <v>102</v>
      </c>
      <c r="CG285" s="5" t="s">
        <v>1271</v>
      </c>
      <c r="CH285" s="5" t="s">
        <v>1</v>
      </c>
      <c r="CI285" s="5" t="s">
        <v>1</v>
      </c>
      <c r="CJ285" t="s">
        <v>1863</v>
      </c>
      <c r="CK285" t="s">
        <v>1787</v>
      </c>
      <c r="CL285" t="s">
        <v>1868</v>
      </c>
      <c r="CM285" t="s">
        <v>1864</v>
      </c>
      <c r="CN285" s="5" t="b">
        <v>1</v>
      </c>
      <c r="CO285" t="s">
        <v>426</v>
      </c>
      <c r="CQ285" t="s">
        <v>1269</v>
      </c>
      <c r="CR285" t="s">
        <v>1450</v>
      </c>
      <c r="CS285" t="s">
        <v>9</v>
      </c>
      <c r="CT285" t="b">
        <v>1</v>
      </c>
      <c r="CU285">
        <v>3819700</v>
      </c>
      <c r="CV285" t="s">
        <v>1899</v>
      </c>
      <c r="CW285">
        <v>0</v>
      </c>
      <c r="CX285">
        <v>3819700</v>
      </c>
      <c r="CY285">
        <v>0</v>
      </c>
      <c r="CZ285" t="b">
        <v>1</v>
      </c>
      <c r="DA285">
        <v>45282</v>
      </c>
      <c r="DB285" t="s">
        <v>1789</v>
      </c>
      <c r="DC285">
        <v>-3.1600114909510202E-3</v>
      </c>
      <c r="DD285">
        <v>-342.20900078822348</v>
      </c>
      <c r="DE285" s="5">
        <f>ROUND(ПП5[[#This Row],[Стоимость квартиры с отделкой]]/1000000,2)</f>
        <v>4.03</v>
      </c>
    </row>
    <row r="286" spans="1:109" x14ac:dyDescent="0.25">
      <c r="A286" s="5">
        <v>285</v>
      </c>
      <c r="B286" s="5" t="s">
        <v>21</v>
      </c>
      <c r="C286" s="5">
        <v>10</v>
      </c>
      <c r="D286" s="5">
        <v>1</v>
      </c>
      <c r="E286" s="5">
        <v>2</v>
      </c>
      <c r="F286" s="5">
        <v>17.63</v>
      </c>
      <c r="G286" s="5">
        <v>13.69</v>
      </c>
      <c r="H286" s="5"/>
      <c r="I286" s="5">
        <v>31.32</v>
      </c>
      <c r="J286" s="5">
        <v>20.05</v>
      </c>
      <c r="K286" s="5">
        <v>3.54</v>
      </c>
      <c r="L286" s="5">
        <v>2.93</v>
      </c>
      <c r="M286" s="5"/>
      <c r="N286" s="5">
        <v>12.19</v>
      </c>
      <c r="O286" s="5">
        <v>4.6500000000000004</v>
      </c>
      <c r="P286" s="5">
        <v>2.68</v>
      </c>
      <c r="R286" s="5">
        <v>7.33</v>
      </c>
      <c r="S286" s="5">
        <v>77.36</v>
      </c>
      <c r="T286" s="5">
        <v>70.03</v>
      </c>
      <c r="U286" s="5">
        <v>73.7</v>
      </c>
      <c r="V286">
        <v>73.05</v>
      </c>
      <c r="W286" s="5">
        <v>80307.864000000001</v>
      </c>
      <c r="X286">
        <v>4015.3932</v>
      </c>
      <c r="Y286">
        <v>84323.257199999993</v>
      </c>
      <c r="Z286">
        <v>2529.6977160000001</v>
      </c>
      <c r="AA286">
        <v>86852.954916000002</v>
      </c>
      <c r="AC286">
        <v>86852.954916000002</v>
      </c>
      <c r="AE286">
        <v>86852.954916000002</v>
      </c>
      <c r="AG286">
        <v>86852.954916000002</v>
      </c>
      <c r="AI286">
        <v>86852.954916000002</v>
      </c>
      <c r="AJ286">
        <v>868.52954915999999</v>
      </c>
      <c r="AK286">
        <v>87721.48446516</v>
      </c>
      <c r="AL286" s="5">
        <v>4386.0742232580005</v>
      </c>
      <c r="AM286" s="5">
        <v>92107.558688417994</v>
      </c>
      <c r="AO286">
        <v>92107.558688417994</v>
      </c>
      <c r="AQ286">
        <v>92107.558688417994</v>
      </c>
      <c r="AS286">
        <v>92107.558688417994</v>
      </c>
      <c r="AU286">
        <v>92107.558688417994</v>
      </c>
      <c r="AW286">
        <v>92107.558688417994</v>
      </c>
      <c r="AX286" s="5"/>
      <c r="AY286">
        <v>92107.558688417994</v>
      </c>
      <c r="BA286">
        <v>92107.558688417994</v>
      </c>
      <c r="BC286">
        <v>92107.558688417994</v>
      </c>
      <c r="BE286">
        <v>92107.558688417994</v>
      </c>
      <c r="BG286">
        <v>92107.558688417994</v>
      </c>
      <c r="BI286">
        <v>92107.558688417994</v>
      </c>
      <c r="BK286">
        <v>92107.558688417994</v>
      </c>
      <c r="BM286">
        <v>92107.558688417994</v>
      </c>
      <c r="BO286">
        <v>92107.558688417994</v>
      </c>
      <c r="BQ286">
        <v>92107.558688417994</v>
      </c>
      <c r="BS286">
        <v>92107.558688417994</v>
      </c>
      <c r="BT286" s="5">
        <v>92107.56</v>
      </c>
      <c r="BU286" s="5">
        <v>6788400</v>
      </c>
      <c r="BX286" s="5">
        <v>0</v>
      </c>
      <c r="BY286" s="5">
        <v>92108.548168249661</v>
      </c>
      <c r="BZ286" s="5">
        <v>6788400</v>
      </c>
      <c r="CA286" s="5" t="s">
        <v>8</v>
      </c>
      <c r="CB286" s="5"/>
      <c r="CC286">
        <v>92108.548168249661</v>
      </c>
      <c r="CD286" s="5">
        <v>0</v>
      </c>
      <c r="CE286" s="5">
        <v>6788400</v>
      </c>
      <c r="CF286" s="5" t="s">
        <v>104</v>
      </c>
      <c r="CG286" s="5"/>
      <c r="CH286" s="5" t="s">
        <v>1</v>
      </c>
      <c r="CI286" s="5" t="s">
        <v>1</v>
      </c>
      <c r="CJ286" t="s">
        <v>1863</v>
      </c>
      <c r="CK286" t="s">
        <v>1787</v>
      </c>
      <c r="CL286" t="s">
        <v>1868</v>
      </c>
      <c r="CM286" t="s">
        <v>1857</v>
      </c>
      <c r="CN286" s="5" t="b">
        <v>1</v>
      </c>
      <c r="CO286" t="s">
        <v>427</v>
      </c>
      <c r="CQ286" t="s">
        <v>1269</v>
      </c>
      <c r="CR286" t="s">
        <v>1450</v>
      </c>
      <c r="CS286" t="s">
        <v>8</v>
      </c>
      <c r="CT286" t="b">
        <v>1</v>
      </c>
      <c r="CU286">
        <v>6788400</v>
      </c>
      <c r="CV286" t="s">
        <v>1899</v>
      </c>
      <c r="CW286">
        <v>0</v>
      </c>
      <c r="CX286">
        <v>6788400</v>
      </c>
      <c r="CY286">
        <v>0</v>
      </c>
      <c r="CZ286" t="b">
        <v>1</v>
      </c>
      <c r="DA286">
        <v>45370</v>
      </c>
      <c r="DB286" t="s">
        <v>1792</v>
      </c>
      <c r="DC286">
        <v>-8.8195386702850653E-3</v>
      </c>
      <c r="DD286">
        <v>-812.35490243369247</v>
      </c>
      <c r="DE286" s="5">
        <f>ROUND(ПП5[[#This Row],[Стоимость квартиры с отделкой]]/1000000,2)</f>
        <v>6.79</v>
      </c>
    </row>
    <row r="287" spans="1:109" x14ac:dyDescent="0.25">
      <c r="A287" s="5">
        <v>286</v>
      </c>
      <c r="B287" s="5" t="s">
        <v>21</v>
      </c>
      <c r="C287" s="5">
        <v>10</v>
      </c>
      <c r="D287" s="5">
        <v>2</v>
      </c>
      <c r="E287" s="5">
        <v>0</v>
      </c>
      <c r="F287" s="5">
        <v>7.18</v>
      </c>
      <c r="G287" s="5"/>
      <c r="H287" s="5"/>
      <c r="I287" s="5">
        <v>7.18</v>
      </c>
      <c r="J287" s="5">
        <v>5.17</v>
      </c>
      <c r="K287" s="5">
        <v>3.72</v>
      </c>
      <c r="L287" s="5"/>
      <c r="M287" s="5"/>
      <c r="N287" s="5">
        <v>6.97</v>
      </c>
      <c r="O287" s="5">
        <v>2.97</v>
      </c>
      <c r="P287" s="5"/>
      <c r="R287" s="5">
        <v>2.97</v>
      </c>
      <c r="S287" s="5">
        <v>26.01</v>
      </c>
      <c r="T287" s="5">
        <v>23.04</v>
      </c>
      <c r="U287" s="5">
        <v>24.53</v>
      </c>
      <c r="V287">
        <v>24.2</v>
      </c>
      <c r="W287" s="5">
        <v>92857.59</v>
      </c>
      <c r="X287">
        <v>4642.8795</v>
      </c>
      <c r="Y287">
        <v>97500.469500000007</v>
      </c>
      <c r="Z287">
        <v>2925.0140849999998</v>
      </c>
      <c r="AA287">
        <v>100425.48358499999</v>
      </c>
      <c r="AB287">
        <v>13055.312866050001</v>
      </c>
      <c r="AC287">
        <v>113480.79645105</v>
      </c>
      <c r="AD287">
        <v>3404.4238935314997</v>
      </c>
      <c r="AE287">
        <v>116885.2203445815</v>
      </c>
      <c r="AG287">
        <v>116885.2203445815</v>
      </c>
      <c r="AI287">
        <v>116885.2203445815</v>
      </c>
      <c r="AJ287">
        <v>1168.8522034458149</v>
      </c>
      <c r="AK287">
        <v>118054.07254802732</v>
      </c>
      <c r="AL287" s="5">
        <v>5902.7036274013662</v>
      </c>
      <c r="AM287" s="5">
        <v>123956.77617542868</v>
      </c>
      <c r="AO287">
        <v>123956.77617542868</v>
      </c>
      <c r="AP287">
        <v>3718.7032852628599</v>
      </c>
      <c r="AQ287">
        <v>127675.47946069154</v>
      </c>
      <c r="AS287">
        <v>127675.47946069154</v>
      </c>
      <c r="AU287">
        <v>127675.47946069154</v>
      </c>
      <c r="AW287">
        <v>127675.47946069154</v>
      </c>
      <c r="AX287" s="5">
        <v>1276.7547946069153</v>
      </c>
      <c r="AY287">
        <v>128952.23425529843</v>
      </c>
      <c r="BA287">
        <v>128952.23425529843</v>
      </c>
      <c r="BB287">
        <v>644.76117127649229</v>
      </c>
      <c r="BC287">
        <v>129596.99542657494</v>
      </c>
      <c r="BE287">
        <v>129596.99542657494</v>
      </c>
      <c r="BF287">
        <v>1943.954931398624</v>
      </c>
      <c r="BG287">
        <v>131540.95035797358</v>
      </c>
      <c r="BI287">
        <v>131540.95035797358</v>
      </c>
      <c r="BK287">
        <v>131540.95035797358</v>
      </c>
      <c r="BM287">
        <v>131540.95035797358</v>
      </c>
      <c r="BO287">
        <v>131540.95035797358</v>
      </c>
      <c r="BQ287">
        <v>131540.95035797358</v>
      </c>
      <c r="BS287">
        <v>131540.95035797358</v>
      </c>
      <c r="BT287" s="5">
        <v>131540.95000000001</v>
      </c>
      <c r="BU287" s="5">
        <v>3226700</v>
      </c>
      <c r="BX287" s="5">
        <v>0</v>
      </c>
      <c r="BY287" s="5">
        <v>131540.9702405218</v>
      </c>
      <c r="BZ287" s="5">
        <v>3226700</v>
      </c>
      <c r="CA287" s="5" t="s">
        <v>8</v>
      </c>
      <c r="CB287" s="5"/>
      <c r="CC287">
        <v>131540.9702405218</v>
      </c>
      <c r="CD287" s="5">
        <v>0</v>
      </c>
      <c r="CE287" s="5">
        <v>3226700</v>
      </c>
      <c r="CF287" s="5"/>
      <c r="CG287" s="5"/>
      <c r="CH287" s="5" t="s">
        <v>1</v>
      </c>
      <c r="CI287" s="5" t="s">
        <v>1</v>
      </c>
      <c r="CJ287" t="s">
        <v>1863</v>
      </c>
      <c r="CK287" t="s">
        <v>1787</v>
      </c>
      <c r="CL287" t="s">
        <v>1868</v>
      </c>
      <c r="CM287" t="s">
        <v>1862</v>
      </c>
      <c r="CN287" s="5" t="b">
        <v>1</v>
      </c>
      <c r="CO287" t="s">
        <v>428</v>
      </c>
      <c r="CQ287" t="s">
        <v>1269</v>
      </c>
      <c r="CR287" t="s">
        <v>1450</v>
      </c>
      <c r="CS287" t="s">
        <v>8</v>
      </c>
      <c r="CT287" t="b">
        <v>1</v>
      </c>
      <c r="CU287">
        <v>3226700</v>
      </c>
      <c r="CV287" t="s">
        <v>1899</v>
      </c>
      <c r="CW287">
        <v>0</v>
      </c>
      <c r="CX287">
        <v>3226700</v>
      </c>
      <c r="CY287">
        <v>0</v>
      </c>
      <c r="CZ287" t="b">
        <v>1</v>
      </c>
      <c r="DA287">
        <v>45507</v>
      </c>
      <c r="DB287" t="s">
        <v>1792</v>
      </c>
      <c r="DC287">
        <v>-1.3452914798206317E-2</v>
      </c>
      <c r="DD287">
        <v>-1769.6094651191324</v>
      </c>
      <c r="DE287" s="5">
        <f>ROUND(ПП5[[#This Row],[Стоимость квартиры с отделкой]]/1000000,2)</f>
        <v>3.23</v>
      </c>
    </row>
    <row r="288" spans="1:109" x14ac:dyDescent="0.25">
      <c r="A288" s="5">
        <v>287</v>
      </c>
      <c r="B288" s="5" t="s">
        <v>21</v>
      </c>
      <c r="C288" s="5">
        <v>10</v>
      </c>
      <c r="D288" s="5">
        <v>3</v>
      </c>
      <c r="E288" s="5">
        <v>2</v>
      </c>
      <c r="F288" s="5">
        <v>13.69</v>
      </c>
      <c r="G288" s="5">
        <v>10.16</v>
      </c>
      <c r="H288" s="5"/>
      <c r="I288" s="5">
        <v>23.85</v>
      </c>
      <c r="J288" s="5">
        <v>18.71</v>
      </c>
      <c r="K288" s="5">
        <v>3.49</v>
      </c>
      <c r="L288" s="5">
        <v>2.11</v>
      </c>
      <c r="M288" s="5"/>
      <c r="N288" s="5">
        <v>7.09</v>
      </c>
      <c r="O288" s="5">
        <v>2.65</v>
      </c>
      <c r="P288" s="5"/>
      <c r="R288" s="5">
        <v>2.65</v>
      </c>
      <c r="S288" s="5">
        <v>57.9</v>
      </c>
      <c r="T288" s="5">
        <v>55.25</v>
      </c>
      <c r="U288" s="5">
        <v>56.58</v>
      </c>
      <c r="V288">
        <v>56.150000000000006</v>
      </c>
      <c r="W288" s="5">
        <v>81080.054999999993</v>
      </c>
      <c r="X288">
        <v>4054.002750000001</v>
      </c>
      <c r="Y288">
        <v>85134.057750000007</v>
      </c>
      <c r="Z288">
        <v>2554.0217325000003</v>
      </c>
      <c r="AA288">
        <v>87688.079482500005</v>
      </c>
      <c r="AC288">
        <v>87688.079482500005</v>
      </c>
      <c r="AE288">
        <v>87688.079482500005</v>
      </c>
      <c r="AG288">
        <v>87688.079482500005</v>
      </c>
      <c r="AI288">
        <v>87688.079482500005</v>
      </c>
      <c r="AJ288">
        <v>876.88079482499995</v>
      </c>
      <c r="AK288">
        <v>88564.960277325008</v>
      </c>
      <c r="AL288" s="5">
        <v>4428.2480138662504</v>
      </c>
      <c r="AM288" s="5">
        <v>92993.208291191258</v>
      </c>
      <c r="AO288">
        <v>92993.208291191258</v>
      </c>
      <c r="AP288">
        <v>1859.8641658238253</v>
      </c>
      <c r="AQ288">
        <v>94853.072457015078</v>
      </c>
      <c r="AS288">
        <v>94853.072457015078</v>
      </c>
      <c r="AT288">
        <v>1897.0614491403016</v>
      </c>
      <c r="AU288">
        <v>96750.133906155374</v>
      </c>
      <c r="AW288">
        <v>96750.133906155374</v>
      </c>
      <c r="AX288" s="5"/>
      <c r="AY288">
        <v>96750.133906155374</v>
      </c>
      <c r="BA288">
        <v>96750.133906155374</v>
      </c>
      <c r="BC288">
        <v>96750.133906155374</v>
      </c>
      <c r="BE288">
        <v>96750.133906155374</v>
      </c>
      <c r="BG288">
        <v>96750.133906155374</v>
      </c>
      <c r="BI288">
        <v>96750.133906155374</v>
      </c>
      <c r="BK288">
        <v>96750.133906155374</v>
      </c>
      <c r="BM288">
        <v>96750.133906155374</v>
      </c>
      <c r="BO288">
        <v>96750.133906155374</v>
      </c>
      <c r="BQ288">
        <v>96750.133906155374</v>
      </c>
      <c r="BS288">
        <v>96750.133906155374</v>
      </c>
      <c r="BT288" s="5">
        <v>96750.13</v>
      </c>
      <c r="BU288" s="5">
        <v>5474200</v>
      </c>
      <c r="BV288">
        <v>90000</v>
      </c>
      <c r="BX288" s="5">
        <v>90000</v>
      </c>
      <c r="BY288" s="5">
        <v>95160.834217037831</v>
      </c>
      <c r="BZ288" s="5">
        <v>5384200</v>
      </c>
      <c r="CA288" s="5" t="s">
        <v>10</v>
      </c>
      <c r="CB288" s="5">
        <v>20000</v>
      </c>
      <c r="CC288">
        <v>115160.83421703785</v>
      </c>
      <c r="CD288" s="5">
        <v>1131600</v>
      </c>
      <c r="CE288" s="5">
        <v>6515800</v>
      </c>
      <c r="CF288" s="5" t="s">
        <v>102</v>
      </c>
      <c r="CG288" s="5" t="s">
        <v>1309</v>
      </c>
      <c r="CH288" s="5" t="s">
        <v>1</v>
      </c>
      <c r="CI288" s="5" t="s">
        <v>1</v>
      </c>
      <c r="CJ288" t="s">
        <v>1863</v>
      </c>
      <c r="CK288" t="s">
        <v>1787</v>
      </c>
      <c r="CL288" t="s">
        <v>1868</v>
      </c>
      <c r="CM288" t="s">
        <v>1857</v>
      </c>
      <c r="CN288" s="5" t="b">
        <v>1</v>
      </c>
      <c r="CO288" t="s">
        <v>429</v>
      </c>
      <c r="CQ288" t="s">
        <v>1269</v>
      </c>
      <c r="CR288" t="s">
        <v>1450</v>
      </c>
      <c r="CS288" t="s">
        <v>10</v>
      </c>
      <c r="CT288" t="b">
        <v>1</v>
      </c>
      <c r="CU288">
        <v>5474200</v>
      </c>
      <c r="CV288" t="s">
        <v>1899</v>
      </c>
      <c r="CW288">
        <v>0</v>
      </c>
      <c r="CX288">
        <v>5474200</v>
      </c>
      <c r="CY288">
        <v>0</v>
      </c>
      <c r="CZ288" t="b">
        <v>1</v>
      </c>
      <c r="DA288">
        <v>45393</v>
      </c>
      <c r="DB288" t="s">
        <v>1785</v>
      </c>
      <c r="DC288">
        <v>-7.5998586072816288E-3</v>
      </c>
      <c r="DD288">
        <v>-723.2088850004551</v>
      </c>
      <c r="DE288" s="5">
        <f>ROUND(ПП5[[#This Row],[Стоимость квартиры с отделкой]]/1000000,2)</f>
        <v>6.52</v>
      </c>
    </row>
    <row r="289" spans="1:109" x14ac:dyDescent="0.25">
      <c r="A289" s="5">
        <v>288</v>
      </c>
      <c r="B289" s="5" t="s">
        <v>21</v>
      </c>
      <c r="C289" s="5">
        <v>10</v>
      </c>
      <c r="D289" s="5">
        <v>4</v>
      </c>
      <c r="E289" s="5">
        <v>2</v>
      </c>
      <c r="F289" s="5">
        <v>15.45</v>
      </c>
      <c r="G289" s="5">
        <v>10.34</v>
      </c>
      <c r="H289" s="5"/>
      <c r="I289" s="5">
        <v>25.79</v>
      </c>
      <c r="J289" s="5">
        <v>15.44</v>
      </c>
      <c r="K289" s="5">
        <v>4.59</v>
      </c>
      <c r="L289" s="5">
        <v>2.21</v>
      </c>
      <c r="M289" s="5"/>
      <c r="N289" s="5">
        <v>10.79</v>
      </c>
      <c r="O289" s="5">
        <v>2.84</v>
      </c>
      <c r="P289" s="5"/>
      <c r="R289" s="5">
        <v>2.84</v>
      </c>
      <c r="S289" s="5">
        <v>61.66</v>
      </c>
      <c r="T289" s="5">
        <v>58.82</v>
      </c>
      <c r="U289" s="5">
        <v>60.24</v>
      </c>
      <c r="V289">
        <v>60.000000000000007</v>
      </c>
      <c r="W289" s="5">
        <v>83010.532500000001</v>
      </c>
      <c r="X289">
        <v>4150.5266250000004</v>
      </c>
      <c r="Y289">
        <v>87161.059125</v>
      </c>
      <c r="Z289">
        <v>2614.8317737499997</v>
      </c>
      <c r="AA289">
        <v>89775.890898750004</v>
      </c>
      <c r="AC289">
        <v>89775.890898750004</v>
      </c>
      <c r="AE289">
        <v>89775.890898750004</v>
      </c>
      <c r="AG289">
        <v>89775.890898750004</v>
      </c>
      <c r="AI289">
        <v>89775.890898750004</v>
      </c>
      <c r="AJ289">
        <v>897.75890898750004</v>
      </c>
      <c r="AK289">
        <v>90673.6498077375</v>
      </c>
      <c r="AL289" s="5">
        <v>4533.6824903868755</v>
      </c>
      <c r="AM289" s="5">
        <v>95207.332298124369</v>
      </c>
      <c r="AO289">
        <v>95207.332298124369</v>
      </c>
      <c r="AP289">
        <v>1904.1466459624871</v>
      </c>
      <c r="AQ289">
        <v>97111.478944086863</v>
      </c>
      <c r="AS289">
        <v>97111.478944086863</v>
      </c>
      <c r="AT289">
        <v>1942.2295788817371</v>
      </c>
      <c r="AU289">
        <v>99053.708522968605</v>
      </c>
      <c r="AW289">
        <v>99053.708522968605</v>
      </c>
      <c r="AX289" s="5"/>
      <c r="AY289">
        <v>99053.708522968605</v>
      </c>
      <c r="BA289">
        <v>99053.708522968605</v>
      </c>
      <c r="BC289">
        <v>99053.708522968605</v>
      </c>
      <c r="BE289">
        <v>99053.708522968605</v>
      </c>
      <c r="BF289">
        <v>495.26854261484306</v>
      </c>
      <c r="BG289">
        <v>99548.977065583444</v>
      </c>
      <c r="BI289">
        <v>99548.977065583444</v>
      </c>
      <c r="BJ289">
        <v>3981.959082623338</v>
      </c>
      <c r="BK289">
        <v>103530.93614820678</v>
      </c>
      <c r="BL289">
        <v>6211.8561688924065</v>
      </c>
      <c r="BM289">
        <v>109742.7923170992</v>
      </c>
      <c r="BN289">
        <v>14266.563001222894</v>
      </c>
      <c r="BO289">
        <v>124009.35531832208</v>
      </c>
      <c r="BP289">
        <v>35</v>
      </c>
      <c r="BQ289">
        <v>124044.35531832208</v>
      </c>
      <c r="BS289">
        <v>124044.35531832208</v>
      </c>
      <c r="BT289" s="5">
        <v>124044.36</v>
      </c>
      <c r="BU289" s="5">
        <v>7442700</v>
      </c>
      <c r="BV289">
        <v>300000</v>
      </c>
      <c r="BX289" s="5">
        <v>300000</v>
      </c>
      <c r="BY289" s="5">
        <v>119045</v>
      </c>
      <c r="BZ289" s="5">
        <v>7142700</v>
      </c>
      <c r="CA289" s="5" t="s">
        <v>8</v>
      </c>
      <c r="CB289" s="5"/>
      <c r="CC289">
        <v>119045</v>
      </c>
      <c r="CD289" s="5">
        <v>0</v>
      </c>
      <c r="CE289" s="5">
        <v>7142700</v>
      </c>
      <c r="CF289" s="5"/>
      <c r="CG289" s="5" t="s">
        <v>1782</v>
      </c>
      <c r="CH289" s="5" t="s">
        <v>1</v>
      </c>
      <c r="CI289" s="5" t="s">
        <v>1</v>
      </c>
      <c r="CJ289" t="s">
        <v>1863</v>
      </c>
      <c r="CK289" t="s">
        <v>1787</v>
      </c>
      <c r="CL289" t="s">
        <v>1868</v>
      </c>
      <c r="CM289" t="s">
        <v>1857</v>
      </c>
      <c r="CN289" s="5" t="b">
        <v>1</v>
      </c>
      <c r="CO289" t="s">
        <v>430</v>
      </c>
      <c r="CQ289" t="s">
        <v>1269</v>
      </c>
      <c r="CR289" t="s">
        <v>1451</v>
      </c>
      <c r="CS289" t="s">
        <v>1282</v>
      </c>
      <c r="CT289" t="b">
        <v>0</v>
      </c>
      <c r="CU289">
        <v>7442700</v>
      </c>
      <c r="CV289" t="s">
        <v>1899</v>
      </c>
      <c r="CW289">
        <v>7442700</v>
      </c>
      <c r="CX289">
        <v>7442700</v>
      </c>
      <c r="CY289">
        <v>0</v>
      </c>
      <c r="CZ289" t="b">
        <v>1</v>
      </c>
      <c r="DA289">
        <v>45874</v>
      </c>
      <c r="DB289" t="s">
        <v>1790</v>
      </c>
      <c r="DC289">
        <v>-3.9840637450198058E-3</v>
      </c>
      <c r="DD289">
        <v>-474.28286852588275</v>
      </c>
      <c r="DE289" s="5">
        <f>ROUND(ПП5[[#This Row],[Стоимость квартиры с отделкой]]/1000000,2)</f>
        <v>7.14</v>
      </c>
    </row>
    <row r="290" spans="1:109" x14ac:dyDescent="0.25">
      <c r="A290" s="5">
        <v>289</v>
      </c>
      <c r="B290" s="5" t="s">
        <v>21</v>
      </c>
      <c r="C290" s="5">
        <v>10</v>
      </c>
      <c r="D290" s="5">
        <v>5</v>
      </c>
      <c r="E290" s="5">
        <v>1</v>
      </c>
      <c r="F290" s="5">
        <v>12.54</v>
      </c>
      <c r="G290" s="5"/>
      <c r="H290" s="5"/>
      <c r="I290" s="5">
        <v>12.54</v>
      </c>
      <c r="J290" s="5">
        <v>12.74</v>
      </c>
      <c r="K290" s="5">
        <v>4.0199999999999996</v>
      </c>
      <c r="L290" s="5"/>
      <c r="M290" s="5"/>
      <c r="N290" s="5">
        <v>7.09</v>
      </c>
      <c r="O290" s="5">
        <v>2.84</v>
      </c>
      <c r="P290" s="5"/>
      <c r="R290" s="5">
        <v>2.84</v>
      </c>
      <c r="S290" s="5">
        <v>39.229999999999997</v>
      </c>
      <c r="T290" s="5">
        <v>36.39</v>
      </c>
      <c r="U290" s="5">
        <v>37.81</v>
      </c>
      <c r="V290">
        <v>37.4</v>
      </c>
      <c r="W290" s="5">
        <v>90034.875</v>
      </c>
      <c r="X290">
        <v>4501.7437500000005</v>
      </c>
      <c r="Y290">
        <v>94536.618749999994</v>
      </c>
      <c r="Z290">
        <v>2836.0985624999998</v>
      </c>
      <c r="AA290">
        <v>97372.717312499997</v>
      </c>
      <c r="AB290">
        <v>4381.7722790624994</v>
      </c>
      <c r="AC290">
        <v>101754.48959156248</v>
      </c>
      <c r="AE290">
        <v>101754.48959156248</v>
      </c>
      <c r="AF290">
        <v>5087.7244795781253</v>
      </c>
      <c r="AG290">
        <v>106842.21407114062</v>
      </c>
      <c r="AH290">
        <v>-620</v>
      </c>
      <c r="AI290">
        <v>106222.21407114062</v>
      </c>
      <c r="AJ290">
        <v>1062.2221407114062</v>
      </c>
      <c r="AK290">
        <v>107284.43621185204</v>
      </c>
      <c r="AL290" s="5">
        <v>5364.2218105926022</v>
      </c>
      <c r="AM290" s="5">
        <v>112648.65802244464</v>
      </c>
      <c r="AO290">
        <v>112648.65802244464</v>
      </c>
      <c r="AP290">
        <v>3379.4597406733392</v>
      </c>
      <c r="AQ290">
        <v>116028.11776311796</v>
      </c>
      <c r="AS290">
        <v>116028.11776311796</v>
      </c>
      <c r="AU290">
        <v>116028.11776311796</v>
      </c>
      <c r="AW290">
        <v>116028.11776311796</v>
      </c>
      <c r="AX290" s="5">
        <v>1160.2811776311798</v>
      </c>
      <c r="AY290">
        <v>117188.39894074916</v>
      </c>
      <c r="BA290">
        <v>117188.39894074916</v>
      </c>
      <c r="BC290">
        <v>117188.39894074916</v>
      </c>
      <c r="BE290">
        <v>117188.39894074916</v>
      </c>
      <c r="BG290">
        <v>117188.39894074916</v>
      </c>
      <c r="BI290">
        <v>117188.39894074916</v>
      </c>
      <c r="BK290">
        <v>117188.39894074916</v>
      </c>
      <c r="BM290">
        <v>117188.39894074916</v>
      </c>
      <c r="BO290">
        <v>117188.39894074916</v>
      </c>
      <c r="BQ290">
        <v>117188.39894074916</v>
      </c>
      <c r="BS290">
        <v>117188.39894074916</v>
      </c>
      <c r="BT290" s="5">
        <v>117188.4</v>
      </c>
      <c r="BU290" s="5">
        <v>4430900</v>
      </c>
      <c r="BX290" s="5">
        <v>0</v>
      </c>
      <c r="BY290" s="5">
        <v>117188.5744512034</v>
      </c>
      <c r="BZ290" s="5">
        <v>4430900</v>
      </c>
      <c r="CA290" s="5" t="s">
        <v>8</v>
      </c>
      <c r="CB290" s="5"/>
      <c r="CC290">
        <v>117188.5744512034</v>
      </c>
      <c r="CD290" s="5">
        <v>0</v>
      </c>
      <c r="CE290" s="5">
        <v>4430900</v>
      </c>
      <c r="CF290" s="5"/>
      <c r="CG290" s="5"/>
      <c r="CH290" s="5" t="s">
        <v>1</v>
      </c>
      <c r="CI290" s="5" t="s">
        <v>1</v>
      </c>
      <c r="CJ290" t="s">
        <v>1863</v>
      </c>
      <c r="CK290" t="s">
        <v>1787</v>
      </c>
      <c r="CL290" t="s">
        <v>1868</v>
      </c>
      <c r="CM290" t="s">
        <v>1864</v>
      </c>
      <c r="CN290" s="5" t="b">
        <v>1</v>
      </c>
      <c r="CO290" t="s">
        <v>431</v>
      </c>
      <c r="CQ290" t="s">
        <v>1269</v>
      </c>
      <c r="CR290" t="s">
        <v>1450</v>
      </c>
      <c r="CS290" t="s">
        <v>8</v>
      </c>
      <c r="CT290" t="b">
        <v>1</v>
      </c>
      <c r="CU290">
        <v>4430900</v>
      </c>
      <c r="CV290" t="s">
        <v>1899</v>
      </c>
      <c r="CW290">
        <v>0</v>
      </c>
      <c r="CX290">
        <v>4430900</v>
      </c>
      <c r="CY290">
        <v>0</v>
      </c>
      <c r="CZ290" t="b">
        <v>1</v>
      </c>
      <c r="DA290">
        <v>45464</v>
      </c>
      <c r="DB290" t="s">
        <v>1789</v>
      </c>
      <c r="DC290">
        <v>-1.0843692144935302E-2</v>
      </c>
      <c r="DD290">
        <v>-1270.75682425268</v>
      </c>
      <c r="DE290" s="5">
        <f>ROUND(ПП5[[#This Row],[Стоимость квартиры с отделкой]]/1000000,2)</f>
        <v>4.43</v>
      </c>
    </row>
    <row r="291" spans="1:109" x14ac:dyDescent="0.25">
      <c r="A291" s="5">
        <v>290</v>
      </c>
      <c r="B291" s="5" t="s">
        <v>21</v>
      </c>
      <c r="C291" s="5">
        <v>10</v>
      </c>
      <c r="D291" s="5">
        <v>6</v>
      </c>
      <c r="E291" s="5">
        <v>3</v>
      </c>
      <c r="F291" s="5">
        <v>17.2</v>
      </c>
      <c r="G291" s="5">
        <v>14.64</v>
      </c>
      <c r="H291" s="5">
        <v>14.34</v>
      </c>
      <c r="I291" s="5">
        <v>46.18</v>
      </c>
      <c r="J291" s="5">
        <v>13.15</v>
      </c>
      <c r="K291" s="5">
        <v>4.03</v>
      </c>
      <c r="L291" s="5">
        <v>1.76</v>
      </c>
      <c r="M291" s="5"/>
      <c r="N291" s="5">
        <v>13.11</v>
      </c>
      <c r="O291" s="5">
        <v>2.79</v>
      </c>
      <c r="P291" s="5">
        <v>2.68</v>
      </c>
      <c r="R291" s="5">
        <v>5.4700000000000006</v>
      </c>
      <c r="S291" s="5">
        <v>83.7</v>
      </c>
      <c r="T291" s="5">
        <v>78.23</v>
      </c>
      <c r="U291" s="5">
        <v>80.97</v>
      </c>
      <c r="V291">
        <v>80.499999999999986</v>
      </c>
      <c r="W291" s="5">
        <v>74234.160000000018</v>
      </c>
      <c r="X291">
        <v>3711.708000000001</v>
      </c>
      <c r="Y291">
        <v>77945.868000000017</v>
      </c>
      <c r="Z291">
        <v>2338.376040000001</v>
      </c>
      <c r="AA291">
        <v>80284.24404000002</v>
      </c>
      <c r="AC291">
        <v>80284.24404000002</v>
      </c>
      <c r="AE291">
        <v>80284.24404000002</v>
      </c>
      <c r="AG291">
        <v>80284.24404000002</v>
      </c>
      <c r="AI291">
        <v>80284.24404000002</v>
      </c>
      <c r="AK291">
        <v>80284.24404000002</v>
      </c>
      <c r="AL291" s="5"/>
      <c r="AM291" s="5">
        <v>80284.24404000002</v>
      </c>
      <c r="AO291">
        <v>80284.24404000002</v>
      </c>
      <c r="AQ291">
        <v>80284.24404000002</v>
      </c>
      <c r="AS291">
        <v>80284.24404000002</v>
      </c>
      <c r="AU291">
        <v>80284.24404000002</v>
      </c>
      <c r="AW291">
        <v>80284.24404000002</v>
      </c>
      <c r="AX291" s="5"/>
      <c r="AY291">
        <v>80284.24404000002</v>
      </c>
      <c r="BA291">
        <v>80284.24404000002</v>
      </c>
      <c r="BC291">
        <v>80284.24404000002</v>
      </c>
      <c r="BE291">
        <v>80284.24404000002</v>
      </c>
      <c r="BG291">
        <v>80284.24404000002</v>
      </c>
      <c r="BI291">
        <v>80284.24404000002</v>
      </c>
      <c r="BK291">
        <v>80284.24404000002</v>
      </c>
      <c r="BM291">
        <v>80284.24404000002</v>
      </c>
      <c r="BO291">
        <v>80284.24404000002</v>
      </c>
      <c r="BQ291">
        <v>80284.24404000002</v>
      </c>
      <c r="BS291">
        <v>80284.24404000002</v>
      </c>
      <c r="BT291" s="5">
        <v>80284.240000000005</v>
      </c>
      <c r="BU291" s="5">
        <v>6500700</v>
      </c>
      <c r="BV291">
        <v>10000</v>
      </c>
      <c r="BX291" s="5">
        <v>10000</v>
      </c>
      <c r="BY291" s="5">
        <v>80161.788316660473</v>
      </c>
      <c r="BZ291" s="5">
        <v>6490700</v>
      </c>
      <c r="CA291" s="5" t="s">
        <v>9</v>
      </c>
      <c r="CB291" s="5">
        <v>7500</v>
      </c>
      <c r="CC291">
        <v>87661.788316660473</v>
      </c>
      <c r="CD291" s="5">
        <v>607275</v>
      </c>
      <c r="CE291" s="5">
        <v>7097975</v>
      </c>
      <c r="CF291" s="5"/>
      <c r="CG291" s="5" t="s">
        <v>1271</v>
      </c>
      <c r="CH291" s="5" t="s">
        <v>1</v>
      </c>
      <c r="CI291" s="5" t="s">
        <v>1</v>
      </c>
      <c r="CJ291" t="s">
        <v>1863</v>
      </c>
      <c r="CK291" t="s">
        <v>1787</v>
      </c>
      <c r="CL291" t="s">
        <v>1868</v>
      </c>
      <c r="CM291" t="s">
        <v>1866</v>
      </c>
      <c r="CN291" s="5" t="b">
        <v>1</v>
      </c>
      <c r="CO291" t="s">
        <v>432</v>
      </c>
      <c r="CQ291" t="s">
        <v>1269</v>
      </c>
      <c r="CR291" t="s">
        <v>1450</v>
      </c>
      <c r="CS291" t="s">
        <v>9</v>
      </c>
      <c r="CT291" t="b">
        <v>1</v>
      </c>
      <c r="CU291">
        <v>6500700</v>
      </c>
      <c r="CV291" t="s">
        <v>1899</v>
      </c>
      <c r="CW291">
        <v>0</v>
      </c>
      <c r="CX291">
        <v>6500700</v>
      </c>
      <c r="CY291">
        <v>0</v>
      </c>
      <c r="CZ291" t="b">
        <v>1</v>
      </c>
      <c r="DA291">
        <v>45273</v>
      </c>
      <c r="DB291" t="s">
        <v>1785</v>
      </c>
      <c r="DC291">
        <v>-5.8046189946895366E-3</v>
      </c>
      <c r="DD291">
        <v>-465.30863911116921</v>
      </c>
      <c r="DE291" s="5">
        <f>ROUND(ПП5[[#This Row],[Стоимость квартиры с отделкой]]/1000000,2)</f>
        <v>7.1</v>
      </c>
    </row>
    <row r="292" spans="1:109" x14ac:dyDescent="0.25">
      <c r="A292" s="5">
        <v>291</v>
      </c>
      <c r="B292" s="5" t="s">
        <v>21</v>
      </c>
      <c r="C292" s="5">
        <v>10</v>
      </c>
      <c r="D292" s="5">
        <v>7</v>
      </c>
      <c r="E292" s="5">
        <v>1</v>
      </c>
      <c r="F292" s="5">
        <v>14.3</v>
      </c>
      <c r="G292" s="5"/>
      <c r="H292" s="5"/>
      <c r="I292" s="5">
        <v>14.3</v>
      </c>
      <c r="J292" s="5">
        <v>9.2799999999999994</v>
      </c>
      <c r="K292" s="5">
        <v>3.79</v>
      </c>
      <c r="L292" s="5"/>
      <c r="M292" s="5"/>
      <c r="N292" s="5">
        <v>6.08</v>
      </c>
      <c r="O292" s="5">
        <v>2.71</v>
      </c>
      <c r="P292" s="5"/>
      <c r="R292" s="5">
        <v>2.71</v>
      </c>
      <c r="S292" s="5">
        <v>36.159999999999997</v>
      </c>
      <c r="T292" s="5">
        <v>33.450000000000003</v>
      </c>
      <c r="U292" s="5">
        <v>34.81</v>
      </c>
      <c r="V292">
        <v>34.75</v>
      </c>
      <c r="W292" s="5">
        <v>85573.6875</v>
      </c>
      <c r="X292">
        <v>4278.6843749999998</v>
      </c>
      <c r="Y292">
        <v>89852.371874999997</v>
      </c>
      <c r="Z292">
        <v>2695.5711562499996</v>
      </c>
      <c r="AA292">
        <v>92547.943031250004</v>
      </c>
      <c r="AB292">
        <v>12956.712024375</v>
      </c>
      <c r="AC292">
        <v>105504.655055625</v>
      </c>
      <c r="AE292">
        <v>105504.655055625</v>
      </c>
      <c r="AF292">
        <v>5275.2327527812495</v>
      </c>
      <c r="AG292">
        <v>110779.88780840625</v>
      </c>
      <c r="AI292">
        <v>110779.88780840625</v>
      </c>
      <c r="AJ292">
        <v>1107.7988780840624</v>
      </c>
      <c r="AK292">
        <v>111887.6866864903</v>
      </c>
      <c r="AL292" s="5">
        <v>5594.3843343245153</v>
      </c>
      <c r="AM292" s="5">
        <v>117482.07102081479</v>
      </c>
      <c r="AO292">
        <v>117482.07102081479</v>
      </c>
      <c r="AP292">
        <v>3524.4621306244439</v>
      </c>
      <c r="AQ292">
        <v>121006.53315143925</v>
      </c>
      <c r="AS292">
        <v>121006.53315143925</v>
      </c>
      <c r="AU292">
        <v>121006.53315143925</v>
      </c>
      <c r="AW292">
        <v>121006.53315143925</v>
      </c>
      <c r="AX292" s="5"/>
      <c r="AY292">
        <v>121006.53315143925</v>
      </c>
      <c r="BA292">
        <v>121006.53315143925</v>
      </c>
      <c r="BC292">
        <v>121006.53315143925</v>
      </c>
      <c r="BE292">
        <v>121006.53315143925</v>
      </c>
      <c r="BF292">
        <v>605.03266575719624</v>
      </c>
      <c r="BG292">
        <v>121611.56581719645</v>
      </c>
      <c r="BI292">
        <v>121611.56581719645</v>
      </c>
      <c r="BJ292">
        <v>2432.2313163439289</v>
      </c>
      <c r="BK292">
        <v>124043.79713354036</v>
      </c>
      <c r="BL292">
        <v>6202.1898566770187</v>
      </c>
      <c r="BM292">
        <v>130245.9869902174</v>
      </c>
      <c r="BN292">
        <v>16931.978308728263</v>
      </c>
      <c r="BO292">
        <v>147177.96529894567</v>
      </c>
      <c r="BP292">
        <v>35</v>
      </c>
      <c r="BQ292">
        <v>147212.96529894567</v>
      </c>
      <c r="BS292">
        <v>147212.96529894567</v>
      </c>
      <c r="BT292" s="5">
        <v>147212.97</v>
      </c>
      <c r="BU292" s="5">
        <v>5115700</v>
      </c>
      <c r="BX292" s="5">
        <v>0</v>
      </c>
      <c r="BY292" s="5">
        <v>147214.38848920862</v>
      </c>
      <c r="BZ292" s="5">
        <v>5115700</v>
      </c>
      <c r="CA292" s="5" t="s">
        <v>8</v>
      </c>
      <c r="CB292" s="5"/>
      <c r="CC292">
        <v>147214.38848920862</v>
      </c>
      <c r="CD292" s="5">
        <v>0</v>
      </c>
      <c r="CE292" s="5">
        <v>5115700</v>
      </c>
      <c r="CF292" s="5" t="s">
        <v>102</v>
      </c>
      <c r="CG292" s="5"/>
      <c r="CH292" s="5" t="s">
        <v>2</v>
      </c>
      <c r="CI292" s="5" t="s">
        <v>2</v>
      </c>
      <c r="CJ292" t="s">
        <v>1821</v>
      </c>
      <c r="CK292" t="s">
        <v>1787</v>
      </c>
      <c r="CL292" t="s">
        <v>1868</v>
      </c>
      <c r="CM292" t="s">
        <v>1864</v>
      </c>
      <c r="CN292" s="5" t="b">
        <v>1</v>
      </c>
      <c r="CO292" t="s">
        <v>433</v>
      </c>
      <c r="CQ292" t="s">
        <v>1269</v>
      </c>
      <c r="CR292" t="s">
        <v>1451</v>
      </c>
      <c r="CS292" t="s">
        <v>1282</v>
      </c>
      <c r="CT292" t="b">
        <v>0</v>
      </c>
      <c r="CU292">
        <v>5115700</v>
      </c>
      <c r="CV292">
        <v>5115700</v>
      </c>
      <c r="CW292">
        <v>0</v>
      </c>
      <c r="CX292">
        <v>0</v>
      </c>
      <c r="CY292">
        <v>0</v>
      </c>
      <c r="CZ292" t="b">
        <v>1</v>
      </c>
      <c r="DA292" t="s">
        <v>1786</v>
      </c>
      <c r="DB292" t="s">
        <v>1787</v>
      </c>
      <c r="DC292">
        <v>-1.7236426314277686E-3</v>
      </c>
      <c r="DD292">
        <v>-253.74499595956937</v>
      </c>
      <c r="DE292" s="5">
        <f>ROUND(ПП5[[#This Row],[Стоимость квартиры с отделкой]]/1000000,2)</f>
        <v>5.12</v>
      </c>
    </row>
    <row r="293" spans="1:109" x14ac:dyDescent="0.25">
      <c r="A293" s="5">
        <v>292</v>
      </c>
      <c r="B293" s="5" t="s">
        <v>21</v>
      </c>
      <c r="C293" s="5">
        <v>11</v>
      </c>
      <c r="D293" s="5">
        <v>1</v>
      </c>
      <c r="E293" s="5">
        <v>2</v>
      </c>
      <c r="F293" s="5">
        <v>17.63</v>
      </c>
      <c r="G293" s="5">
        <v>13.69</v>
      </c>
      <c r="H293" s="5"/>
      <c r="I293" s="5">
        <v>31.32</v>
      </c>
      <c r="J293" s="5">
        <v>20.05</v>
      </c>
      <c r="K293" s="5">
        <v>3.54</v>
      </c>
      <c r="L293" s="5">
        <v>2.93</v>
      </c>
      <c r="M293" s="5"/>
      <c r="N293" s="5">
        <v>12.19</v>
      </c>
      <c r="O293" s="5">
        <v>4.6500000000000004</v>
      </c>
      <c r="P293" s="5">
        <v>2.68</v>
      </c>
      <c r="R293" s="5">
        <v>7.33</v>
      </c>
      <c r="S293" s="5">
        <v>77.36</v>
      </c>
      <c r="T293" s="5">
        <v>70.03</v>
      </c>
      <c r="U293" s="5">
        <v>73.7</v>
      </c>
      <c r="V293">
        <v>73.55</v>
      </c>
      <c r="W293" s="5">
        <v>78763.482000000004</v>
      </c>
      <c r="X293">
        <v>3938.1741000000002</v>
      </c>
      <c r="Y293">
        <v>82701.656099999993</v>
      </c>
      <c r="Z293">
        <v>2481.0496830000002</v>
      </c>
      <c r="AA293">
        <v>85182.705783000012</v>
      </c>
      <c r="AC293">
        <v>85182.705783000012</v>
      </c>
      <c r="AE293">
        <v>85182.705783000012</v>
      </c>
      <c r="AG293">
        <v>85182.705783000012</v>
      </c>
      <c r="AI293">
        <v>85182.705783000012</v>
      </c>
      <c r="AJ293">
        <v>851.82705783000017</v>
      </c>
      <c r="AK293">
        <v>86034.532840830012</v>
      </c>
      <c r="AL293" s="5">
        <v>4301.7266420415008</v>
      </c>
      <c r="AM293" s="5">
        <v>90336.259482871508</v>
      </c>
      <c r="AO293">
        <v>90336.259482871508</v>
      </c>
      <c r="AP293">
        <v>1806.7251896574303</v>
      </c>
      <c r="AQ293">
        <v>92142.984672528939</v>
      </c>
      <c r="AS293">
        <v>92142.984672528939</v>
      </c>
      <c r="AT293">
        <v>1842.8596934505788</v>
      </c>
      <c r="AU293">
        <v>93985.844365979516</v>
      </c>
      <c r="AW293">
        <v>93985.844365979516</v>
      </c>
      <c r="AX293" s="5"/>
      <c r="AY293">
        <v>93985.844365979516</v>
      </c>
      <c r="BA293">
        <v>93985.844365979516</v>
      </c>
      <c r="BC293">
        <v>93985.844365979516</v>
      </c>
      <c r="BE293">
        <v>93985.844365979516</v>
      </c>
      <c r="BF293">
        <v>469.92922182989759</v>
      </c>
      <c r="BG293">
        <v>94455.773587809395</v>
      </c>
      <c r="BI293">
        <v>94455.773587809395</v>
      </c>
      <c r="BK293">
        <v>94455.773587809395</v>
      </c>
      <c r="BL293">
        <v>7556.4618870247532</v>
      </c>
      <c r="BM293">
        <v>102012.23547483416</v>
      </c>
      <c r="BN293">
        <v>13261.590611728439</v>
      </c>
      <c r="BO293">
        <v>115273.82608656261</v>
      </c>
      <c r="BP293">
        <v>35</v>
      </c>
      <c r="BQ293">
        <v>115308.82608656261</v>
      </c>
      <c r="BS293">
        <v>115308.82608656261</v>
      </c>
      <c r="BT293" s="5">
        <v>115308.83</v>
      </c>
      <c r="BU293" s="5">
        <v>8481000</v>
      </c>
      <c r="BX293" s="5">
        <v>0</v>
      </c>
      <c r="BY293" s="5">
        <v>115309.31339225016</v>
      </c>
      <c r="BZ293" s="5">
        <v>8481000</v>
      </c>
      <c r="CA293" s="5" t="s">
        <v>8</v>
      </c>
      <c r="CB293" s="5"/>
      <c r="CC293">
        <v>115309.31339225016</v>
      </c>
      <c r="CD293" s="5">
        <v>0</v>
      </c>
      <c r="CE293" s="5">
        <v>8481000</v>
      </c>
      <c r="CF293" s="5" t="s">
        <v>104</v>
      </c>
      <c r="CG293" s="5"/>
      <c r="CH293" s="5" t="s">
        <v>2</v>
      </c>
      <c r="CI293" s="5" t="s">
        <v>2</v>
      </c>
      <c r="CJ293" t="s">
        <v>1821</v>
      </c>
      <c r="CK293" t="s">
        <v>1787</v>
      </c>
      <c r="CL293" t="s">
        <v>1868</v>
      </c>
      <c r="CM293" t="s">
        <v>1857</v>
      </c>
      <c r="CN293" s="5" t="b">
        <v>1</v>
      </c>
      <c r="CO293" t="s">
        <v>434</v>
      </c>
      <c r="CQ293" t="s">
        <v>1269</v>
      </c>
      <c r="CR293" t="s">
        <v>1451</v>
      </c>
      <c r="CS293" t="s">
        <v>8</v>
      </c>
      <c r="CT293" t="b">
        <v>1</v>
      </c>
      <c r="CU293">
        <v>8481000</v>
      </c>
      <c r="CV293">
        <v>8481000</v>
      </c>
      <c r="CW293">
        <v>0</v>
      </c>
      <c r="CX293">
        <v>0</v>
      </c>
      <c r="CY293">
        <v>0</v>
      </c>
      <c r="CZ293" t="b">
        <v>1</v>
      </c>
      <c r="DA293" t="s">
        <v>1786</v>
      </c>
      <c r="DB293" t="s">
        <v>1787</v>
      </c>
      <c r="DC293">
        <v>-2.035278154681186E-3</v>
      </c>
      <c r="DD293">
        <v>-234.68652657853349</v>
      </c>
      <c r="DE293" s="5">
        <f>ROUND(ПП5[[#This Row],[Стоимость квартиры с отделкой]]/1000000,2)</f>
        <v>8.48</v>
      </c>
    </row>
    <row r="294" spans="1:109" x14ac:dyDescent="0.25">
      <c r="A294" s="5">
        <v>293</v>
      </c>
      <c r="B294" s="5" t="s">
        <v>21</v>
      </c>
      <c r="C294" s="5">
        <v>11</v>
      </c>
      <c r="D294" s="5">
        <v>2</v>
      </c>
      <c r="E294" s="5">
        <v>0</v>
      </c>
      <c r="F294" s="5">
        <v>7.18</v>
      </c>
      <c r="G294" s="5"/>
      <c r="H294" s="5"/>
      <c r="I294" s="5">
        <v>7.18</v>
      </c>
      <c r="J294" s="5">
        <v>5.17</v>
      </c>
      <c r="K294" s="5">
        <v>3.72</v>
      </c>
      <c r="L294" s="5"/>
      <c r="M294" s="5"/>
      <c r="N294" s="5">
        <v>6.97</v>
      </c>
      <c r="O294" s="5">
        <v>2.97</v>
      </c>
      <c r="P294" s="5"/>
      <c r="R294" s="5">
        <v>2.97</v>
      </c>
      <c r="S294" s="5">
        <v>26.01</v>
      </c>
      <c r="T294" s="5">
        <v>23.04</v>
      </c>
      <c r="U294" s="5">
        <v>24.53</v>
      </c>
      <c r="V294">
        <v>24.249999999999996</v>
      </c>
      <c r="W294" s="5">
        <v>91981.574999999997</v>
      </c>
      <c r="X294">
        <v>4599.0787499999997</v>
      </c>
      <c r="Y294">
        <v>96580.653749999998</v>
      </c>
      <c r="Z294">
        <v>2897.4196124999999</v>
      </c>
      <c r="AA294">
        <v>99478.073362499999</v>
      </c>
      <c r="AB294">
        <v>12932.149537125</v>
      </c>
      <c r="AC294">
        <v>112410.22289962501</v>
      </c>
      <c r="AD294">
        <v>3372.3066869887502</v>
      </c>
      <c r="AE294">
        <v>115782.52958661376</v>
      </c>
      <c r="AG294">
        <v>115782.52958661376</v>
      </c>
      <c r="AI294">
        <v>115782.52958661376</v>
      </c>
      <c r="AJ294">
        <v>1157.8252958661376</v>
      </c>
      <c r="AK294">
        <v>116940.35488247988</v>
      </c>
      <c r="AL294" s="5">
        <v>5847.0177441239948</v>
      </c>
      <c r="AM294" s="5">
        <v>122787.37262660389</v>
      </c>
      <c r="AO294">
        <v>122787.37262660389</v>
      </c>
      <c r="AP294">
        <v>3683.6211787981169</v>
      </c>
      <c r="AQ294">
        <v>126470.993805402</v>
      </c>
      <c r="AS294">
        <v>126470.993805402</v>
      </c>
      <c r="AU294">
        <v>126470.993805402</v>
      </c>
      <c r="AW294">
        <v>126470.993805402</v>
      </c>
      <c r="AX294" s="5">
        <v>1264.7099380540201</v>
      </c>
      <c r="AY294">
        <v>127735.70374345602</v>
      </c>
      <c r="BA294">
        <v>127735.70374345602</v>
      </c>
      <c r="BB294">
        <v>638.6785187172801</v>
      </c>
      <c r="BC294">
        <v>128374.3822621733</v>
      </c>
      <c r="BE294">
        <v>128374.3822621733</v>
      </c>
      <c r="BF294">
        <v>1925.6157339325991</v>
      </c>
      <c r="BG294">
        <v>130299.9979961059</v>
      </c>
      <c r="BI294">
        <v>130299.9979961059</v>
      </c>
      <c r="BK294">
        <v>130299.9979961059</v>
      </c>
      <c r="BL294">
        <v>5211.9999198442365</v>
      </c>
      <c r="BM294">
        <v>135511.99791595014</v>
      </c>
      <c r="BN294">
        <v>17616.559729073517</v>
      </c>
      <c r="BO294">
        <v>153128.55764502363</v>
      </c>
      <c r="BP294">
        <v>35</v>
      </c>
      <c r="BQ294">
        <v>153163.55764502363</v>
      </c>
      <c r="BS294">
        <v>153163.55764502363</v>
      </c>
      <c r="BT294" s="5">
        <v>153163.56</v>
      </c>
      <c r="BU294" s="5">
        <v>3714300</v>
      </c>
      <c r="BX294" s="5">
        <v>0</v>
      </c>
      <c r="BY294" s="5">
        <v>153167.01030927838</v>
      </c>
      <c r="BZ294" s="5">
        <v>3714300</v>
      </c>
      <c r="CA294" s="5" t="s">
        <v>8</v>
      </c>
      <c r="CB294" s="5"/>
      <c r="CC294">
        <v>153167.01030927838</v>
      </c>
      <c r="CD294" s="5">
        <v>0</v>
      </c>
      <c r="CE294" s="5">
        <v>3714300.0000000009</v>
      </c>
      <c r="CF294" s="5"/>
      <c r="CG294" s="5" t="s">
        <v>1850</v>
      </c>
      <c r="CH294" s="5" t="s">
        <v>19</v>
      </c>
      <c r="CI294" s="5" t="s">
        <v>19</v>
      </c>
      <c r="CJ294" t="s">
        <v>1827</v>
      </c>
      <c r="CK294" t="s">
        <v>1828</v>
      </c>
      <c r="CL294" t="s">
        <v>1868</v>
      </c>
      <c r="CM294" t="s">
        <v>1862</v>
      </c>
      <c r="CN294" s="5" t="b">
        <v>1</v>
      </c>
      <c r="CO294" t="s">
        <v>435</v>
      </c>
      <c r="CQ294" t="s">
        <v>1269</v>
      </c>
      <c r="CR294" t="s">
        <v>1451</v>
      </c>
      <c r="CS294" t="s">
        <v>8</v>
      </c>
      <c r="CT294" t="b">
        <v>1</v>
      </c>
      <c r="CU294">
        <v>3714300</v>
      </c>
      <c r="CV294">
        <v>3714300</v>
      </c>
      <c r="CW294">
        <v>0</v>
      </c>
      <c r="CX294">
        <v>0</v>
      </c>
      <c r="CY294">
        <v>0</v>
      </c>
      <c r="CZ294" t="b">
        <v>1</v>
      </c>
      <c r="DA294" t="s">
        <v>1786</v>
      </c>
      <c r="DB294" t="s">
        <v>1787</v>
      </c>
      <c r="DC294">
        <v>-1.1414594374235865E-2</v>
      </c>
      <c r="DD294">
        <v>-1748.3392941948157</v>
      </c>
      <c r="DE294" s="5">
        <f>ROUND(ПП5[[#This Row],[Стоимость квартиры с отделкой]]/1000000,2)</f>
        <v>3.71</v>
      </c>
    </row>
    <row r="295" spans="1:109" x14ac:dyDescent="0.25">
      <c r="A295" s="5">
        <v>294</v>
      </c>
      <c r="B295" s="5" t="s">
        <v>21</v>
      </c>
      <c r="C295" s="5">
        <v>11</v>
      </c>
      <c r="D295" s="5">
        <v>3</v>
      </c>
      <c r="E295" s="5">
        <v>2</v>
      </c>
      <c r="F295" s="5">
        <v>13.69</v>
      </c>
      <c r="G295" s="5">
        <v>10.16</v>
      </c>
      <c r="H295" s="5"/>
      <c r="I295" s="5">
        <v>23.85</v>
      </c>
      <c r="J295" s="5">
        <v>18.71</v>
      </c>
      <c r="K295" s="5">
        <v>3.49</v>
      </c>
      <c r="L295" s="5">
        <v>2.11</v>
      </c>
      <c r="M295" s="5"/>
      <c r="N295" s="5">
        <v>7.09</v>
      </c>
      <c r="O295" s="5">
        <v>2.65</v>
      </c>
      <c r="P295" s="5"/>
      <c r="R295" s="5">
        <v>2.65</v>
      </c>
      <c r="S295" s="5">
        <v>57.9</v>
      </c>
      <c r="T295" s="5">
        <v>55.25</v>
      </c>
      <c r="U295" s="5">
        <v>56.58</v>
      </c>
      <c r="V295">
        <v>56.250000000000007</v>
      </c>
      <c r="W295" s="5">
        <v>80307.864000000001</v>
      </c>
      <c r="X295">
        <v>4015.3932</v>
      </c>
      <c r="Y295">
        <v>84323.257199999993</v>
      </c>
      <c r="Z295">
        <v>2529.6977160000001</v>
      </c>
      <c r="AA295">
        <v>86852.954916000002</v>
      </c>
      <c r="AC295">
        <v>86852.954916000002</v>
      </c>
      <c r="AE295">
        <v>86852.954916000002</v>
      </c>
      <c r="AG295">
        <v>86852.954916000002</v>
      </c>
      <c r="AI295">
        <v>86852.954916000002</v>
      </c>
      <c r="AK295">
        <v>86852.954916000002</v>
      </c>
      <c r="AL295" s="5"/>
      <c r="AM295" s="5">
        <v>86852.954916000002</v>
      </c>
      <c r="AO295">
        <v>86852.954916000002</v>
      </c>
      <c r="AQ295">
        <v>86852.954916000002</v>
      </c>
      <c r="AS295">
        <v>86852.954916000002</v>
      </c>
      <c r="AU295">
        <v>86852.954916000002</v>
      </c>
      <c r="AW295">
        <v>86852.954916000002</v>
      </c>
      <c r="AX295" s="5"/>
      <c r="AY295">
        <v>86852.954916000002</v>
      </c>
      <c r="BA295">
        <v>86852.954916000002</v>
      </c>
      <c r="BC295">
        <v>86852.954916000002</v>
      </c>
      <c r="BE295">
        <v>86852.954916000002</v>
      </c>
      <c r="BG295">
        <v>86852.954916000002</v>
      </c>
      <c r="BI295">
        <v>86852.954916000002</v>
      </c>
      <c r="BK295">
        <v>86852.954916000002</v>
      </c>
      <c r="BM295">
        <v>86852.954916000002</v>
      </c>
      <c r="BO295">
        <v>86852.954916000002</v>
      </c>
      <c r="BQ295">
        <v>86852.954916000002</v>
      </c>
      <c r="BS295">
        <v>86852.954916000002</v>
      </c>
      <c r="BT295" s="5">
        <v>86852.95</v>
      </c>
      <c r="BU295" s="5">
        <v>4914200</v>
      </c>
      <c r="BW295">
        <v>0.02</v>
      </c>
      <c r="BX295" s="5">
        <v>98284</v>
      </c>
      <c r="BY295" s="5">
        <v>85116.93177801343</v>
      </c>
      <c r="BZ295" s="5">
        <v>4815916</v>
      </c>
      <c r="CA295" s="5" t="s">
        <v>9</v>
      </c>
      <c r="CB295" s="5">
        <v>7500</v>
      </c>
      <c r="CC295">
        <v>92616.931778013444</v>
      </c>
      <c r="CD295" s="5">
        <v>424350</v>
      </c>
      <c r="CE295" s="5">
        <v>5240266</v>
      </c>
      <c r="CF295" s="5" t="s">
        <v>102</v>
      </c>
      <c r="CG295" s="5" t="s">
        <v>62</v>
      </c>
      <c r="CH295" s="5" t="s">
        <v>1</v>
      </c>
      <c r="CI295" s="5" t="s">
        <v>1</v>
      </c>
      <c r="CJ295" t="s">
        <v>1863</v>
      </c>
      <c r="CK295" t="s">
        <v>1787</v>
      </c>
      <c r="CL295" t="s">
        <v>1868</v>
      </c>
      <c r="CM295" t="s">
        <v>1857</v>
      </c>
      <c r="CN295" s="5" t="b">
        <v>1</v>
      </c>
      <c r="CO295" t="s">
        <v>436</v>
      </c>
      <c r="CQ295" t="s">
        <v>1272</v>
      </c>
      <c r="CR295" t="s">
        <v>1450</v>
      </c>
      <c r="CS295" t="s">
        <v>9</v>
      </c>
      <c r="CT295" t="b">
        <v>1</v>
      </c>
      <c r="CU295">
        <v>4914200</v>
      </c>
      <c r="CV295" t="s">
        <v>1899</v>
      </c>
      <c r="CW295">
        <v>0</v>
      </c>
      <c r="CX295">
        <v>4914200</v>
      </c>
      <c r="CY295">
        <v>0</v>
      </c>
      <c r="CZ295" t="b">
        <v>1</v>
      </c>
      <c r="DA295">
        <v>45273</v>
      </c>
      <c r="DB295" t="s">
        <v>1792</v>
      </c>
      <c r="DC295">
        <v>-5.8324496288439942E-3</v>
      </c>
      <c r="DD295">
        <v>-496.44021715701399</v>
      </c>
      <c r="DE295" s="5">
        <f>ROUND(ПП5[[#This Row],[Стоимость квартиры с отделкой]]/1000000,2)</f>
        <v>5.24</v>
      </c>
    </row>
    <row r="296" spans="1:109" x14ac:dyDescent="0.25">
      <c r="A296" s="5">
        <v>295</v>
      </c>
      <c r="B296" s="5" t="s">
        <v>21</v>
      </c>
      <c r="C296" s="5">
        <v>11</v>
      </c>
      <c r="D296" s="5">
        <v>4</v>
      </c>
      <c r="E296" s="5">
        <v>2</v>
      </c>
      <c r="F296" s="5">
        <v>15.45</v>
      </c>
      <c r="G296" s="5">
        <v>10.34</v>
      </c>
      <c r="H296" s="5"/>
      <c r="I296" s="5">
        <v>25.79</v>
      </c>
      <c r="J296" s="5">
        <v>15.44</v>
      </c>
      <c r="K296" s="5">
        <v>4.59</v>
      </c>
      <c r="L296" s="5">
        <v>2.21</v>
      </c>
      <c r="M296" s="5"/>
      <c r="N296" s="5">
        <v>10.79</v>
      </c>
      <c r="O296" s="5">
        <v>2.84</v>
      </c>
      <c r="P296" s="5"/>
      <c r="R296" s="5">
        <v>2.84</v>
      </c>
      <c r="S296" s="5">
        <v>61.66</v>
      </c>
      <c r="T296" s="5">
        <v>58.82</v>
      </c>
      <c r="U296" s="5">
        <v>60.24</v>
      </c>
      <c r="V296">
        <v>60.1</v>
      </c>
      <c r="W296" s="5">
        <v>82238.34150000001</v>
      </c>
      <c r="X296">
        <v>4111.9170750000003</v>
      </c>
      <c r="Y296">
        <v>86350.258575000014</v>
      </c>
      <c r="Z296">
        <v>2590.5077572500004</v>
      </c>
      <c r="AA296">
        <v>88940.766332250016</v>
      </c>
      <c r="AC296">
        <v>88940.766332250016</v>
      </c>
      <c r="AE296">
        <v>88940.766332250016</v>
      </c>
      <c r="AG296">
        <v>88940.766332250016</v>
      </c>
      <c r="AI296">
        <v>88940.766332250016</v>
      </c>
      <c r="AK296">
        <v>88940.766332250016</v>
      </c>
      <c r="AL296" s="5"/>
      <c r="AM296" s="5">
        <v>88940.766332250016</v>
      </c>
      <c r="AO296">
        <v>88940.766332250016</v>
      </c>
      <c r="AQ296">
        <v>88940.766332250016</v>
      </c>
      <c r="AS296">
        <v>88940.766332250016</v>
      </c>
      <c r="AU296">
        <v>88940.766332250016</v>
      </c>
      <c r="AW296">
        <v>88940.766332250016</v>
      </c>
      <c r="AX296" s="5"/>
      <c r="AY296">
        <v>88940.766332250016</v>
      </c>
      <c r="BA296">
        <v>88940.766332250016</v>
      </c>
      <c r="BC296">
        <v>88940.766332250016</v>
      </c>
      <c r="BE296">
        <v>88940.766332250016</v>
      </c>
      <c r="BG296">
        <v>88940.766332250016</v>
      </c>
      <c r="BI296">
        <v>88940.766332250016</v>
      </c>
      <c r="BK296">
        <v>88940.766332250016</v>
      </c>
      <c r="BM296">
        <v>88940.766332250016</v>
      </c>
      <c r="BO296">
        <v>88940.766332250016</v>
      </c>
      <c r="BQ296">
        <v>88940.766332250016</v>
      </c>
      <c r="BS296">
        <v>88940.766332250016</v>
      </c>
      <c r="BT296" s="5">
        <v>88940.77</v>
      </c>
      <c r="BU296" s="5">
        <v>5357791.9800000004</v>
      </c>
      <c r="BW296">
        <v>0.05</v>
      </c>
      <c r="BX296" s="5">
        <v>267889.59900000005</v>
      </c>
      <c r="BY296" s="5">
        <v>84493.731407702522</v>
      </c>
      <c r="BZ296" s="5">
        <v>5089902.38</v>
      </c>
      <c r="CA296" s="5" t="s">
        <v>8</v>
      </c>
      <c r="CB296" s="5"/>
      <c r="CC296">
        <v>84493.731407702522</v>
      </c>
      <c r="CD296" s="5">
        <v>0</v>
      </c>
      <c r="CE296" s="5">
        <v>5089902.38</v>
      </c>
      <c r="CF296" s="5"/>
      <c r="CG296" s="5" t="s">
        <v>110</v>
      </c>
      <c r="CH296" s="5" t="s">
        <v>1</v>
      </c>
      <c r="CI296" s="5" t="s">
        <v>1</v>
      </c>
      <c r="CJ296" t="s">
        <v>1863</v>
      </c>
      <c r="CK296" t="s">
        <v>1787</v>
      </c>
      <c r="CL296" t="s">
        <v>1868</v>
      </c>
      <c r="CM296" t="s">
        <v>1857</v>
      </c>
      <c r="CN296" s="5" t="b">
        <v>1</v>
      </c>
      <c r="CO296" t="s">
        <v>437</v>
      </c>
      <c r="CQ296" t="s">
        <v>128</v>
      </c>
      <c r="CR296" t="s">
        <v>1450</v>
      </c>
      <c r="CS296" t="s">
        <v>8</v>
      </c>
      <c r="CT296" t="b">
        <v>1</v>
      </c>
      <c r="CU296">
        <v>5357791.9800000004</v>
      </c>
      <c r="CV296" t="s">
        <v>1899</v>
      </c>
      <c r="CW296">
        <v>0</v>
      </c>
      <c r="CX296">
        <v>5357792</v>
      </c>
      <c r="CY296">
        <v>0</v>
      </c>
      <c r="CZ296" t="b">
        <v>1</v>
      </c>
      <c r="DA296">
        <v>45246</v>
      </c>
      <c r="DB296" t="s">
        <v>1785</v>
      </c>
      <c r="DC296">
        <v>-2.3240371845949515E-3</v>
      </c>
      <c r="DD296">
        <v>-196.36657365667895</v>
      </c>
      <c r="DE296" s="5">
        <f>ROUND(ПП5[[#This Row],[Стоимость квартиры с отделкой]]/1000000,2)</f>
        <v>5.09</v>
      </c>
    </row>
    <row r="297" spans="1:109" x14ac:dyDescent="0.25">
      <c r="A297" s="5">
        <v>296</v>
      </c>
      <c r="B297" s="5" t="s">
        <v>21</v>
      </c>
      <c r="C297" s="5">
        <v>11</v>
      </c>
      <c r="D297" s="5">
        <v>5</v>
      </c>
      <c r="E297" s="5">
        <v>1</v>
      </c>
      <c r="F297" s="5">
        <v>12.54</v>
      </c>
      <c r="G297" s="5"/>
      <c r="H297" s="5"/>
      <c r="I297" s="5">
        <v>12.54</v>
      </c>
      <c r="J297" s="5">
        <v>12.74</v>
      </c>
      <c r="K297" s="5">
        <v>4.0199999999999996</v>
      </c>
      <c r="L297" s="5"/>
      <c r="M297" s="5"/>
      <c r="N297" s="5">
        <v>7.09</v>
      </c>
      <c r="O297" s="5">
        <v>2.84</v>
      </c>
      <c r="P297" s="5"/>
      <c r="R297" s="5">
        <v>2.84</v>
      </c>
      <c r="S297" s="5">
        <v>39.229999999999997</v>
      </c>
      <c r="T297" s="5">
        <v>36.39</v>
      </c>
      <c r="U297" s="5">
        <v>37.81</v>
      </c>
      <c r="V297">
        <v>37.549999999999997</v>
      </c>
      <c r="W297" s="5">
        <v>89223.75</v>
      </c>
      <c r="X297">
        <v>4461.1875</v>
      </c>
      <c r="Y297">
        <v>93684.9375</v>
      </c>
      <c r="Z297">
        <v>2810.5481249999998</v>
      </c>
      <c r="AA297">
        <v>96495.485625000001</v>
      </c>
      <c r="AB297">
        <v>4342.2968531249999</v>
      </c>
      <c r="AC297">
        <v>100837.78247812499</v>
      </c>
      <c r="AE297">
        <v>100837.78247812499</v>
      </c>
      <c r="AF297">
        <v>5041.8891239062505</v>
      </c>
      <c r="AG297">
        <v>105879.67160203125</v>
      </c>
      <c r="AH297">
        <v>-620</v>
      </c>
      <c r="AI297">
        <v>105259.67160203125</v>
      </c>
      <c r="AJ297">
        <v>1052.5967160203124</v>
      </c>
      <c r="AK297">
        <v>106312.26831805156</v>
      </c>
      <c r="AL297" s="5">
        <v>5315.6134159025787</v>
      </c>
      <c r="AM297" s="5">
        <v>111627.88173395414</v>
      </c>
      <c r="AO297">
        <v>111627.88173395414</v>
      </c>
      <c r="AP297">
        <v>3348.8364520186242</v>
      </c>
      <c r="AQ297">
        <v>114976.71818597276</v>
      </c>
      <c r="AS297">
        <v>114976.71818597276</v>
      </c>
      <c r="AU297">
        <v>114976.71818597276</v>
      </c>
      <c r="AW297">
        <v>114976.71818597276</v>
      </c>
      <c r="AX297" s="5">
        <v>1149.7671818597278</v>
      </c>
      <c r="AY297">
        <v>116126.4853678325</v>
      </c>
      <c r="BA297">
        <v>116126.4853678325</v>
      </c>
      <c r="BC297">
        <v>116126.4853678325</v>
      </c>
      <c r="BE297">
        <v>116126.4853678325</v>
      </c>
      <c r="BF297">
        <v>580.63242683916258</v>
      </c>
      <c r="BG297">
        <v>116707.11779467166</v>
      </c>
      <c r="BI297">
        <v>116707.11779467166</v>
      </c>
      <c r="BK297">
        <v>116707.11779467166</v>
      </c>
      <c r="BL297">
        <v>5835.3558897335834</v>
      </c>
      <c r="BM297">
        <v>122542.47368440524</v>
      </c>
      <c r="BN297">
        <v>15930.521578972684</v>
      </c>
      <c r="BO297">
        <v>138472.99526337793</v>
      </c>
      <c r="BP297">
        <v>35</v>
      </c>
      <c r="BQ297">
        <v>138507.99526337793</v>
      </c>
      <c r="BS297">
        <v>138507.99526337793</v>
      </c>
      <c r="BT297" s="5">
        <v>138508</v>
      </c>
      <c r="BU297" s="5">
        <v>5237000</v>
      </c>
      <c r="BV297">
        <v>100000</v>
      </c>
      <c r="BX297" s="5">
        <v>100000</v>
      </c>
      <c r="BY297" s="5">
        <v>135863.52816715153</v>
      </c>
      <c r="BZ297" s="5">
        <v>5137000</v>
      </c>
      <c r="CA297" s="5" t="s">
        <v>1282</v>
      </c>
      <c r="CB297" s="5">
        <v>10000</v>
      </c>
      <c r="CC297">
        <v>145863.52816715153</v>
      </c>
      <c r="CD297" s="5">
        <v>378099.99999999907</v>
      </c>
      <c r="CE297" s="5">
        <v>5515099.9999999991</v>
      </c>
      <c r="CF297" s="5"/>
      <c r="CG297" s="5" t="s">
        <v>24</v>
      </c>
      <c r="CH297" s="5" t="s">
        <v>1</v>
      </c>
      <c r="CI297" s="5" t="s">
        <v>1</v>
      </c>
      <c r="CJ297" t="s">
        <v>1863</v>
      </c>
      <c r="CK297" t="s">
        <v>1787</v>
      </c>
      <c r="CL297" t="s">
        <v>1868</v>
      </c>
      <c r="CM297" t="s">
        <v>1864</v>
      </c>
      <c r="CN297" s="5" t="b">
        <v>1</v>
      </c>
      <c r="CO297" t="s">
        <v>438</v>
      </c>
      <c r="CQ297" t="s">
        <v>1269</v>
      </c>
      <c r="CR297" t="s">
        <v>1450</v>
      </c>
      <c r="CS297" t="s">
        <v>1282</v>
      </c>
      <c r="CT297" t="b">
        <v>1</v>
      </c>
      <c r="CU297">
        <v>5237000</v>
      </c>
      <c r="CV297" t="s">
        <v>1899</v>
      </c>
      <c r="CW297">
        <v>0</v>
      </c>
      <c r="CX297">
        <v>5237000</v>
      </c>
      <c r="CY297">
        <v>0</v>
      </c>
      <c r="CZ297" t="b">
        <v>1</v>
      </c>
      <c r="DA297">
        <v>45679</v>
      </c>
      <c r="DB297" t="s">
        <v>1790</v>
      </c>
      <c r="DC297">
        <v>-6.8764877016661563E-3</v>
      </c>
      <c r="DD297">
        <v>-934.26388054639085</v>
      </c>
      <c r="DE297" s="5">
        <f>ROUND(ПП5[[#This Row],[Стоимость квартиры с отделкой]]/1000000,2)</f>
        <v>5.52</v>
      </c>
    </row>
    <row r="298" spans="1:109" x14ac:dyDescent="0.25">
      <c r="A298" s="5">
        <v>297</v>
      </c>
      <c r="B298" s="5" t="s">
        <v>21</v>
      </c>
      <c r="C298" s="5">
        <v>11</v>
      </c>
      <c r="D298" s="5">
        <v>6</v>
      </c>
      <c r="E298" s="5">
        <v>3</v>
      </c>
      <c r="F298" s="5">
        <v>17.2</v>
      </c>
      <c r="G298" s="5">
        <v>14.64</v>
      </c>
      <c r="H298" s="5">
        <v>14.34</v>
      </c>
      <c r="I298" s="5">
        <v>46.18</v>
      </c>
      <c r="J298" s="5">
        <v>13.15</v>
      </c>
      <c r="K298" s="5">
        <v>4.03</v>
      </c>
      <c r="L298" s="5">
        <v>1.76</v>
      </c>
      <c r="M298" s="5"/>
      <c r="N298" s="5">
        <v>13.11</v>
      </c>
      <c r="O298" s="5">
        <v>2.79</v>
      </c>
      <c r="P298" s="5">
        <v>2.68</v>
      </c>
      <c r="R298" s="5">
        <v>5.4700000000000006</v>
      </c>
      <c r="S298" s="5">
        <v>83.7</v>
      </c>
      <c r="T298" s="5">
        <v>78.23</v>
      </c>
      <c r="U298" s="5">
        <v>80.97</v>
      </c>
      <c r="V298">
        <v>80.2</v>
      </c>
      <c r="W298" s="5">
        <v>73520.37000000001</v>
      </c>
      <c r="X298">
        <v>3676.0185000000006</v>
      </c>
      <c r="Y298">
        <v>77196.388500000015</v>
      </c>
      <c r="Z298">
        <v>2315.8916550000004</v>
      </c>
      <c r="AA298">
        <v>79512.280155000015</v>
      </c>
      <c r="AC298">
        <v>79512.280155000015</v>
      </c>
      <c r="AE298">
        <v>79512.280155000015</v>
      </c>
      <c r="AG298">
        <v>79512.280155000015</v>
      </c>
      <c r="AI298">
        <v>79512.280155000015</v>
      </c>
      <c r="AJ298">
        <v>795.12280155000019</v>
      </c>
      <c r="AK298">
        <v>80307.40295655001</v>
      </c>
      <c r="AL298" s="5">
        <v>4015.3701478275007</v>
      </c>
      <c r="AM298" s="5">
        <v>84322.773104377513</v>
      </c>
      <c r="AO298">
        <v>84322.773104377513</v>
      </c>
      <c r="AP298">
        <v>1686.4554620875504</v>
      </c>
      <c r="AQ298">
        <v>86009.22856646507</v>
      </c>
      <c r="AS298">
        <v>86009.22856646507</v>
      </c>
      <c r="AT298">
        <v>1720.1845713293014</v>
      </c>
      <c r="AU298">
        <v>87729.41313779437</v>
      </c>
      <c r="AW298">
        <v>87729.41313779437</v>
      </c>
      <c r="AX298" s="5">
        <v>877.2941313779437</v>
      </c>
      <c r="AY298">
        <v>88606.707269172315</v>
      </c>
      <c r="BA298">
        <v>88606.707269172315</v>
      </c>
      <c r="BB298">
        <v>443.03353634586159</v>
      </c>
      <c r="BC298">
        <v>89049.740805518173</v>
      </c>
      <c r="BE298">
        <v>89049.740805518173</v>
      </c>
      <c r="BG298">
        <v>89049.740805518173</v>
      </c>
      <c r="BI298">
        <v>89049.740805518173</v>
      </c>
      <c r="BK298">
        <v>89049.740805518173</v>
      </c>
      <c r="BM298">
        <v>89049.740805518173</v>
      </c>
      <c r="BO298">
        <v>89049.740805518173</v>
      </c>
      <c r="BQ298">
        <v>89049.740805518173</v>
      </c>
      <c r="BS298">
        <v>89049.740805518173</v>
      </c>
      <c r="BT298" s="5">
        <v>89049.74</v>
      </c>
      <c r="BU298" s="5">
        <v>7210400</v>
      </c>
      <c r="BX298" s="5">
        <v>0</v>
      </c>
      <c r="BY298" s="5">
        <v>89050.265530443372</v>
      </c>
      <c r="BZ298" s="5">
        <v>7210400</v>
      </c>
      <c r="CA298" s="5" t="s">
        <v>10</v>
      </c>
      <c r="CB298" s="5">
        <v>20000</v>
      </c>
      <c r="CC298">
        <v>109050.26553044336</v>
      </c>
      <c r="CD298" s="5">
        <v>1619400</v>
      </c>
      <c r="CE298" s="5">
        <v>8829800</v>
      </c>
      <c r="CF298" s="5"/>
      <c r="CG298" s="5"/>
      <c r="CH298" s="5" t="s">
        <v>1</v>
      </c>
      <c r="CI298" s="5" t="s">
        <v>1</v>
      </c>
      <c r="CJ298" t="s">
        <v>1863</v>
      </c>
      <c r="CK298" t="s">
        <v>1787</v>
      </c>
      <c r="CL298" t="s">
        <v>1868</v>
      </c>
      <c r="CM298" t="s">
        <v>1866</v>
      </c>
      <c r="CN298" s="5" t="b">
        <v>1</v>
      </c>
      <c r="CO298" t="s">
        <v>439</v>
      </c>
      <c r="CQ298" t="s">
        <v>1269</v>
      </c>
      <c r="CR298" t="s">
        <v>1450</v>
      </c>
      <c r="CS298" t="s">
        <v>10</v>
      </c>
      <c r="CT298" t="b">
        <v>1</v>
      </c>
      <c r="CU298">
        <v>7210400</v>
      </c>
      <c r="CV298" t="s">
        <v>1899</v>
      </c>
      <c r="CW298">
        <v>0</v>
      </c>
      <c r="CX298">
        <v>7210400</v>
      </c>
      <c r="CY298">
        <v>0</v>
      </c>
      <c r="CZ298" t="b">
        <v>1</v>
      </c>
      <c r="DA298">
        <v>45471</v>
      </c>
      <c r="DB298" t="s">
        <v>1785</v>
      </c>
      <c r="DC298">
        <v>-9.5096949487464277E-3</v>
      </c>
      <c r="DD298">
        <v>-846.84086029938544</v>
      </c>
      <c r="DE298" s="5">
        <f>ROUND(ПП5[[#This Row],[Стоимость квартиры с отделкой]]/1000000,2)</f>
        <v>8.83</v>
      </c>
    </row>
    <row r="299" spans="1:109" x14ac:dyDescent="0.25">
      <c r="A299" s="5">
        <v>298</v>
      </c>
      <c r="B299" s="5" t="s">
        <v>21</v>
      </c>
      <c r="C299" s="5">
        <v>11</v>
      </c>
      <c r="D299" s="5">
        <v>7</v>
      </c>
      <c r="E299" s="5">
        <v>1</v>
      </c>
      <c r="F299" s="5">
        <v>14.3</v>
      </c>
      <c r="G299" s="5"/>
      <c r="H299" s="5"/>
      <c r="I299" s="5">
        <v>14.3</v>
      </c>
      <c r="J299" s="5">
        <v>9.2799999999999994</v>
      </c>
      <c r="K299" s="5">
        <v>3.79</v>
      </c>
      <c r="L299" s="5"/>
      <c r="M299" s="5"/>
      <c r="N299" s="5">
        <v>6.08</v>
      </c>
      <c r="O299" s="5">
        <v>2.71</v>
      </c>
      <c r="P299" s="5"/>
      <c r="R299" s="5">
        <v>2.71</v>
      </c>
      <c r="S299" s="5">
        <v>36.159999999999997</v>
      </c>
      <c r="T299" s="5">
        <v>33.450000000000003</v>
      </c>
      <c r="U299" s="5">
        <v>34.81</v>
      </c>
      <c r="V299">
        <v>34.599999999999994</v>
      </c>
      <c r="W299" s="5">
        <v>84762.5625</v>
      </c>
      <c r="X299">
        <v>4238.1281250000002</v>
      </c>
      <c r="Y299">
        <v>89000.690625000003</v>
      </c>
      <c r="Z299">
        <v>2670.02071875</v>
      </c>
      <c r="AA299">
        <v>91670.711343750023</v>
      </c>
      <c r="AB299">
        <v>12833.899588125005</v>
      </c>
      <c r="AC299">
        <v>104504.610931875</v>
      </c>
      <c r="AE299">
        <v>104504.610931875</v>
      </c>
      <c r="AF299">
        <v>5225.2305465937507</v>
      </c>
      <c r="AG299">
        <v>109729.84147846876</v>
      </c>
      <c r="AI299">
        <v>109729.84147846876</v>
      </c>
      <c r="AJ299">
        <v>1097.2984147846876</v>
      </c>
      <c r="AK299">
        <v>110827.13989325344</v>
      </c>
      <c r="AL299" s="5">
        <v>5541.3569946626731</v>
      </c>
      <c r="AM299" s="5">
        <v>116368.49688791612</v>
      </c>
      <c r="AO299">
        <v>116368.49688791612</v>
      </c>
      <c r="AP299">
        <v>3491.0549066374833</v>
      </c>
      <c r="AQ299">
        <v>119859.5517945536</v>
      </c>
      <c r="AS299">
        <v>119859.5517945536</v>
      </c>
      <c r="AU299">
        <v>119859.5517945536</v>
      </c>
      <c r="AW299">
        <v>119859.5517945536</v>
      </c>
      <c r="AX299" s="5"/>
      <c r="AY299">
        <v>119859.5517945536</v>
      </c>
      <c r="BA299">
        <v>119859.5517945536</v>
      </c>
      <c r="BC299">
        <v>119859.5517945536</v>
      </c>
      <c r="BE299">
        <v>119859.5517945536</v>
      </c>
      <c r="BF299">
        <v>599.29775897276795</v>
      </c>
      <c r="BG299">
        <v>120458.84955352636</v>
      </c>
      <c r="BI299">
        <v>120458.84955352636</v>
      </c>
      <c r="BJ299">
        <v>2409.1769910705275</v>
      </c>
      <c r="BK299">
        <v>122868.0265445969</v>
      </c>
      <c r="BL299">
        <v>6143.4013272298453</v>
      </c>
      <c r="BM299">
        <v>129011.42787182676</v>
      </c>
      <c r="BN299">
        <v>16771.485623337478</v>
      </c>
      <c r="BO299">
        <v>145782.91349516422</v>
      </c>
      <c r="BP299">
        <v>35</v>
      </c>
      <c r="BQ299">
        <v>145817.91349516422</v>
      </c>
      <c r="BS299">
        <v>145817.91349516422</v>
      </c>
      <c r="BT299" s="5">
        <v>145817.91</v>
      </c>
      <c r="BU299" s="5">
        <v>5045300</v>
      </c>
      <c r="BV299">
        <v>452799.99999999994</v>
      </c>
      <c r="BX299" s="5">
        <v>452799.99999999994</v>
      </c>
      <c r="BY299" s="5">
        <v>132731.21387283239</v>
      </c>
      <c r="BZ299" s="5">
        <v>4592500</v>
      </c>
      <c r="CA299" s="5" t="s">
        <v>10</v>
      </c>
      <c r="CB299" s="5">
        <v>30000</v>
      </c>
      <c r="CC299">
        <v>162731.21387283239</v>
      </c>
      <c r="CD299" s="5">
        <v>1038000</v>
      </c>
      <c r="CE299" s="5">
        <v>5630500</v>
      </c>
      <c r="CF299" s="5" t="s">
        <v>102</v>
      </c>
      <c r="CG299" s="5" t="s">
        <v>24</v>
      </c>
      <c r="CH299" s="5" t="s">
        <v>1815</v>
      </c>
      <c r="CI299" s="5" t="s">
        <v>1815</v>
      </c>
      <c r="CJ299" t="s">
        <v>1827</v>
      </c>
      <c r="CK299" t="s">
        <v>1830</v>
      </c>
      <c r="CL299" t="s">
        <v>1868</v>
      </c>
      <c r="CM299" t="s">
        <v>1864</v>
      </c>
      <c r="CN299" s="5" t="b">
        <v>1</v>
      </c>
      <c r="CO299" t="s">
        <v>440</v>
      </c>
      <c r="CQ299" t="s">
        <v>1269</v>
      </c>
      <c r="CR299" t="s">
        <v>1451</v>
      </c>
      <c r="CS299" t="s">
        <v>8</v>
      </c>
      <c r="CT299" t="b">
        <v>0</v>
      </c>
      <c r="CU299">
        <v>5045300</v>
      </c>
      <c r="CV299">
        <v>5045300</v>
      </c>
      <c r="CW299">
        <v>0</v>
      </c>
      <c r="CX299">
        <v>5045300</v>
      </c>
      <c r="CY299">
        <v>0</v>
      </c>
      <c r="CZ299" t="b">
        <v>1</v>
      </c>
      <c r="DA299" t="s">
        <v>1786</v>
      </c>
      <c r="DB299" t="s">
        <v>1787</v>
      </c>
      <c r="DC299">
        <v>-6.0327492099973004E-3</v>
      </c>
      <c r="DD299">
        <v>-800.73412563331249</v>
      </c>
      <c r="DE299" s="5">
        <f>ROUND(ПП5[[#This Row],[Стоимость квартиры с отделкой]]/1000000,2)</f>
        <v>5.63</v>
      </c>
    </row>
    <row r="300" spans="1:109" x14ac:dyDescent="0.25">
      <c r="A300" s="5">
        <v>299</v>
      </c>
      <c r="B300" s="5" t="s">
        <v>21</v>
      </c>
      <c r="C300" s="5">
        <v>12</v>
      </c>
      <c r="D300" s="5">
        <v>1</v>
      </c>
      <c r="E300" s="5">
        <v>2</v>
      </c>
      <c r="F300" s="5">
        <v>17.63</v>
      </c>
      <c r="G300" s="5">
        <v>13.69</v>
      </c>
      <c r="H300" s="5"/>
      <c r="I300" s="5">
        <v>31.32</v>
      </c>
      <c r="J300" s="5">
        <v>20.05</v>
      </c>
      <c r="K300" s="5">
        <v>3.54</v>
      </c>
      <c r="L300" s="5">
        <v>2.93</v>
      </c>
      <c r="M300" s="5"/>
      <c r="N300" s="5">
        <v>12.19</v>
      </c>
      <c r="O300" s="5">
        <v>4.6500000000000004</v>
      </c>
      <c r="P300" s="5">
        <v>2.68</v>
      </c>
      <c r="R300" s="5">
        <v>7.33</v>
      </c>
      <c r="S300" s="5">
        <v>77.36</v>
      </c>
      <c r="T300" s="5">
        <v>70.03</v>
      </c>
      <c r="U300" s="5">
        <v>73.7</v>
      </c>
      <c r="V300">
        <v>73.399999999999977</v>
      </c>
      <c r="W300" s="5">
        <v>80307.864000000001</v>
      </c>
      <c r="X300">
        <v>4015.3932</v>
      </c>
      <c r="Y300">
        <v>84323.257199999993</v>
      </c>
      <c r="Z300">
        <v>2529.6977160000001</v>
      </c>
      <c r="AA300">
        <v>86852.954916000002</v>
      </c>
      <c r="AC300">
        <v>86852.954916000002</v>
      </c>
      <c r="AE300">
        <v>86852.954916000002</v>
      </c>
      <c r="AG300">
        <v>86852.954916000002</v>
      </c>
      <c r="AI300">
        <v>86852.954916000002</v>
      </c>
      <c r="AK300">
        <v>86852.954916000002</v>
      </c>
      <c r="AL300" s="5"/>
      <c r="AM300" s="5">
        <v>86852.954916000002</v>
      </c>
      <c r="AO300">
        <v>86852.954916000002</v>
      </c>
      <c r="AQ300">
        <v>86852.954916000002</v>
      </c>
      <c r="AS300">
        <v>86852.954916000002</v>
      </c>
      <c r="AU300">
        <v>86852.954916000002</v>
      </c>
      <c r="AW300">
        <v>86852.954916000002</v>
      </c>
      <c r="AX300" s="5"/>
      <c r="AY300">
        <v>86852.954916000002</v>
      </c>
      <c r="BA300">
        <v>86852.954916000002</v>
      </c>
      <c r="BC300">
        <v>86852.954916000002</v>
      </c>
      <c r="BE300">
        <v>86852.954916000002</v>
      </c>
      <c r="BG300">
        <v>86852.954916000002</v>
      </c>
      <c r="BI300">
        <v>86852.954916000002</v>
      </c>
      <c r="BK300">
        <v>86852.954916000002</v>
      </c>
      <c r="BM300">
        <v>86852.954916000002</v>
      </c>
      <c r="BO300">
        <v>86852.954916000002</v>
      </c>
      <c r="BQ300">
        <v>86852.954916000002</v>
      </c>
      <c r="BS300">
        <v>86852.954916000002</v>
      </c>
      <c r="BT300" s="5">
        <v>86852.95</v>
      </c>
      <c r="BU300" s="5">
        <v>6401100</v>
      </c>
      <c r="BW300">
        <v>0.02</v>
      </c>
      <c r="BX300" s="5">
        <v>128022</v>
      </c>
      <c r="BY300" s="5">
        <v>85116.390773405699</v>
      </c>
      <c r="BZ300" s="5">
        <v>6273078</v>
      </c>
      <c r="CA300" s="5" t="s">
        <v>8</v>
      </c>
      <c r="CB300" s="5"/>
      <c r="CC300">
        <v>85116.390773405699</v>
      </c>
      <c r="CD300" s="5">
        <v>0</v>
      </c>
      <c r="CE300" s="5">
        <v>6273078</v>
      </c>
      <c r="CF300" s="5" t="s">
        <v>104</v>
      </c>
      <c r="CG300" s="5" t="s">
        <v>62</v>
      </c>
      <c r="CH300" s="5" t="s">
        <v>1</v>
      </c>
      <c r="CI300" s="5" t="s">
        <v>1</v>
      </c>
      <c r="CJ300" t="s">
        <v>1863</v>
      </c>
      <c r="CK300" t="s">
        <v>1787</v>
      </c>
      <c r="CL300" t="s">
        <v>1868</v>
      </c>
      <c r="CM300" t="s">
        <v>1857</v>
      </c>
      <c r="CN300" s="5" t="b">
        <v>1</v>
      </c>
      <c r="CO300" t="s">
        <v>441</v>
      </c>
      <c r="CQ300" t="s">
        <v>1269</v>
      </c>
      <c r="CR300" t="s">
        <v>1450</v>
      </c>
      <c r="CS300" t="s">
        <v>8</v>
      </c>
      <c r="CT300" t="b">
        <v>1</v>
      </c>
      <c r="CU300">
        <v>6401100</v>
      </c>
      <c r="CV300" t="s">
        <v>1899</v>
      </c>
      <c r="CW300">
        <v>0</v>
      </c>
      <c r="CX300">
        <v>6401100</v>
      </c>
      <c r="CY300">
        <v>0</v>
      </c>
      <c r="CZ300" t="b">
        <v>1</v>
      </c>
      <c r="DA300">
        <v>45269</v>
      </c>
      <c r="DB300" t="s">
        <v>1789</v>
      </c>
      <c r="DC300">
        <v>-4.070556309362483E-3</v>
      </c>
      <c r="DD300">
        <v>-346.47106149284923</v>
      </c>
      <c r="DE300" s="5">
        <f>ROUND(ПП5[[#This Row],[Стоимость квартиры с отделкой]]/1000000,2)</f>
        <v>6.27</v>
      </c>
    </row>
    <row r="301" spans="1:109" x14ac:dyDescent="0.25">
      <c r="A301" s="5">
        <v>300</v>
      </c>
      <c r="B301" s="5" t="s">
        <v>21</v>
      </c>
      <c r="C301" s="5">
        <v>12</v>
      </c>
      <c r="D301" s="5">
        <v>2</v>
      </c>
      <c r="E301" s="5">
        <v>0</v>
      </c>
      <c r="F301" s="5">
        <v>7.18</v>
      </c>
      <c r="G301" s="5"/>
      <c r="H301" s="5"/>
      <c r="I301" s="5">
        <v>7.18</v>
      </c>
      <c r="J301" s="5">
        <v>5.17</v>
      </c>
      <c r="K301" s="5">
        <v>3.72</v>
      </c>
      <c r="L301" s="5"/>
      <c r="M301" s="5"/>
      <c r="N301" s="5">
        <v>6.97</v>
      </c>
      <c r="O301" s="5">
        <v>2.97</v>
      </c>
      <c r="P301" s="5"/>
      <c r="R301" s="5">
        <v>2.97</v>
      </c>
      <c r="S301" s="5">
        <v>26.01</v>
      </c>
      <c r="T301" s="5">
        <v>23.04</v>
      </c>
      <c r="U301" s="5">
        <v>24.53</v>
      </c>
      <c r="V301">
        <v>24.35</v>
      </c>
      <c r="W301" s="5">
        <v>92857.59</v>
      </c>
      <c r="Y301">
        <v>92857.59</v>
      </c>
      <c r="AA301">
        <v>92857.59</v>
      </c>
      <c r="AC301">
        <v>92857.59</v>
      </c>
      <c r="AE301">
        <v>92857.59</v>
      </c>
      <c r="AG301">
        <v>92857.59</v>
      </c>
      <c r="AI301">
        <v>92857.59</v>
      </c>
      <c r="AK301">
        <v>92857.59</v>
      </c>
      <c r="AL301" s="5"/>
      <c r="AM301" s="5">
        <v>92857.59</v>
      </c>
      <c r="AO301">
        <v>92857.59</v>
      </c>
      <c r="AQ301">
        <v>92857.59</v>
      </c>
      <c r="AS301">
        <v>92857.59</v>
      </c>
      <c r="AU301">
        <v>92857.59</v>
      </c>
      <c r="AW301">
        <v>92857.59</v>
      </c>
      <c r="AX301" s="5"/>
      <c r="AY301">
        <v>92857.59</v>
      </c>
      <c r="BA301">
        <v>92857.59</v>
      </c>
      <c r="BC301">
        <v>92857.59</v>
      </c>
      <c r="BE301">
        <v>92857.59</v>
      </c>
      <c r="BG301">
        <v>92857.59</v>
      </c>
      <c r="BI301">
        <v>92857.59</v>
      </c>
      <c r="BK301">
        <v>92857.59</v>
      </c>
      <c r="BM301">
        <v>92857.59</v>
      </c>
      <c r="BO301">
        <v>92857.59</v>
      </c>
      <c r="BQ301">
        <v>92857.59</v>
      </c>
      <c r="BS301">
        <v>92857.59</v>
      </c>
      <c r="BT301" s="5">
        <v>92857.59</v>
      </c>
      <c r="BU301" s="5">
        <v>2277796.6800000002</v>
      </c>
      <c r="BX301" s="5">
        <v>0</v>
      </c>
      <c r="BY301" s="5">
        <v>92857.589889930707</v>
      </c>
      <c r="BZ301" s="5">
        <v>2277796.6800000002</v>
      </c>
      <c r="CA301" s="5" t="s">
        <v>8</v>
      </c>
      <c r="CB301" s="5"/>
      <c r="CC301">
        <v>92857.589889930707</v>
      </c>
      <c r="CD301" s="5">
        <v>0</v>
      </c>
      <c r="CE301" s="5">
        <v>2277796.6800000002</v>
      </c>
      <c r="CF301" s="5"/>
      <c r="CG301" s="5"/>
      <c r="CH301" s="5" t="s">
        <v>1</v>
      </c>
      <c r="CI301" s="5" t="s">
        <v>1</v>
      </c>
      <c r="CJ301" t="s">
        <v>1863</v>
      </c>
      <c r="CK301" t="s">
        <v>1787</v>
      </c>
      <c r="CL301" t="s">
        <v>1868</v>
      </c>
      <c r="CM301" t="s">
        <v>1862</v>
      </c>
      <c r="CN301" s="5" t="b">
        <v>1</v>
      </c>
      <c r="CO301" t="s">
        <v>442</v>
      </c>
      <c r="CQ301" t="s">
        <v>128</v>
      </c>
      <c r="CR301" t="s">
        <v>1450</v>
      </c>
      <c r="CS301" t="s">
        <v>8</v>
      </c>
      <c r="CT301" t="b">
        <v>1</v>
      </c>
      <c r="CU301">
        <v>2277796.6800000002</v>
      </c>
      <c r="CV301" t="s">
        <v>1899</v>
      </c>
      <c r="CW301">
        <v>2277797</v>
      </c>
      <c r="CX301">
        <v>2277797</v>
      </c>
      <c r="CY301">
        <v>0</v>
      </c>
      <c r="CZ301" t="b">
        <v>1</v>
      </c>
      <c r="DA301">
        <v>45194</v>
      </c>
      <c r="DB301" t="s">
        <v>1788</v>
      </c>
      <c r="DC301">
        <v>-7.337953526294517E-3</v>
      </c>
      <c r="DD301">
        <v>-681.38467917602702</v>
      </c>
      <c r="DE301" s="5">
        <f>ROUND(ПП5[[#This Row],[Стоимость квартиры с отделкой]]/1000000,2)</f>
        <v>2.2799999999999998</v>
      </c>
    </row>
    <row r="302" spans="1:109" x14ac:dyDescent="0.25">
      <c r="A302" s="5">
        <v>301</v>
      </c>
      <c r="B302" s="5" t="s">
        <v>21</v>
      </c>
      <c r="C302" s="5">
        <v>12</v>
      </c>
      <c r="D302" s="5">
        <v>3</v>
      </c>
      <c r="E302" s="5">
        <v>2</v>
      </c>
      <c r="F302" s="5">
        <v>13.69</v>
      </c>
      <c r="G302" s="5">
        <v>10.16</v>
      </c>
      <c r="H302" s="5"/>
      <c r="I302" s="5">
        <v>23.85</v>
      </c>
      <c r="J302" s="5">
        <v>18.71</v>
      </c>
      <c r="K302" s="5">
        <v>3.49</v>
      </c>
      <c r="L302" s="5">
        <v>2.11</v>
      </c>
      <c r="M302" s="5"/>
      <c r="N302" s="5">
        <v>7.09</v>
      </c>
      <c r="O302" s="5">
        <v>2.65</v>
      </c>
      <c r="P302" s="5"/>
      <c r="R302" s="5">
        <v>2.65</v>
      </c>
      <c r="S302" s="5">
        <v>57.9</v>
      </c>
      <c r="T302" s="5">
        <v>55.25</v>
      </c>
      <c r="U302" s="5">
        <v>56.58</v>
      </c>
      <c r="V302">
        <v>56.3</v>
      </c>
      <c r="W302" s="5">
        <v>81080.054999999993</v>
      </c>
      <c r="X302">
        <v>4054.002750000001</v>
      </c>
      <c r="Y302">
        <v>85134.057750000007</v>
      </c>
      <c r="Z302">
        <v>2554.0217325000003</v>
      </c>
      <c r="AA302">
        <v>87688.079482500005</v>
      </c>
      <c r="AC302">
        <v>87688.079482500005</v>
      </c>
      <c r="AE302">
        <v>87688.079482500005</v>
      </c>
      <c r="AG302">
        <v>87688.079482500005</v>
      </c>
      <c r="AI302">
        <v>87688.079482500005</v>
      </c>
      <c r="AJ302">
        <v>876.88079482499995</v>
      </c>
      <c r="AK302">
        <v>88564.960277325008</v>
      </c>
      <c r="AL302" s="5">
        <v>4428.2480138662504</v>
      </c>
      <c r="AM302" s="5">
        <v>92993.208291191258</v>
      </c>
      <c r="AO302">
        <v>92993.208291191258</v>
      </c>
      <c r="AP302">
        <v>1859.8641658238253</v>
      </c>
      <c r="AQ302">
        <v>94853.072457015078</v>
      </c>
      <c r="AS302">
        <v>94853.072457015078</v>
      </c>
      <c r="AT302">
        <v>1897.0614491403016</v>
      </c>
      <c r="AU302">
        <v>96750.133906155374</v>
      </c>
      <c r="AV302">
        <v>150</v>
      </c>
      <c r="AW302">
        <v>96900.133906155374</v>
      </c>
      <c r="AX302" s="5">
        <v>969.00133906155372</v>
      </c>
      <c r="AY302">
        <v>97869.135245216923</v>
      </c>
      <c r="BA302">
        <v>97869.135245216923</v>
      </c>
      <c r="BC302">
        <v>97869.135245216923</v>
      </c>
      <c r="BE302">
        <v>97869.135245216923</v>
      </c>
      <c r="BF302">
        <v>2446.7283811304233</v>
      </c>
      <c r="BG302">
        <v>100315.86362634736</v>
      </c>
      <c r="BH302">
        <v>500</v>
      </c>
      <c r="BI302">
        <v>100815.86362634736</v>
      </c>
      <c r="BJ302">
        <v>4032.6345450538938</v>
      </c>
      <c r="BK302">
        <v>104848.49817140124</v>
      </c>
      <c r="BL302">
        <v>6290.9098902840742</v>
      </c>
      <c r="BM302">
        <v>111139.40806168532</v>
      </c>
      <c r="BN302">
        <v>14448.123048019092</v>
      </c>
      <c r="BO302">
        <v>125587.5311097044</v>
      </c>
      <c r="BP302">
        <v>35</v>
      </c>
      <c r="BQ302">
        <v>125622.5311097044</v>
      </c>
      <c r="BS302">
        <v>125622.5311097044</v>
      </c>
      <c r="BT302" s="5">
        <v>125622.53</v>
      </c>
      <c r="BU302" s="5">
        <v>7107800</v>
      </c>
      <c r="BW302">
        <v>0.03</v>
      </c>
      <c r="BX302" s="5">
        <v>213234</v>
      </c>
      <c r="BY302" s="5">
        <v>121855.17850830682</v>
      </c>
      <c r="BZ302" s="5">
        <v>6894566</v>
      </c>
      <c r="CA302" s="5" t="s">
        <v>1282</v>
      </c>
      <c r="CB302" s="5">
        <v>10000</v>
      </c>
      <c r="CC302">
        <v>131855.17850830682</v>
      </c>
      <c r="CD302" s="5">
        <v>565800</v>
      </c>
      <c r="CE302" s="5">
        <v>7460366</v>
      </c>
      <c r="CF302" s="5" t="s">
        <v>102</v>
      </c>
      <c r="CG302" s="5" t="s">
        <v>110</v>
      </c>
      <c r="CH302" s="5" t="s">
        <v>1</v>
      </c>
      <c r="CI302" s="5" t="s">
        <v>1</v>
      </c>
      <c r="CJ302" t="s">
        <v>1863</v>
      </c>
      <c r="CK302" t="s">
        <v>1787</v>
      </c>
      <c r="CL302" t="s">
        <v>1868</v>
      </c>
      <c r="CM302" t="s">
        <v>1857</v>
      </c>
      <c r="CN302" s="5" t="b">
        <v>1</v>
      </c>
      <c r="CO302" t="s">
        <v>443</v>
      </c>
      <c r="CQ302" t="s">
        <v>1269</v>
      </c>
      <c r="CR302" t="s">
        <v>1450</v>
      </c>
      <c r="CS302" t="s">
        <v>1282</v>
      </c>
      <c r="CT302" t="b">
        <v>1</v>
      </c>
      <c r="CU302">
        <v>7107800</v>
      </c>
      <c r="CV302" t="s">
        <v>1899</v>
      </c>
      <c r="CW302">
        <v>7107800</v>
      </c>
      <c r="CX302">
        <v>7107800</v>
      </c>
      <c r="CY302">
        <v>0</v>
      </c>
      <c r="CZ302" t="b">
        <v>1</v>
      </c>
      <c r="DA302">
        <v>45701</v>
      </c>
      <c r="DB302" t="s">
        <v>1789</v>
      </c>
      <c r="DC302">
        <v>-4.9487451396251769E-3</v>
      </c>
      <c r="DD302">
        <v>-603.0302223811417</v>
      </c>
      <c r="DE302" s="5">
        <f>ROUND(ПП5[[#This Row],[Стоимость квартиры с отделкой]]/1000000,2)</f>
        <v>7.46</v>
      </c>
    </row>
    <row r="303" spans="1:109" x14ac:dyDescent="0.25">
      <c r="A303" s="5">
        <v>302</v>
      </c>
      <c r="B303" s="5" t="s">
        <v>21</v>
      </c>
      <c r="C303" s="5">
        <v>12</v>
      </c>
      <c r="D303" s="5">
        <v>4</v>
      </c>
      <c r="E303" s="5">
        <v>2</v>
      </c>
      <c r="F303" s="5">
        <v>15.45</v>
      </c>
      <c r="G303" s="5">
        <v>10.34</v>
      </c>
      <c r="H303" s="5"/>
      <c r="I303" s="5">
        <v>25.79</v>
      </c>
      <c r="J303" s="5">
        <v>15.44</v>
      </c>
      <c r="K303" s="5">
        <v>4.59</v>
      </c>
      <c r="L303" s="5">
        <v>2.21</v>
      </c>
      <c r="M303" s="5"/>
      <c r="N303" s="5">
        <v>10.79</v>
      </c>
      <c r="O303" s="5">
        <v>2.84</v>
      </c>
      <c r="P303" s="5"/>
      <c r="R303" s="5">
        <v>2.84</v>
      </c>
      <c r="S303" s="5">
        <v>61.66</v>
      </c>
      <c r="T303" s="5">
        <v>58.82</v>
      </c>
      <c r="U303" s="5">
        <v>60.24</v>
      </c>
      <c r="V303">
        <v>59.95</v>
      </c>
      <c r="W303" s="5">
        <v>83010.532500000001</v>
      </c>
      <c r="X303">
        <v>4150.5266250000004</v>
      </c>
      <c r="Y303">
        <v>87161.059125</v>
      </c>
      <c r="Z303">
        <v>2614.8317737499997</v>
      </c>
      <c r="AA303">
        <v>89775.890898750004</v>
      </c>
      <c r="AC303">
        <v>89775.890898750004</v>
      </c>
      <c r="AE303">
        <v>89775.890898750004</v>
      </c>
      <c r="AG303">
        <v>89775.890898750004</v>
      </c>
      <c r="AI303">
        <v>89775.890898750004</v>
      </c>
      <c r="AJ303">
        <v>897.75890898750004</v>
      </c>
      <c r="AK303">
        <v>90673.6498077375</v>
      </c>
      <c r="AL303" s="5">
        <v>4533.6824903868755</v>
      </c>
      <c r="AM303" s="5">
        <v>95207.332298124369</v>
      </c>
      <c r="AO303">
        <v>95207.332298124369</v>
      </c>
      <c r="AP303">
        <v>1904.1466459624871</v>
      </c>
      <c r="AQ303">
        <v>97111.478944086863</v>
      </c>
      <c r="AS303">
        <v>97111.478944086863</v>
      </c>
      <c r="AT303">
        <v>1942.2295788817371</v>
      </c>
      <c r="AU303">
        <v>99053.708522968605</v>
      </c>
      <c r="AW303">
        <v>99053.708522968605</v>
      </c>
      <c r="AX303" s="5"/>
      <c r="AY303">
        <v>99053.708522968605</v>
      </c>
      <c r="BA303">
        <v>99053.708522968605</v>
      </c>
      <c r="BC303">
        <v>99053.708522968605</v>
      </c>
      <c r="BE303">
        <v>99053.708522968605</v>
      </c>
      <c r="BF303">
        <v>495.26854261484306</v>
      </c>
      <c r="BG303">
        <v>99548.977065583444</v>
      </c>
      <c r="BI303">
        <v>99548.977065583444</v>
      </c>
      <c r="BK303">
        <v>99548.977065583444</v>
      </c>
      <c r="BM303">
        <v>99548.977065583444</v>
      </c>
      <c r="BO303">
        <v>99548.977065583444</v>
      </c>
      <c r="BQ303">
        <v>99548.977065583444</v>
      </c>
      <c r="BS303">
        <v>99548.977065583444</v>
      </c>
      <c r="BT303" s="5">
        <v>99548.98</v>
      </c>
      <c r="BU303" s="5">
        <v>5996900</v>
      </c>
      <c r="BX303" s="5">
        <v>0</v>
      </c>
      <c r="BY303" s="5">
        <v>99550.132802124834</v>
      </c>
      <c r="BZ303" s="5">
        <v>5996900</v>
      </c>
      <c r="CA303" s="5" t="s">
        <v>10</v>
      </c>
      <c r="CB303" s="5">
        <v>20000</v>
      </c>
      <c r="CC303">
        <v>119550.13280212483</v>
      </c>
      <c r="CD303" s="5">
        <v>1204800</v>
      </c>
      <c r="CE303" s="5">
        <v>7201700</v>
      </c>
      <c r="CF303" s="5"/>
      <c r="CG303" s="5"/>
      <c r="CH303" s="5" t="s">
        <v>1</v>
      </c>
      <c r="CI303" s="5" t="s">
        <v>1</v>
      </c>
      <c r="CJ303" t="s">
        <v>1863</v>
      </c>
      <c r="CK303" t="s">
        <v>1787</v>
      </c>
      <c r="CL303" t="s">
        <v>1868</v>
      </c>
      <c r="CM303" t="s">
        <v>1857</v>
      </c>
      <c r="CN303" s="5" t="b">
        <v>1</v>
      </c>
      <c r="CO303" t="s">
        <v>444</v>
      </c>
      <c r="CQ303" t="s">
        <v>1269</v>
      </c>
      <c r="CR303" t="s">
        <v>1450</v>
      </c>
      <c r="CS303" t="s">
        <v>10</v>
      </c>
      <c r="CT303" t="b">
        <v>1</v>
      </c>
      <c r="CU303">
        <v>5996900</v>
      </c>
      <c r="CV303" t="s">
        <v>1899</v>
      </c>
      <c r="CW303">
        <v>5996900</v>
      </c>
      <c r="CX303">
        <v>5996900</v>
      </c>
      <c r="CY303">
        <v>0</v>
      </c>
      <c r="CZ303" t="b">
        <v>1</v>
      </c>
      <c r="DA303">
        <v>45593</v>
      </c>
      <c r="DB303" t="s">
        <v>1789</v>
      </c>
      <c r="DC303">
        <v>-4.8140770252323994E-3</v>
      </c>
      <c r="DD303">
        <v>-479.24200718154344</v>
      </c>
      <c r="DE303" s="5">
        <f>ROUND(ПП5[[#This Row],[Стоимость квартиры с отделкой]]/1000000,2)</f>
        <v>7.2</v>
      </c>
    </row>
    <row r="304" spans="1:109" x14ac:dyDescent="0.25">
      <c r="A304" s="5">
        <v>303</v>
      </c>
      <c r="B304" s="5" t="s">
        <v>21</v>
      </c>
      <c r="C304" s="5">
        <v>12</v>
      </c>
      <c r="D304" s="5">
        <v>5</v>
      </c>
      <c r="E304" s="5">
        <v>1</v>
      </c>
      <c r="F304" s="5">
        <v>12.54</v>
      </c>
      <c r="G304" s="5"/>
      <c r="H304" s="5"/>
      <c r="I304" s="5">
        <v>12.54</v>
      </c>
      <c r="J304" s="5">
        <v>12.74</v>
      </c>
      <c r="K304" s="5">
        <v>4.0199999999999996</v>
      </c>
      <c r="L304" s="5"/>
      <c r="M304" s="5"/>
      <c r="N304" s="5">
        <v>7.09</v>
      </c>
      <c r="O304" s="5">
        <v>2.84</v>
      </c>
      <c r="P304" s="5"/>
      <c r="R304" s="5">
        <v>2.84</v>
      </c>
      <c r="S304" s="5">
        <v>39.229999999999997</v>
      </c>
      <c r="T304" s="5">
        <v>36.39</v>
      </c>
      <c r="U304" s="5">
        <v>37.81</v>
      </c>
      <c r="V304">
        <v>37.549999999999997</v>
      </c>
      <c r="W304" s="5">
        <v>90034.875</v>
      </c>
      <c r="X304">
        <v>4501.7437500000005</v>
      </c>
      <c r="Y304">
        <v>94536.618749999994</v>
      </c>
      <c r="Z304">
        <v>2836.0985624999998</v>
      </c>
      <c r="AA304">
        <v>97372.717312499997</v>
      </c>
      <c r="AB304">
        <v>4381.7722790624994</v>
      </c>
      <c r="AC304">
        <v>101754.48959156248</v>
      </c>
      <c r="AE304">
        <v>101754.48959156248</v>
      </c>
      <c r="AF304">
        <v>5087.7244795781253</v>
      </c>
      <c r="AG304">
        <v>106842.21407114062</v>
      </c>
      <c r="AH304">
        <v>-620</v>
      </c>
      <c r="AI304">
        <v>106222.21407114062</v>
      </c>
      <c r="AJ304">
        <v>1062.2221407114062</v>
      </c>
      <c r="AK304">
        <v>107284.43621185204</v>
      </c>
      <c r="AL304" s="5">
        <v>5364.2218105926022</v>
      </c>
      <c r="AM304" s="5">
        <v>112648.65802244464</v>
      </c>
      <c r="AO304">
        <v>112648.65802244464</v>
      </c>
      <c r="AP304">
        <v>3379.4597406733392</v>
      </c>
      <c r="AQ304">
        <v>116028.11776311796</v>
      </c>
      <c r="AS304">
        <v>116028.11776311796</v>
      </c>
      <c r="AU304">
        <v>116028.11776311796</v>
      </c>
      <c r="AW304">
        <v>116028.11776311796</v>
      </c>
      <c r="AX304" s="5">
        <v>1160.2811776311798</v>
      </c>
      <c r="AY304">
        <v>117188.39894074916</v>
      </c>
      <c r="BA304">
        <v>117188.39894074916</v>
      </c>
      <c r="BC304">
        <v>117188.39894074916</v>
      </c>
      <c r="BE304">
        <v>117188.39894074916</v>
      </c>
      <c r="BG304">
        <v>117188.39894074916</v>
      </c>
      <c r="BI304">
        <v>117188.39894074916</v>
      </c>
      <c r="BK304">
        <v>117188.39894074916</v>
      </c>
      <c r="BM304">
        <v>117188.39894074916</v>
      </c>
      <c r="BO304">
        <v>117188.39894074916</v>
      </c>
      <c r="BQ304">
        <v>117188.39894074916</v>
      </c>
      <c r="BS304">
        <v>117188.39894074916</v>
      </c>
      <c r="BT304" s="5">
        <v>117188.4</v>
      </c>
      <c r="BU304" s="5">
        <v>4430900</v>
      </c>
      <c r="BX304" s="5">
        <v>0</v>
      </c>
      <c r="BY304" s="5">
        <v>117188.5744512034</v>
      </c>
      <c r="BZ304" s="5">
        <v>4430900</v>
      </c>
      <c r="CA304" s="5" t="s">
        <v>1282</v>
      </c>
      <c r="CB304" s="5">
        <v>7000</v>
      </c>
      <c r="CC304">
        <v>124188.5744512034</v>
      </c>
      <c r="CD304" s="5">
        <v>264670</v>
      </c>
      <c r="CE304" s="5">
        <v>4695570</v>
      </c>
      <c r="CF304" s="5"/>
      <c r="CG304" s="5"/>
      <c r="CH304" s="5" t="s">
        <v>1</v>
      </c>
      <c r="CI304" s="5" t="s">
        <v>1</v>
      </c>
      <c r="CJ304" t="s">
        <v>1863</v>
      </c>
      <c r="CK304" t="s">
        <v>1787</v>
      </c>
      <c r="CL304" t="s">
        <v>1868</v>
      </c>
      <c r="CM304" t="s">
        <v>1864</v>
      </c>
      <c r="CN304" s="5" t="b">
        <v>1</v>
      </c>
      <c r="CO304" t="s">
        <v>445</v>
      </c>
      <c r="CQ304" t="s">
        <v>1269</v>
      </c>
      <c r="CR304" t="s">
        <v>1450</v>
      </c>
      <c r="CS304" t="s">
        <v>1282</v>
      </c>
      <c r="CT304" t="b">
        <v>1</v>
      </c>
      <c r="CU304">
        <v>4430900</v>
      </c>
      <c r="CV304" t="s">
        <v>1899</v>
      </c>
      <c r="CW304">
        <v>0</v>
      </c>
      <c r="CX304">
        <v>4430900</v>
      </c>
      <c r="CY304">
        <v>0</v>
      </c>
      <c r="CZ304" t="b">
        <v>1</v>
      </c>
      <c r="DA304">
        <v>45440</v>
      </c>
      <c r="DB304" t="s">
        <v>1789</v>
      </c>
      <c r="DC304">
        <v>-6.8764877016661563E-3</v>
      </c>
      <c r="DD304">
        <v>-805.84579098948882</v>
      </c>
      <c r="DE304" s="5">
        <f>ROUND(ПП5[[#This Row],[Стоимость квартиры с отделкой]]/1000000,2)</f>
        <v>4.7</v>
      </c>
    </row>
    <row r="305" spans="1:109" x14ac:dyDescent="0.25">
      <c r="A305" s="5">
        <v>304</v>
      </c>
      <c r="B305" s="5" t="s">
        <v>21</v>
      </c>
      <c r="C305" s="5">
        <v>12</v>
      </c>
      <c r="D305" s="5">
        <v>6</v>
      </c>
      <c r="E305" s="5">
        <v>3</v>
      </c>
      <c r="F305" s="5">
        <v>17.2</v>
      </c>
      <c r="G305" s="5">
        <v>14.64</v>
      </c>
      <c r="H305" s="5">
        <v>14.34</v>
      </c>
      <c r="I305" s="5">
        <v>46.18</v>
      </c>
      <c r="J305" s="5">
        <v>13.15</v>
      </c>
      <c r="K305" s="5">
        <v>4.03</v>
      </c>
      <c r="L305" s="5">
        <v>1.76</v>
      </c>
      <c r="M305" s="5"/>
      <c r="N305" s="5">
        <v>13.11</v>
      </c>
      <c r="O305" s="5">
        <v>2.79</v>
      </c>
      <c r="P305" s="5">
        <v>2.68</v>
      </c>
      <c r="R305" s="5">
        <v>5.4700000000000006</v>
      </c>
      <c r="S305" s="5">
        <v>83.7</v>
      </c>
      <c r="T305" s="5">
        <v>78.23</v>
      </c>
      <c r="U305" s="5">
        <v>80.97</v>
      </c>
      <c r="V305">
        <v>80.600000000000023</v>
      </c>
      <c r="W305" s="5">
        <v>74234.160000000018</v>
      </c>
      <c r="X305">
        <v>3711.708000000001</v>
      </c>
      <c r="Y305">
        <v>77945.868000000017</v>
      </c>
      <c r="Z305">
        <v>2338.376040000001</v>
      </c>
      <c r="AA305">
        <v>80284.24404000002</v>
      </c>
      <c r="AC305">
        <v>80284.24404000002</v>
      </c>
      <c r="AE305">
        <v>80284.24404000002</v>
      </c>
      <c r="AG305">
        <v>80284.24404000002</v>
      </c>
      <c r="AI305">
        <v>80284.24404000002</v>
      </c>
      <c r="AK305">
        <v>80284.24404000002</v>
      </c>
      <c r="AL305" s="5"/>
      <c r="AM305" s="5">
        <v>80284.24404000002</v>
      </c>
      <c r="AO305">
        <v>80284.24404000002</v>
      </c>
      <c r="AQ305">
        <v>80284.24404000002</v>
      </c>
      <c r="AS305">
        <v>80284.24404000002</v>
      </c>
      <c r="AU305">
        <v>80284.24404000002</v>
      </c>
      <c r="AW305">
        <v>80284.24404000002</v>
      </c>
      <c r="AX305" s="5"/>
      <c r="AY305">
        <v>80284.24404000002</v>
      </c>
      <c r="BA305">
        <v>80284.24404000002</v>
      </c>
      <c r="BC305">
        <v>80284.24404000002</v>
      </c>
      <c r="BE305">
        <v>80284.24404000002</v>
      </c>
      <c r="BG305">
        <v>80284.24404000002</v>
      </c>
      <c r="BI305">
        <v>80284.24404000002</v>
      </c>
      <c r="BK305">
        <v>80284.24404000002</v>
      </c>
      <c r="BM305">
        <v>80284.24404000002</v>
      </c>
      <c r="BO305">
        <v>80284.24404000002</v>
      </c>
      <c r="BQ305">
        <v>80284.24404000002</v>
      </c>
      <c r="BS305">
        <v>80284.24404000002</v>
      </c>
      <c r="BT305" s="5">
        <v>80284.240000000005</v>
      </c>
      <c r="BU305" s="5">
        <v>6500614.9100000001</v>
      </c>
      <c r="BV305">
        <v>20000</v>
      </c>
      <c r="BX305" s="5">
        <v>20000</v>
      </c>
      <c r="BY305" s="5">
        <v>80037.234901815493</v>
      </c>
      <c r="BZ305" s="5">
        <v>6480614.9100000001</v>
      </c>
      <c r="CA305" s="5" t="s">
        <v>8</v>
      </c>
      <c r="CB305" s="5"/>
      <c r="CC305">
        <v>80037.234901815493</v>
      </c>
      <c r="CD305" s="5">
        <v>0</v>
      </c>
      <c r="CE305" s="5">
        <v>6480614.9100000001</v>
      </c>
      <c r="CF305" s="5"/>
      <c r="CG305" s="5" t="s">
        <v>61</v>
      </c>
      <c r="CH305" s="5" t="s">
        <v>1</v>
      </c>
      <c r="CI305" s="5" t="s">
        <v>1</v>
      </c>
      <c r="CJ305" t="s">
        <v>1863</v>
      </c>
      <c r="CK305" t="s">
        <v>1787</v>
      </c>
      <c r="CL305" t="s">
        <v>1868</v>
      </c>
      <c r="CM305" t="s">
        <v>1866</v>
      </c>
      <c r="CN305" s="5" t="b">
        <v>1</v>
      </c>
      <c r="CO305" t="s">
        <v>446</v>
      </c>
      <c r="CQ305" t="s">
        <v>128</v>
      </c>
      <c r="CR305" t="s">
        <v>1450</v>
      </c>
      <c r="CS305" t="s">
        <v>8</v>
      </c>
      <c r="CT305" t="b">
        <v>1</v>
      </c>
      <c r="CU305">
        <v>6500614.9100000001</v>
      </c>
      <c r="CV305" t="s">
        <v>1899</v>
      </c>
      <c r="CW305">
        <v>0</v>
      </c>
      <c r="CX305">
        <v>6500615</v>
      </c>
      <c r="CY305">
        <v>0</v>
      </c>
      <c r="CZ305" t="b">
        <v>1</v>
      </c>
      <c r="DA305">
        <v>45217</v>
      </c>
      <c r="DB305" t="s">
        <v>1785</v>
      </c>
      <c r="DC305">
        <v>-4.5695936766700918E-3</v>
      </c>
      <c r="DD305">
        <v>-365.73764250549488</v>
      </c>
      <c r="DE305" s="5">
        <f>ROUND(ПП5[[#This Row],[Стоимость квартиры с отделкой]]/1000000,2)</f>
        <v>6.48</v>
      </c>
    </row>
    <row r="306" spans="1:109" x14ac:dyDescent="0.25">
      <c r="A306" s="5">
        <v>305</v>
      </c>
      <c r="B306" s="5" t="s">
        <v>21</v>
      </c>
      <c r="C306" s="5">
        <v>12</v>
      </c>
      <c r="D306" s="5">
        <v>7</v>
      </c>
      <c r="E306" s="5">
        <v>1</v>
      </c>
      <c r="F306" s="5">
        <v>14.3</v>
      </c>
      <c r="G306" s="5"/>
      <c r="H306" s="5"/>
      <c r="I306" s="5">
        <v>14.3</v>
      </c>
      <c r="J306" s="5">
        <v>9.2799999999999994</v>
      </c>
      <c r="K306" s="5">
        <v>3.79</v>
      </c>
      <c r="L306" s="5"/>
      <c r="M306" s="5"/>
      <c r="N306" s="5">
        <v>6.08</v>
      </c>
      <c r="O306" s="5">
        <v>2.71</v>
      </c>
      <c r="P306" s="5"/>
      <c r="R306" s="5">
        <v>2.71</v>
      </c>
      <c r="S306" s="5">
        <v>36.159999999999997</v>
      </c>
      <c r="T306" s="5">
        <v>33.450000000000003</v>
      </c>
      <c r="U306" s="5">
        <v>34.81</v>
      </c>
      <c r="V306">
        <v>34.65</v>
      </c>
      <c r="W306" s="5">
        <v>85573.6875</v>
      </c>
      <c r="X306">
        <v>4278.6843749999998</v>
      </c>
      <c r="Y306">
        <v>89852.371874999997</v>
      </c>
      <c r="Z306">
        <v>2695.5711562499996</v>
      </c>
      <c r="AA306">
        <v>92547.943031250004</v>
      </c>
      <c r="AB306">
        <v>12956.712024375</v>
      </c>
      <c r="AC306">
        <v>105504.655055625</v>
      </c>
      <c r="AE306">
        <v>105504.655055625</v>
      </c>
      <c r="AF306">
        <v>5275.2327527812495</v>
      </c>
      <c r="AG306">
        <v>110779.88780840625</v>
      </c>
      <c r="AI306">
        <v>110779.88780840625</v>
      </c>
      <c r="AJ306">
        <v>1107.7988780840624</v>
      </c>
      <c r="AK306">
        <v>111887.6866864903</v>
      </c>
      <c r="AL306" s="5">
        <v>5594.3843343245153</v>
      </c>
      <c r="AM306" s="5">
        <v>117482.07102081479</v>
      </c>
      <c r="AO306">
        <v>117482.07102081479</v>
      </c>
      <c r="AP306">
        <v>3524.4621306244439</v>
      </c>
      <c r="AQ306">
        <v>121006.53315143925</v>
      </c>
      <c r="AS306">
        <v>121006.53315143925</v>
      </c>
      <c r="AU306">
        <v>121006.53315143925</v>
      </c>
      <c r="AW306">
        <v>121006.53315143925</v>
      </c>
      <c r="AX306" s="5"/>
      <c r="AY306">
        <v>121006.53315143925</v>
      </c>
      <c r="BA306">
        <v>121006.53315143925</v>
      </c>
      <c r="BC306">
        <v>121006.53315143925</v>
      </c>
      <c r="BE306">
        <v>121006.53315143925</v>
      </c>
      <c r="BF306">
        <v>605.03266575719624</v>
      </c>
      <c r="BG306">
        <v>121611.56581719645</v>
      </c>
      <c r="BI306">
        <v>121611.56581719645</v>
      </c>
      <c r="BJ306">
        <v>2432.2313163439289</v>
      </c>
      <c r="BK306">
        <v>124043.79713354036</v>
      </c>
      <c r="BL306">
        <v>6202.1898566770187</v>
      </c>
      <c r="BM306">
        <v>130245.9869902174</v>
      </c>
      <c r="BN306">
        <v>16931.978308728263</v>
      </c>
      <c r="BO306">
        <v>147177.96529894567</v>
      </c>
      <c r="BP306">
        <v>35</v>
      </c>
      <c r="BQ306">
        <v>147212.96529894567</v>
      </c>
      <c r="BS306">
        <v>147212.96529894567</v>
      </c>
      <c r="BT306" s="5">
        <v>147212.97</v>
      </c>
      <c r="BU306" s="5">
        <v>5101000</v>
      </c>
      <c r="BX306" s="5">
        <v>0</v>
      </c>
      <c r="BY306" s="5">
        <v>147215.00721500721</v>
      </c>
      <c r="BZ306" s="5">
        <v>5101000</v>
      </c>
      <c r="CA306" s="5" t="s">
        <v>10</v>
      </c>
      <c r="CB306" s="5">
        <v>30000</v>
      </c>
      <c r="CC306">
        <v>177215.00721500721</v>
      </c>
      <c r="CD306" s="5">
        <v>1039499.9999999992</v>
      </c>
      <c r="CE306" s="5">
        <v>6140499.9999999991</v>
      </c>
      <c r="CF306" s="5" t="s">
        <v>102</v>
      </c>
      <c r="CG306" s="5" t="s">
        <v>1842</v>
      </c>
      <c r="CH306" s="5" t="s">
        <v>2</v>
      </c>
      <c r="CI306" s="5" t="s">
        <v>2</v>
      </c>
      <c r="CJ306" t="s">
        <v>1821</v>
      </c>
      <c r="CK306" t="s">
        <v>1787</v>
      </c>
      <c r="CL306" t="s">
        <v>1868</v>
      </c>
      <c r="CM306" t="s">
        <v>1864</v>
      </c>
      <c r="CN306" s="5" t="b">
        <v>1</v>
      </c>
      <c r="CO306" t="s">
        <v>447</v>
      </c>
      <c r="CQ306" t="s">
        <v>1269</v>
      </c>
      <c r="CR306" t="s">
        <v>1451</v>
      </c>
      <c r="CS306" t="s">
        <v>10</v>
      </c>
      <c r="CT306" t="b">
        <v>1</v>
      </c>
      <c r="CU306">
        <v>5101000</v>
      </c>
      <c r="CV306">
        <v>5101000</v>
      </c>
      <c r="CW306">
        <v>0</v>
      </c>
      <c r="CX306">
        <v>0</v>
      </c>
      <c r="CY306">
        <v>0</v>
      </c>
      <c r="CZ306" t="b">
        <v>1</v>
      </c>
      <c r="DA306" t="s">
        <v>1786</v>
      </c>
      <c r="DB306" t="s">
        <v>1787</v>
      </c>
      <c r="DC306">
        <v>-4.5963803504741607E-3</v>
      </c>
      <c r="DD306">
        <v>-676.65616645797093</v>
      </c>
      <c r="DE306" s="5">
        <f>ROUND(ПП5[[#This Row],[Стоимость квартиры с отделкой]]/1000000,2)</f>
        <v>6.14</v>
      </c>
    </row>
    <row r="307" spans="1:109" x14ac:dyDescent="0.25">
      <c r="A307" s="5">
        <v>306</v>
      </c>
      <c r="B307" s="5" t="s">
        <v>21</v>
      </c>
      <c r="C307" s="5">
        <v>13</v>
      </c>
      <c r="D307" s="5">
        <v>1</v>
      </c>
      <c r="E307" s="5">
        <v>2</v>
      </c>
      <c r="F307" s="5">
        <v>17.63</v>
      </c>
      <c r="G307" s="5">
        <v>13.69</v>
      </c>
      <c r="H307" s="5"/>
      <c r="I307" s="5">
        <v>31.32</v>
      </c>
      <c r="J307" s="5">
        <v>20.05</v>
      </c>
      <c r="K307" s="5">
        <v>3.54</v>
      </c>
      <c r="L307" s="5">
        <v>2.93</v>
      </c>
      <c r="M307" s="5"/>
      <c r="N307" s="5">
        <v>12.19</v>
      </c>
      <c r="O307" s="5">
        <v>4.6500000000000004</v>
      </c>
      <c r="P307" s="5">
        <v>2.68</v>
      </c>
      <c r="R307" s="5">
        <v>7.33</v>
      </c>
      <c r="S307" s="5">
        <v>77.36</v>
      </c>
      <c r="T307" s="5">
        <v>70.03</v>
      </c>
      <c r="U307" s="5">
        <v>73.7</v>
      </c>
      <c r="V307">
        <v>73.499999999999986</v>
      </c>
      <c r="W307" s="5">
        <v>78763.482000000004</v>
      </c>
      <c r="X307">
        <v>3938.1741000000002</v>
      </c>
      <c r="Y307">
        <v>82701.656099999993</v>
      </c>
      <c r="Z307">
        <v>2481.0496830000002</v>
      </c>
      <c r="AA307">
        <v>85182.705783000012</v>
      </c>
      <c r="AC307">
        <v>85182.705783000012</v>
      </c>
      <c r="AE307">
        <v>85182.705783000012</v>
      </c>
      <c r="AG307">
        <v>85182.705783000012</v>
      </c>
      <c r="AI307">
        <v>85182.705783000012</v>
      </c>
      <c r="AJ307">
        <v>851.82705783000017</v>
      </c>
      <c r="AK307">
        <v>86034.532840830012</v>
      </c>
      <c r="AL307" s="5">
        <v>4301.7266420415008</v>
      </c>
      <c r="AM307" s="5">
        <v>90336.259482871508</v>
      </c>
      <c r="AO307">
        <v>90336.259482871508</v>
      </c>
      <c r="AP307">
        <v>1806.7251896574303</v>
      </c>
      <c r="AQ307">
        <v>92142.984672528939</v>
      </c>
      <c r="AS307">
        <v>92142.984672528939</v>
      </c>
      <c r="AT307">
        <v>1842.8596934505788</v>
      </c>
      <c r="AU307">
        <v>93985.844365979516</v>
      </c>
      <c r="AW307">
        <v>93985.844365979516</v>
      </c>
      <c r="AX307" s="5"/>
      <c r="AY307">
        <v>93985.844365979516</v>
      </c>
      <c r="BA307">
        <v>93985.844365979516</v>
      </c>
      <c r="BC307">
        <v>93985.844365979516</v>
      </c>
      <c r="BE307">
        <v>93985.844365979516</v>
      </c>
      <c r="BF307">
        <v>469.92922182989759</v>
      </c>
      <c r="BG307">
        <v>94455.773587809395</v>
      </c>
      <c r="BI307">
        <v>94455.773587809395</v>
      </c>
      <c r="BK307">
        <v>94455.773587809395</v>
      </c>
      <c r="BL307">
        <v>7556.4618870247532</v>
      </c>
      <c r="BM307">
        <v>102012.23547483416</v>
      </c>
      <c r="BO307">
        <v>102012.23547483416</v>
      </c>
      <c r="BQ307">
        <v>102012.23547483416</v>
      </c>
      <c r="BS307">
        <v>102012.23547483416</v>
      </c>
      <c r="BT307" s="5">
        <v>102012.24</v>
      </c>
      <c r="BU307" s="5">
        <v>7518400</v>
      </c>
      <c r="BW307">
        <v>0.02</v>
      </c>
      <c r="BX307" s="5">
        <v>150368</v>
      </c>
      <c r="BY307" s="5">
        <v>99973.297150610582</v>
      </c>
      <c r="BZ307" s="5">
        <v>7368032</v>
      </c>
      <c r="CA307" s="5" t="s">
        <v>10</v>
      </c>
      <c r="CB307" s="5">
        <v>24000</v>
      </c>
      <c r="CC307">
        <v>123973.29715061058</v>
      </c>
      <c r="CD307" s="5">
        <v>1768800</v>
      </c>
      <c r="CE307" s="5">
        <v>9136832</v>
      </c>
      <c r="CF307" s="5" t="s">
        <v>104</v>
      </c>
      <c r="CG307" s="5" t="s">
        <v>62</v>
      </c>
      <c r="CH307" s="5" t="s">
        <v>1</v>
      </c>
      <c r="CI307" s="5" t="s">
        <v>1</v>
      </c>
      <c r="CJ307" t="s">
        <v>1863</v>
      </c>
      <c r="CK307" t="s">
        <v>1787</v>
      </c>
      <c r="CL307" t="s">
        <v>1868</v>
      </c>
      <c r="CM307" t="s">
        <v>1857</v>
      </c>
      <c r="CN307" s="5" t="b">
        <v>1</v>
      </c>
      <c r="CO307" t="s">
        <v>448</v>
      </c>
      <c r="CQ307" t="s">
        <v>1269</v>
      </c>
      <c r="CR307" t="s">
        <v>1450</v>
      </c>
      <c r="CS307" t="s">
        <v>10</v>
      </c>
      <c r="CT307" t="b">
        <v>1</v>
      </c>
      <c r="CU307">
        <v>7518400</v>
      </c>
      <c r="CV307" t="s">
        <v>1899</v>
      </c>
      <c r="CW307">
        <v>0</v>
      </c>
      <c r="CX307">
        <v>7518400</v>
      </c>
      <c r="CY307">
        <v>0</v>
      </c>
      <c r="CZ307" t="b">
        <v>1</v>
      </c>
      <c r="DA307">
        <v>45610</v>
      </c>
      <c r="DB307" t="s">
        <v>1789</v>
      </c>
      <c r="DC307">
        <v>-2.7137042062417298E-3</v>
      </c>
      <c r="DD307">
        <v>-271.29795698946623</v>
      </c>
      <c r="DE307" s="5">
        <f>ROUND(ПП5[[#This Row],[Стоимость квартиры с отделкой]]/1000000,2)</f>
        <v>9.14</v>
      </c>
    </row>
    <row r="308" spans="1:109" x14ac:dyDescent="0.25">
      <c r="A308" s="5">
        <v>307</v>
      </c>
      <c r="B308" s="5" t="s">
        <v>21</v>
      </c>
      <c r="C308" s="5">
        <v>13</v>
      </c>
      <c r="D308" s="5">
        <v>2</v>
      </c>
      <c r="E308" s="5">
        <v>0</v>
      </c>
      <c r="F308" s="5">
        <v>7.18</v>
      </c>
      <c r="G308" s="5"/>
      <c r="H308" s="5"/>
      <c r="I308" s="5">
        <v>7.18</v>
      </c>
      <c r="J308" s="5">
        <v>5.17</v>
      </c>
      <c r="K308" s="5">
        <v>3.72</v>
      </c>
      <c r="L308" s="5"/>
      <c r="M308" s="5"/>
      <c r="N308" s="5">
        <v>6.97</v>
      </c>
      <c r="O308" s="5">
        <v>2.97</v>
      </c>
      <c r="P308" s="5"/>
      <c r="R308" s="5">
        <v>2.97</v>
      </c>
      <c r="S308" s="5">
        <v>26.01</v>
      </c>
      <c r="T308" s="5">
        <v>23.04</v>
      </c>
      <c r="U308" s="5">
        <v>24.53</v>
      </c>
      <c r="V308">
        <v>24.35</v>
      </c>
      <c r="W308" s="5">
        <v>91981.574999999997</v>
      </c>
      <c r="X308">
        <v>4599.0787499999997</v>
      </c>
      <c r="Y308">
        <v>96580.653749999998</v>
      </c>
      <c r="Z308">
        <v>2897.4196124999999</v>
      </c>
      <c r="AA308">
        <v>99478.073362499999</v>
      </c>
      <c r="AB308">
        <v>12932.149537125</v>
      </c>
      <c r="AC308">
        <v>112410.22289962501</v>
      </c>
      <c r="AD308">
        <v>3372.3066869887502</v>
      </c>
      <c r="AE308">
        <v>115782.52958661376</v>
      </c>
      <c r="AG308">
        <v>115782.52958661376</v>
      </c>
      <c r="AI308">
        <v>115782.52958661376</v>
      </c>
      <c r="AK308">
        <v>115782.52958661376</v>
      </c>
      <c r="AL308" s="5"/>
      <c r="AM308" s="5">
        <v>115782.52958661376</v>
      </c>
      <c r="AO308">
        <v>115782.52958661376</v>
      </c>
      <c r="AQ308">
        <v>115782.52958661376</v>
      </c>
      <c r="AS308">
        <v>115782.52958661376</v>
      </c>
      <c r="AU308">
        <v>115782.52958661376</v>
      </c>
      <c r="AW308">
        <v>115782.52958661376</v>
      </c>
      <c r="AX308" s="5"/>
      <c r="AY308">
        <v>115782.52958661376</v>
      </c>
      <c r="BA308">
        <v>115782.52958661376</v>
      </c>
      <c r="BC308">
        <v>115782.52958661376</v>
      </c>
      <c r="BE308">
        <v>115782.52958661376</v>
      </c>
      <c r="BG308">
        <v>115782.52958661376</v>
      </c>
      <c r="BI308">
        <v>115782.52958661376</v>
      </c>
      <c r="BK308">
        <v>115782.52958661376</v>
      </c>
      <c r="BM308">
        <v>115782.52958661376</v>
      </c>
      <c r="BO308">
        <v>115782.52958661376</v>
      </c>
      <c r="BQ308">
        <v>115782.52958661376</v>
      </c>
      <c r="BS308">
        <v>115782.52958661376</v>
      </c>
      <c r="BT308" s="5">
        <v>115782.53</v>
      </c>
      <c r="BU308" s="5">
        <v>2840145.46</v>
      </c>
      <c r="BW308">
        <v>0.02</v>
      </c>
      <c r="BX308" s="5">
        <v>56802.909200000002</v>
      </c>
      <c r="BY308" s="5">
        <v>113466.87933143089</v>
      </c>
      <c r="BZ308" s="5">
        <v>2783342.55</v>
      </c>
      <c r="CA308" s="5" t="s">
        <v>8</v>
      </c>
      <c r="CB308" s="5"/>
      <c r="CC308">
        <v>113466.87933143089</v>
      </c>
      <c r="CD308" s="5">
        <v>0</v>
      </c>
      <c r="CE308" s="5">
        <v>2783342.55</v>
      </c>
      <c r="CF308" s="5"/>
      <c r="CG308" s="5" t="s">
        <v>62</v>
      </c>
      <c r="CH308" s="5" t="s">
        <v>1</v>
      </c>
      <c r="CI308" s="5" t="s">
        <v>1</v>
      </c>
      <c r="CJ308" t="s">
        <v>1863</v>
      </c>
      <c r="CK308" t="s">
        <v>1787</v>
      </c>
      <c r="CL308" t="s">
        <v>1868</v>
      </c>
      <c r="CM308" t="s">
        <v>1862</v>
      </c>
      <c r="CN308" s="5" t="b">
        <v>1</v>
      </c>
      <c r="CO308" t="s">
        <v>449</v>
      </c>
      <c r="CQ308" t="s">
        <v>128</v>
      </c>
      <c r="CR308" t="s">
        <v>1450</v>
      </c>
      <c r="CS308" t="s">
        <v>8</v>
      </c>
      <c r="CT308" t="b">
        <v>1</v>
      </c>
      <c r="CU308">
        <v>2840145.46</v>
      </c>
      <c r="CV308" t="s">
        <v>1899</v>
      </c>
      <c r="CW308">
        <v>2840145</v>
      </c>
      <c r="CX308">
        <v>2840145</v>
      </c>
      <c r="CY308">
        <v>0</v>
      </c>
      <c r="CZ308" t="b">
        <v>1</v>
      </c>
      <c r="DA308">
        <v>45288</v>
      </c>
      <c r="DB308" t="s">
        <v>1792</v>
      </c>
      <c r="DC308">
        <v>-7.337953526294517E-3</v>
      </c>
      <c r="DD308">
        <v>-832.61468730770764</v>
      </c>
      <c r="DE308" s="5">
        <f>ROUND(ПП5[[#This Row],[Стоимость квартиры с отделкой]]/1000000,2)</f>
        <v>2.78</v>
      </c>
    </row>
    <row r="309" spans="1:109" x14ac:dyDescent="0.25">
      <c r="A309" s="5">
        <v>308</v>
      </c>
      <c r="B309" s="5" t="s">
        <v>21</v>
      </c>
      <c r="C309" s="5">
        <v>13</v>
      </c>
      <c r="D309" s="5">
        <v>3</v>
      </c>
      <c r="E309" s="5">
        <v>2</v>
      </c>
      <c r="F309" s="5">
        <v>13.69</v>
      </c>
      <c r="G309" s="5">
        <v>10.16</v>
      </c>
      <c r="H309" s="5"/>
      <c r="I309" s="5">
        <v>23.85</v>
      </c>
      <c r="J309" s="5">
        <v>18.71</v>
      </c>
      <c r="K309" s="5">
        <v>3.49</v>
      </c>
      <c r="L309" s="5">
        <v>2.11</v>
      </c>
      <c r="M309" s="5"/>
      <c r="N309" s="5">
        <v>7.09</v>
      </c>
      <c r="O309" s="5">
        <v>2.65</v>
      </c>
      <c r="P309" s="5"/>
      <c r="R309" s="5">
        <v>2.65</v>
      </c>
      <c r="S309" s="5">
        <v>57.9</v>
      </c>
      <c r="T309" s="5">
        <v>55.25</v>
      </c>
      <c r="U309" s="5">
        <v>56.58</v>
      </c>
      <c r="V309">
        <v>56.400000000000006</v>
      </c>
      <c r="W309" s="5">
        <v>80307.864000000001</v>
      </c>
      <c r="X309">
        <v>4015.3932</v>
      </c>
      <c r="Y309">
        <v>84323.257199999993</v>
      </c>
      <c r="AA309">
        <v>84323.257199999993</v>
      </c>
      <c r="AC309">
        <v>84323.257199999993</v>
      </c>
      <c r="AE309">
        <v>84323.257199999993</v>
      </c>
      <c r="AG309">
        <v>84323.257199999993</v>
      </c>
      <c r="AI309">
        <v>84323.257199999993</v>
      </c>
      <c r="AK309">
        <v>84323.257199999993</v>
      </c>
      <c r="AL309" s="5"/>
      <c r="AM309" s="5">
        <v>84323.257199999993</v>
      </c>
      <c r="AO309">
        <v>84323.257199999993</v>
      </c>
      <c r="AQ309">
        <v>84323.257199999993</v>
      </c>
      <c r="AS309">
        <v>84323.257199999993</v>
      </c>
      <c r="AU309">
        <v>84323.257199999993</v>
      </c>
      <c r="AW309">
        <v>84323.257199999993</v>
      </c>
      <c r="AX309" s="5"/>
      <c r="AY309">
        <v>84323.257199999993</v>
      </c>
      <c r="BA309">
        <v>84323.257199999993</v>
      </c>
      <c r="BC309">
        <v>84323.257199999993</v>
      </c>
      <c r="BE309">
        <v>84323.257199999993</v>
      </c>
      <c r="BG309">
        <v>84323.257199999993</v>
      </c>
      <c r="BI309">
        <v>84323.257199999993</v>
      </c>
      <c r="BK309">
        <v>84323.257199999993</v>
      </c>
      <c r="BM309">
        <v>84323.257199999993</v>
      </c>
      <c r="BO309">
        <v>84323.257199999993</v>
      </c>
      <c r="BQ309">
        <v>84323.257199999993</v>
      </c>
      <c r="BS309">
        <v>84323.257199999993</v>
      </c>
      <c r="BT309" s="5">
        <v>84323.26</v>
      </c>
      <c r="BU309" s="5">
        <v>4771010.05</v>
      </c>
      <c r="BX309" s="5">
        <v>0</v>
      </c>
      <c r="BY309" s="5">
        <v>84323.259985860743</v>
      </c>
      <c r="BZ309" s="5">
        <v>4771010.05</v>
      </c>
      <c r="CA309" s="5" t="s">
        <v>8</v>
      </c>
      <c r="CB309" s="5"/>
      <c r="CC309">
        <v>84323.259985860743</v>
      </c>
      <c r="CD309" s="5">
        <v>0</v>
      </c>
      <c r="CE309" s="5">
        <v>4771010.05</v>
      </c>
      <c r="CF309" s="5" t="s">
        <v>102</v>
      </c>
      <c r="CG309" s="5"/>
      <c r="CH309" s="5" t="s">
        <v>1</v>
      </c>
      <c r="CI309" s="5" t="s">
        <v>1</v>
      </c>
      <c r="CJ309" t="s">
        <v>1863</v>
      </c>
      <c r="CK309" t="s">
        <v>1787</v>
      </c>
      <c r="CL309" t="s">
        <v>1868</v>
      </c>
      <c r="CM309" t="s">
        <v>1857</v>
      </c>
      <c r="CN309" s="5" t="b">
        <v>1</v>
      </c>
      <c r="CO309" t="s">
        <v>450</v>
      </c>
      <c r="CQ309" t="s">
        <v>128</v>
      </c>
      <c r="CR309" t="s">
        <v>1450</v>
      </c>
      <c r="CS309" t="s">
        <v>8</v>
      </c>
      <c r="CT309" t="b">
        <v>1</v>
      </c>
      <c r="CU309">
        <v>4771010.05</v>
      </c>
      <c r="CV309" t="s">
        <v>1899</v>
      </c>
      <c r="CW309">
        <v>0</v>
      </c>
      <c r="CX309">
        <v>4771010</v>
      </c>
      <c r="CY309">
        <v>0</v>
      </c>
      <c r="CZ309" t="b">
        <v>1</v>
      </c>
      <c r="DA309">
        <v>45187</v>
      </c>
      <c r="DB309" t="s">
        <v>1788</v>
      </c>
      <c r="DC309">
        <v>-3.1813361611875424E-3</v>
      </c>
      <c r="DD309">
        <v>-268.26063622223728</v>
      </c>
      <c r="DE309" s="5">
        <f>ROUND(ПП5[[#This Row],[Стоимость квартиры с отделкой]]/1000000,2)</f>
        <v>4.7699999999999996</v>
      </c>
    </row>
    <row r="310" spans="1:109" x14ac:dyDescent="0.25">
      <c r="A310" s="5">
        <v>309</v>
      </c>
      <c r="B310" s="5" t="s">
        <v>21</v>
      </c>
      <c r="C310" s="5">
        <v>13</v>
      </c>
      <c r="D310" s="5">
        <v>4</v>
      </c>
      <c r="E310" s="5">
        <v>2</v>
      </c>
      <c r="F310" s="5">
        <v>15.45</v>
      </c>
      <c r="G310" s="5">
        <v>10.34</v>
      </c>
      <c r="H310" s="5"/>
      <c r="I310" s="5">
        <v>25.79</v>
      </c>
      <c r="J310" s="5">
        <v>15.44</v>
      </c>
      <c r="K310" s="5">
        <v>4.59</v>
      </c>
      <c r="L310" s="5">
        <v>2.21</v>
      </c>
      <c r="M310" s="5"/>
      <c r="N310" s="5">
        <v>10.79</v>
      </c>
      <c r="O310" s="5">
        <v>2.84</v>
      </c>
      <c r="P310" s="5"/>
      <c r="R310" s="5">
        <v>2.84</v>
      </c>
      <c r="S310" s="5">
        <v>61.66</v>
      </c>
      <c r="T310" s="5">
        <v>58.82</v>
      </c>
      <c r="U310" s="5">
        <v>60.24</v>
      </c>
      <c r="V310">
        <v>60.1</v>
      </c>
      <c r="W310" s="5">
        <v>82238.34150000001</v>
      </c>
      <c r="X310">
        <v>4111.9170750000003</v>
      </c>
      <c r="Y310">
        <v>86350.258575000014</v>
      </c>
      <c r="Z310">
        <v>2590.5077572500004</v>
      </c>
      <c r="AA310">
        <v>88940.766332250016</v>
      </c>
      <c r="AC310">
        <v>88940.766332250016</v>
      </c>
      <c r="AE310">
        <v>88940.766332250016</v>
      </c>
      <c r="AG310">
        <v>88940.766332250016</v>
      </c>
      <c r="AI310">
        <v>88940.766332250016</v>
      </c>
      <c r="AJ310">
        <v>889.40766332250018</v>
      </c>
      <c r="AK310">
        <v>89830.173995572535</v>
      </c>
      <c r="AL310" s="5">
        <v>4491.5086997786266</v>
      </c>
      <c r="AM310" s="5">
        <v>94321.682695351148</v>
      </c>
      <c r="AO310">
        <v>94321.682695351148</v>
      </c>
      <c r="AP310">
        <v>1886.433653907023</v>
      </c>
      <c r="AQ310">
        <v>96208.116349258169</v>
      </c>
      <c r="AS310">
        <v>96208.116349258169</v>
      </c>
      <c r="AT310">
        <v>1924.1623269851632</v>
      </c>
      <c r="AU310">
        <v>98132.278676243339</v>
      </c>
      <c r="AW310">
        <v>98132.278676243339</v>
      </c>
      <c r="AX310" s="5"/>
      <c r="AY310">
        <v>98132.278676243339</v>
      </c>
      <c r="BA310">
        <v>98132.278676243339</v>
      </c>
      <c r="BC310">
        <v>98132.278676243339</v>
      </c>
      <c r="BE310">
        <v>98132.278676243339</v>
      </c>
      <c r="BF310">
        <v>490.66139338121673</v>
      </c>
      <c r="BG310">
        <v>98622.940069624558</v>
      </c>
      <c r="BI310">
        <v>98622.940069624558</v>
      </c>
      <c r="BJ310">
        <v>3944.9176027849826</v>
      </c>
      <c r="BK310">
        <v>102567.85767240952</v>
      </c>
      <c r="BL310">
        <v>6154.0714603445722</v>
      </c>
      <c r="BM310">
        <v>108721.9291327541</v>
      </c>
      <c r="BN310">
        <v>14133.850787258034</v>
      </c>
      <c r="BO310">
        <v>122855.77992001214</v>
      </c>
      <c r="BP310">
        <v>35</v>
      </c>
      <c r="BQ310">
        <v>122890.77992001214</v>
      </c>
      <c r="BS310">
        <v>122890.77992001214</v>
      </c>
      <c r="BT310" s="5">
        <v>122890.78</v>
      </c>
      <c r="BU310" s="5">
        <v>7403000</v>
      </c>
      <c r="BW310">
        <v>0.03</v>
      </c>
      <c r="BX310" s="5">
        <v>222090</v>
      </c>
      <c r="BY310" s="5">
        <v>119205.01328021249</v>
      </c>
      <c r="BZ310" s="5">
        <v>7180910</v>
      </c>
      <c r="CA310" s="5" t="s">
        <v>10</v>
      </c>
      <c r="CB310" s="5">
        <v>25000</v>
      </c>
      <c r="CC310">
        <v>144205.01328021247</v>
      </c>
      <c r="CD310" s="5">
        <v>1506000</v>
      </c>
      <c r="CE310" s="5">
        <v>8686910</v>
      </c>
      <c r="CF310" s="5"/>
      <c r="CG310" s="5" t="s">
        <v>1441</v>
      </c>
      <c r="CH310" s="5" t="s">
        <v>1</v>
      </c>
      <c r="CI310" s="5" t="s">
        <v>1</v>
      </c>
      <c r="CJ310" t="s">
        <v>1863</v>
      </c>
      <c r="CK310" t="s">
        <v>1787</v>
      </c>
      <c r="CL310" t="s">
        <v>1868</v>
      </c>
      <c r="CM310" t="s">
        <v>1857</v>
      </c>
      <c r="CN310" s="5" t="b">
        <v>1</v>
      </c>
      <c r="CO310" t="s">
        <v>451</v>
      </c>
      <c r="CQ310" t="s">
        <v>1269</v>
      </c>
      <c r="CR310" t="s">
        <v>1450</v>
      </c>
      <c r="CS310" t="s">
        <v>10</v>
      </c>
      <c r="CT310" t="b">
        <v>1</v>
      </c>
      <c r="CU310">
        <v>7403000</v>
      </c>
      <c r="CV310" t="s">
        <v>1899</v>
      </c>
      <c r="CW310">
        <v>0</v>
      </c>
      <c r="CX310">
        <v>7403000</v>
      </c>
      <c r="CY310">
        <v>0</v>
      </c>
      <c r="CZ310" t="b">
        <v>1</v>
      </c>
      <c r="DA310">
        <v>45742</v>
      </c>
      <c r="DB310" t="s">
        <v>1785</v>
      </c>
      <c r="DC310">
        <v>-2.3240371845949515E-3</v>
      </c>
      <c r="DD310">
        <v>-277.03688345334882</v>
      </c>
      <c r="DE310" s="5">
        <f>ROUND(ПП5[[#This Row],[Стоимость квартиры с отделкой]]/1000000,2)</f>
        <v>8.69</v>
      </c>
    </row>
    <row r="311" spans="1:109" x14ac:dyDescent="0.25">
      <c r="A311" s="5">
        <v>310</v>
      </c>
      <c r="B311" s="5" t="s">
        <v>21</v>
      </c>
      <c r="C311" s="5">
        <v>13</v>
      </c>
      <c r="D311" s="5">
        <v>5</v>
      </c>
      <c r="E311" s="5">
        <v>1</v>
      </c>
      <c r="F311" s="5">
        <v>12.54</v>
      </c>
      <c r="G311" s="5"/>
      <c r="H311" s="5"/>
      <c r="I311" s="5">
        <v>12.54</v>
      </c>
      <c r="J311" s="5">
        <v>12.74</v>
      </c>
      <c r="K311" s="5">
        <v>4.0199999999999996</v>
      </c>
      <c r="L311" s="5"/>
      <c r="M311" s="5"/>
      <c r="N311" s="5">
        <v>7.09</v>
      </c>
      <c r="O311" s="5">
        <v>2.84</v>
      </c>
      <c r="P311" s="5"/>
      <c r="R311" s="5">
        <v>2.84</v>
      </c>
      <c r="S311" s="5">
        <v>39.229999999999997</v>
      </c>
      <c r="T311" s="5">
        <v>36.39</v>
      </c>
      <c r="U311" s="5">
        <v>37.81</v>
      </c>
      <c r="V311">
        <v>37.6</v>
      </c>
      <c r="W311" s="5">
        <v>89223.75</v>
      </c>
      <c r="X311">
        <v>4461.1875</v>
      </c>
      <c r="Y311">
        <v>93684.9375</v>
      </c>
      <c r="Z311">
        <v>2810.5481249999998</v>
      </c>
      <c r="AA311">
        <v>96495.485625000001</v>
      </c>
      <c r="AB311">
        <v>4342.2968531249999</v>
      </c>
      <c r="AC311">
        <v>100837.78247812499</v>
      </c>
      <c r="AE311">
        <v>100837.78247812499</v>
      </c>
      <c r="AF311">
        <v>5041.8891239062505</v>
      </c>
      <c r="AG311">
        <v>105879.67160203125</v>
      </c>
      <c r="AH311">
        <v>-620</v>
      </c>
      <c r="AI311">
        <v>105259.67160203125</v>
      </c>
      <c r="AJ311">
        <v>1052.5967160203124</v>
      </c>
      <c r="AK311">
        <v>106312.26831805156</v>
      </c>
      <c r="AL311" s="5">
        <v>5315.6134159025787</v>
      </c>
      <c r="AM311" s="5">
        <v>111627.88173395414</v>
      </c>
      <c r="AO311">
        <v>111627.88173395414</v>
      </c>
      <c r="AP311">
        <v>3348.8364520186242</v>
      </c>
      <c r="AQ311">
        <v>114976.71818597276</v>
      </c>
      <c r="AS311">
        <v>114976.71818597276</v>
      </c>
      <c r="AU311">
        <v>114976.71818597276</v>
      </c>
      <c r="AW311">
        <v>114976.71818597276</v>
      </c>
      <c r="AX311" s="5">
        <v>1149.7671818597278</v>
      </c>
      <c r="AY311">
        <v>116126.4853678325</v>
      </c>
      <c r="BA311">
        <v>116126.4853678325</v>
      </c>
      <c r="BC311">
        <v>116126.4853678325</v>
      </c>
      <c r="BE311">
        <v>116126.4853678325</v>
      </c>
      <c r="BF311">
        <v>580.63242683916258</v>
      </c>
      <c r="BG311">
        <v>116707.11779467166</v>
      </c>
      <c r="BI311">
        <v>116707.11779467166</v>
      </c>
      <c r="BK311">
        <v>116707.11779467166</v>
      </c>
      <c r="BL311">
        <v>5835.3558897335834</v>
      </c>
      <c r="BM311">
        <v>122542.47368440524</v>
      </c>
      <c r="BN311">
        <v>15930.521578972684</v>
      </c>
      <c r="BO311">
        <v>138472.99526337793</v>
      </c>
      <c r="BP311">
        <v>35</v>
      </c>
      <c r="BQ311">
        <v>138507.99526337793</v>
      </c>
      <c r="BS311">
        <v>138507.99526337793</v>
      </c>
      <c r="BT311" s="5">
        <v>138508</v>
      </c>
      <c r="BU311" s="5">
        <v>5208000</v>
      </c>
      <c r="BX311" s="5">
        <v>0</v>
      </c>
      <c r="BY311" s="5">
        <v>138510.63829787233</v>
      </c>
      <c r="BZ311" s="5">
        <v>5208000</v>
      </c>
      <c r="CA311" s="5" t="s">
        <v>8</v>
      </c>
      <c r="CB311" s="5"/>
      <c r="CC311">
        <v>138510.63829787233</v>
      </c>
      <c r="CD311" s="5">
        <v>0</v>
      </c>
      <c r="CE311" s="5">
        <v>5208000</v>
      </c>
      <c r="CF311" s="5"/>
      <c r="CG311" s="5"/>
      <c r="CH311" s="5" t="s">
        <v>2</v>
      </c>
      <c r="CI311" s="5" t="s">
        <v>2</v>
      </c>
      <c r="CJ311" t="s">
        <v>1821</v>
      </c>
      <c r="CK311" t="s">
        <v>1787</v>
      </c>
      <c r="CL311" t="s">
        <v>1868</v>
      </c>
      <c r="CM311" t="s">
        <v>1864</v>
      </c>
      <c r="CN311" s="5" t="b">
        <v>1</v>
      </c>
      <c r="CO311" t="s">
        <v>452</v>
      </c>
      <c r="CQ311" t="s">
        <v>1269</v>
      </c>
      <c r="CR311" t="s">
        <v>1451</v>
      </c>
      <c r="CS311" t="s">
        <v>1282</v>
      </c>
      <c r="CT311" t="b">
        <v>0</v>
      </c>
      <c r="CU311">
        <v>5208000</v>
      </c>
      <c r="CV311">
        <v>5208000</v>
      </c>
      <c r="CW311">
        <v>0</v>
      </c>
      <c r="CX311">
        <v>0</v>
      </c>
      <c r="CY311">
        <v>0</v>
      </c>
      <c r="CZ311" t="b">
        <v>1</v>
      </c>
      <c r="DA311" t="s">
        <v>1786</v>
      </c>
      <c r="DB311" t="s">
        <v>1787</v>
      </c>
      <c r="DC311">
        <v>-5.5540862205766262E-3</v>
      </c>
      <c r="DD311">
        <v>-769.30002757348575</v>
      </c>
      <c r="DE311" s="5">
        <f>ROUND(ПП5[[#This Row],[Стоимость квартиры с отделкой]]/1000000,2)</f>
        <v>5.21</v>
      </c>
    </row>
    <row r="312" spans="1:109" x14ac:dyDescent="0.25">
      <c r="A312" s="5">
        <v>311</v>
      </c>
      <c r="B312" s="5" t="s">
        <v>21</v>
      </c>
      <c r="C312" s="5">
        <v>13</v>
      </c>
      <c r="D312" s="5">
        <v>6</v>
      </c>
      <c r="E312" s="5">
        <v>3</v>
      </c>
      <c r="F312" s="5">
        <v>17.2</v>
      </c>
      <c r="G312" s="5">
        <v>14.64</v>
      </c>
      <c r="H312" s="5">
        <v>14.34</v>
      </c>
      <c r="I312" s="5">
        <v>46.18</v>
      </c>
      <c r="J312" s="5">
        <v>13.15</v>
      </c>
      <c r="K312" s="5">
        <v>4.03</v>
      </c>
      <c r="L312" s="5">
        <v>1.76</v>
      </c>
      <c r="M312" s="5"/>
      <c r="N312" s="5">
        <v>13.11</v>
      </c>
      <c r="O312" s="5">
        <v>2.79</v>
      </c>
      <c r="P312" s="5">
        <v>2.68</v>
      </c>
      <c r="R312" s="5">
        <v>5.4700000000000006</v>
      </c>
      <c r="S312" s="5">
        <v>83.7</v>
      </c>
      <c r="T312" s="5">
        <v>78.23</v>
      </c>
      <c r="U312" s="5">
        <v>80.97</v>
      </c>
      <c r="V312">
        <v>80.55</v>
      </c>
      <c r="W312" s="5">
        <v>73520.37000000001</v>
      </c>
      <c r="X312">
        <v>3676.0185000000006</v>
      </c>
      <c r="Y312">
        <v>77196.388500000015</v>
      </c>
      <c r="Z312">
        <v>2315.8916550000004</v>
      </c>
      <c r="AA312">
        <v>79512.280155000015</v>
      </c>
      <c r="AC312">
        <v>79512.280155000015</v>
      </c>
      <c r="AE312">
        <v>79512.280155000015</v>
      </c>
      <c r="AG312">
        <v>79512.280155000015</v>
      </c>
      <c r="AI312">
        <v>79512.280155000015</v>
      </c>
      <c r="AJ312">
        <v>795.12280155000019</v>
      </c>
      <c r="AK312">
        <v>80307.40295655001</v>
      </c>
      <c r="AL312" s="5">
        <v>4015.3701478275007</v>
      </c>
      <c r="AM312" s="5">
        <v>84322.773104377513</v>
      </c>
      <c r="AO312">
        <v>84322.773104377513</v>
      </c>
      <c r="AP312">
        <v>1686.4554620875504</v>
      </c>
      <c r="AQ312">
        <v>86009.22856646507</v>
      </c>
      <c r="AS312">
        <v>86009.22856646507</v>
      </c>
      <c r="AT312">
        <v>1720.1845713293014</v>
      </c>
      <c r="AU312">
        <v>87729.41313779437</v>
      </c>
      <c r="AW312">
        <v>87729.41313779437</v>
      </c>
      <c r="AX312" s="5">
        <v>877.2941313779437</v>
      </c>
      <c r="AY312">
        <v>88606.707269172315</v>
      </c>
      <c r="BA312">
        <v>88606.707269172315</v>
      </c>
      <c r="BC312">
        <v>88606.707269172315</v>
      </c>
      <c r="BE312">
        <v>88606.707269172315</v>
      </c>
      <c r="BG312">
        <v>88606.707269172315</v>
      </c>
      <c r="BI312">
        <v>88606.707269172315</v>
      </c>
      <c r="BK312">
        <v>88606.707269172315</v>
      </c>
      <c r="BM312">
        <v>88606.707269172315</v>
      </c>
      <c r="BO312">
        <v>88606.707269172315</v>
      </c>
      <c r="BQ312">
        <v>88606.707269172315</v>
      </c>
      <c r="BS312">
        <v>88606.707269172315</v>
      </c>
      <c r="BT312" s="5">
        <v>88606.71</v>
      </c>
      <c r="BU312" s="5">
        <v>7174500</v>
      </c>
      <c r="BX312" s="5">
        <v>0</v>
      </c>
      <c r="BY312" s="5">
        <v>88606.891441274551</v>
      </c>
      <c r="BZ312" s="5">
        <v>7174500</v>
      </c>
      <c r="CA312" s="5" t="s">
        <v>8</v>
      </c>
      <c r="CB312" s="5"/>
      <c r="CC312">
        <v>88606.891441274551</v>
      </c>
      <c r="CD312" s="5">
        <v>0</v>
      </c>
      <c r="CE312" s="5">
        <v>7174500</v>
      </c>
      <c r="CF312" s="5"/>
      <c r="CG312" s="5"/>
      <c r="CH312" s="5" t="s">
        <v>1</v>
      </c>
      <c r="CI312" s="5" t="s">
        <v>1</v>
      </c>
      <c r="CJ312" t="s">
        <v>1863</v>
      </c>
      <c r="CK312" t="s">
        <v>1787</v>
      </c>
      <c r="CL312" t="s">
        <v>1868</v>
      </c>
      <c r="CM312" t="s">
        <v>1866</v>
      </c>
      <c r="CN312" s="5" t="b">
        <v>1</v>
      </c>
      <c r="CO312" t="s">
        <v>453</v>
      </c>
      <c r="CQ312" t="s">
        <v>1269</v>
      </c>
      <c r="CR312" t="s">
        <v>1450</v>
      </c>
      <c r="CS312" t="s">
        <v>8</v>
      </c>
      <c r="CT312" t="b">
        <v>1</v>
      </c>
      <c r="CU312">
        <v>7174500</v>
      </c>
      <c r="CV312" t="s">
        <v>1899</v>
      </c>
      <c r="CW312">
        <v>0</v>
      </c>
      <c r="CX312">
        <v>7174500</v>
      </c>
      <c r="CY312">
        <v>0</v>
      </c>
      <c r="CZ312" t="b">
        <v>1</v>
      </c>
      <c r="DA312">
        <v>45448</v>
      </c>
      <c r="DB312" t="s">
        <v>1785</v>
      </c>
      <c r="DC312">
        <v>-5.1871063356798697E-3</v>
      </c>
      <c r="DD312">
        <v>-459.61336797993363</v>
      </c>
      <c r="DE312" s="5">
        <f>ROUND(ПП5[[#This Row],[Стоимость квартиры с отделкой]]/1000000,2)</f>
        <v>7.17</v>
      </c>
    </row>
    <row r="313" spans="1:109" x14ac:dyDescent="0.25">
      <c r="A313" s="5">
        <v>312</v>
      </c>
      <c r="B313" s="5" t="s">
        <v>21</v>
      </c>
      <c r="C313" s="5">
        <v>13</v>
      </c>
      <c r="D313" s="5">
        <v>7</v>
      </c>
      <c r="E313" s="5">
        <v>1</v>
      </c>
      <c r="F313" s="5">
        <v>14.3</v>
      </c>
      <c r="G313" s="5"/>
      <c r="H313" s="5"/>
      <c r="I313" s="5">
        <v>14.3</v>
      </c>
      <c r="J313" s="5">
        <v>9.2799999999999994</v>
      </c>
      <c r="K313" s="5">
        <v>3.79</v>
      </c>
      <c r="L313" s="5"/>
      <c r="M313" s="5"/>
      <c r="N313" s="5">
        <v>6.08</v>
      </c>
      <c r="O313" s="5">
        <v>2.71</v>
      </c>
      <c r="P313" s="5"/>
      <c r="R313" s="5">
        <v>2.71</v>
      </c>
      <c r="S313" s="5">
        <v>36.159999999999997</v>
      </c>
      <c r="T313" s="5">
        <v>33.450000000000003</v>
      </c>
      <c r="U313" s="5">
        <v>34.81</v>
      </c>
      <c r="V313">
        <v>34.799999999999997</v>
      </c>
      <c r="W313" s="5">
        <v>84762.5625</v>
      </c>
      <c r="X313">
        <v>4238.1281250000002</v>
      </c>
      <c r="Y313">
        <v>89000.690625000003</v>
      </c>
      <c r="Z313">
        <v>2670.02071875</v>
      </c>
      <c r="AA313">
        <v>91670.711343750023</v>
      </c>
      <c r="AB313">
        <v>4583.5355671875004</v>
      </c>
      <c r="AC313">
        <v>96254.246910937509</v>
      </c>
      <c r="AE313">
        <v>96254.246910937509</v>
      </c>
      <c r="AG313">
        <v>96254.246910937509</v>
      </c>
      <c r="AI313">
        <v>96254.246910937509</v>
      </c>
      <c r="AK313">
        <v>96254.246910937509</v>
      </c>
      <c r="AL313" s="5"/>
      <c r="AM313" s="5">
        <v>96254.246910937509</v>
      </c>
      <c r="AO313">
        <v>96254.246910937509</v>
      </c>
      <c r="AQ313">
        <v>96254.246910937509</v>
      </c>
      <c r="AS313">
        <v>96254.246910937509</v>
      </c>
      <c r="AU313">
        <v>96254.246910937509</v>
      </c>
      <c r="AW313">
        <v>96254.246910937509</v>
      </c>
      <c r="AX313" s="5"/>
      <c r="AY313">
        <v>96254.246910937509</v>
      </c>
      <c r="BA313">
        <v>96254.246910937509</v>
      </c>
      <c r="BC313">
        <v>96254.246910937509</v>
      </c>
      <c r="BE313">
        <v>96254.246910937509</v>
      </c>
      <c r="BG313">
        <v>96254.246910937509</v>
      </c>
      <c r="BI313">
        <v>96254.246910937509</v>
      </c>
      <c r="BK313">
        <v>96254.246910937509</v>
      </c>
      <c r="BM313">
        <v>96254.246910937509</v>
      </c>
      <c r="BO313">
        <v>96254.246910937509</v>
      </c>
      <c r="BQ313">
        <v>96254.246910937509</v>
      </c>
      <c r="BS313">
        <v>96254.246910937509</v>
      </c>
      <c r="BT313" s="5">
        <v>96254.25</v>
      </c>
      <c r="BU313" s="5">
        <v>3350610.44</v>
      </c>
      <c r="BX313" s="5">
        <v>0</v>
      </c>
      <c r="BY313" s="5">
        <v>96254.249928181554</v>
      </c>
      <c r="BZ313" s="5">
        <v>3350610.44</v>
      </c>
      <c r="CA313" s="5" t="s">
        <v>8</v>
      </c>
      <c r="CB313" s="5"/>
      <c r="CC313">
        <v>96254.249928181554</v>
      </c>
      <c r="CD313" s="5">
        <v>0</v>
      </c>
      <c r="CE313" s="5">
        <v>3350610.44</v>
      </c>
      <c r="CF313" s="5" t="s">
        <v>102</v>
      </c>
      <c r="CG313" s="5"/>
      <c r="CH313" s="5" t="s">
        <v>1</v>
      </c>
      <c r="CI313" s="5" t="s">
        <v>1</v>
      </c>
      <c r="CJ313" t="s">
        <v>1863</v>
      </c>
      <c r="CK313" t="s">
        <v>1787</v>
      </c>
      <c r="CL313" t="s">
        <v>1868</v>
      </c>
      <c r="CM313" t="s">
        <v>1864</v>
      </c>
      <c r="CN313" s="5" t="b">
        <v>1</v>
      </c>
      <c r="CO313" t="s">
        <v>454</v>
      </c>
      <c r="CQ313" t="s">
        <v>128</v>
      </c>
      <c r="CR313" t="s">
        <v>1450</v>
      </c>
      <c r="CS313" t="s">
        <v>8</v>
      </c>
      <c r="CT313" t="b">
        <v>1</v>
      </c>
      <c r="CU313">
        <v>3350610.44</v>
      </c>
      <c r="CV313" t="s">
        <v>1899</v>
      </c>
      <c r="CW313">
        <v>0</v>
      </c>
      <c r="CX313">
        <v>3350610</v>
      </c>
      <c r="CY313">
        <v>0</v>
      </c>
      <c r="CZ313" t="b">
        <v>1</v>
      </c>
      <c r="DA313">
        <v>45184</v>
      </c>
      <c r="DB313" t="s">
        <v>1791</v>
      </c>
      <c r="DC313">
        <v>-2.8727377190473913E-4</v>
      </c>
      <c r="DD313">
        <v>-27.651321438730186</v>
      </c>
      <c r="DE313" s="5">
        <f>ROUND(ПП5[[#This Row],[Стоимость квартиры с отделкой]]/1000000,2)</f>
        <v>3.35</v>
      </c>
    </row>
    <row r="314" spans="1:109" x14ac:dyDescent="0.25">
      <c r="A314" s="5">
        <v>313</v>
      </c>
      <c r="B314" s="5" t="s">
        <v>21</v>
      </c>
      <c r="C314" s="5">
        <v>14</v>
      </c>
      <c r="D314" s="5">
        <v>1</v>
      </c>
      <c r="E314" s="5">
        <v>2</v>
      </c>
      <c r="F314" s="5">
        <v>17.63</v>
      </c>
      <c r="G314" s="5">
        <v>13.69</v>
      </c>
      <c r="H314" s="5"/>
      <c r="I314" s="5">
        <v>31.32</v>
      </c>
      <c r="J314" s="5">
        <v>20.05</v>
      </c>
      <c r="K314" s="5">
        <v>3.54</v>
      </c>
      <c r="L314" s="5">
        <v>2.93</v>
      </c>
      <c r="M314" s="5"/>
      <c r="N314" s="5">
        <v>12.19</v>
      </c>
      <c r="O314" s="5">
        <v>4.6500000000000004</v>
      </c>
      <c r="P314" s="5">
        <v>2.68</v>
      </c>
      <c r="R314" s="5">
        <v>7.33</v>
      </c>
      <c r="S314" s="5">
        <v>77.36</v>
      </c>
      <c r="T314" s="5">
        <v>70.03</v>
      </c>
      <c r="U314" s="5">
        <v>73.7</v>
      </c>
      <c r="V314">
        <v>73.699999999999989</v>
      </c>
      <c r="W314" s="5">
        <v>80307.864000000001</v>
      </c>
      <c r="X314">
        <v>4015.3932</v>
      </c>
      <c r="Y314">
        <v>84323.257199999993</v>
      </c>
      <c r="Z314">
        <v>2529.6977160000001</v>
      </c>
      <c r="AA314">
        <v>86852.954916000002</v>
      </c>
      <c r="AC314">
        <v>86852.954916000002</v>
      </c>
      <c r="AE314">
        <v>86852.954916000002</v>
      </c>
      <c r="AG314">
        <v>86852.954916000002</v>
      </c>
      <c r="AI314">
        <v>86852.954916000002</v>
      </c>
      <c r="AJ314">
        <v>868.52954915999999</v>
      </c>
      <c r="AK314">
        <v>87721.48446516</v>
      </c>
      <c r="AL314" s="5">
        <v>4386.0742232580005</v>
      </c>
      <c r="AM314" s="5">
        <v>92107.558688417994</v>
      </c>
      <c r="AO314">
        <v>92107.558688417994</v>
      </c>
      <c r="AP314">
        <v>1842.15117376836</v>
      </c>
      <c r="AQ314">
        <v>93949.709862186355</v>
      </c>
      <c r="AS314">
        <v>93949.709862186355</v>
      </c>
      <c r="AT314">
        <v>1878.9941972437273</v>
      </c>
      <c r="AU314">
        <v>95828.704059430078</v>
      </c>
      <c r="AW314">
        <v>95828.704059430078</v>
      </c>
      <c r="AX314" s="5"/>
      <c r="AY314">
        <v>95828.704059430078</v>
      </c>
      <c r="BA314">
        <v>95828.704059430078</v>
      </c>
      <c r="BC314">
        <v>95828.704059430078</v>
      </c>
      <c r="BE314">
        <v>95828.704059430078</v>
      </c>
      <c r="BF314">
        <v>479.14352029715042</v>
      </c>
      <c r="BG314">
        <v>96307.847579727226</v>
      </c>
      <c r="BI314">
        <v>96307.847579727226</v>
      </c>
      <c r="BK314">
        <v>96307.847579727226</v>
      </c>
      <c r="BM314">
        <v>96307.847579727226</v>
      </c>
      <c r="BO314">
        <v>96307.847579727226</v>
      </c>
      <c r="BQ314">
        <v>96307.847579727226</v>
      </c>
      <c r="BS314">
        <v>96307.847579727226</v>
      </c>
      <c r="BT314" s="5">
        <v>96307.85</v>
      </c>
      <c r="BU314" s="5">
        <v>7097900</v>
      </c>
      <c r="BX314" s="5">
        <v>0</v>
      </c>
      <c r="BY314" s="5">
        <v>96308.005427408396</v>
      </c>
      <c r="BZ314" s="5">
        <v>7097900</v>
      </c>
      <c r="CA314" s="5" t="s">
        <v>1282</v>
      </c>
      <c r="CB314" s="5">
        <v>8000</v>
      </c>
      <c r="CC314">
        <v>104308.0054274084</v>
      </c>
      <c r="CD314" s="5">
        <v>589600</v>
      </c>
      <c r="CE314" s="5">
        <v>7687500</v>
      </c>
      <c r="CF314" s="5" t="s">
        <v>104</v>
      </c>
      <c r="CG314" s="5"/>
      <c r="CH314" s="5" t="s">
        <v>1</v>
      </c>
      <c r="CI314" s="5" t="s">
        <v>1</v>
      </c>
      <c r="CJ314" t="s">
        <v>1863</v>
      </c>
      <c r="CK314" t="s">
        <v>1787</v>
      </c>
      <c r="CL314" t="s">
        <v>1868</v>
      </c>
      <c r="CM314" t="s">
        <v>1857</v>
      </c>
      <c r="CN314" s="5" t="b">
        <v>1</v>
      </c>
      <c r="CO314" t="s">
        <v>455</v>
      </c>
      <c r="CQ314" t="s">
        <v>1269</v>
      </c>
      <c r="CR314" t="s">
        <v>1450</v>
      </c>
      <c r="CS314" t="s">
        <v>1282</v>
      </c>
      <c r="CT314" t="b">
        <v>1</v>
      </c>
      <c r="CU314">
        <v>7097900</v>
      </c>
      <c r="CV314" t="s">
        <v>1899</v>
      </c>
      <c r="CW314">
        <v>0</v>
      </c>
      <c r="CX314">
        <v>7097900</v>
      </c>
      <c r="CY314">
        <v>0</v>
      </c>
      <c r="CZ314" t="b">
        <v>1</v>
      </c>
      <c r="DA314">
        <v>45589</v>
      </c>
      <c r="DB314" t="s">
        <v>1789</v>
      </c>
      <c r="DC314">
        <v>0</v>
      </c>
      <c r="DD314">
        <v>0</v>
      </c>
      <c r="DE314" s="5">
        <f>ROUND(ПП5[[#This Row],[Стоимость квартиры с отделкой]]/1000000,2)</f>
        <v>7.69</v>
      </c>
    </row>
    <row r="315" spans="1:109" x14ac:dyDescent="0.25">
      <c r="A315" s="5">
        <v>314</v>
      </c>
      <c r="B315" s="5" t="s">
        <v>21</v>
      </c>
      <c r="C315" s="5">
        <v>14</v>
      </c>
      <c r="D315" s="5">
        <v>2</v>
      </c>
      <c r="E315" s="5">
        <v>0</v>
      </c>
      <c r="F315" s="5">
        <v>7.18</v>
      </c>
      <c r="G315" s="5"/>
      <c r="H315" s="5"/>
      <c r="I315" s="5">
        <v>7.18</v>
      </c>
      <c r="J315" s="5">
        <v>5.17</v>
      </c>
      <c r="K315" s="5">
        <v>3.72</v>
      </c>
      <c r="L315" s="5"/>
      <c r="M315" s="5"/>
      <c r="N315" s="5">
        <v>6.97</v>
      </c>
      <c r="O315" s="5">
        <v>2.97</v>
      </c>
      <c r="P315" s="5"/>
      <c r="R315" s="5">
        <v>2.97</v>
      </c>
      <c r="S315" s="5">
        <v>26.01</v>
      </c>
      <c r="T315" s="5">
        <v>23.04</v>
      </c>
      <c r="U315" s="5">
        <v>24.53</v>
      </c>
      <c r="V315">
        <v>24.55</v>
      </c>
      <c r="W315" s="5">
        <v>92857.59</v>
      </c>
      <c r="X315">
        <v>4642.8795</v>
      </c>
      <c r="Y315">
        <v>97500.469500000007</v>
      </c>
      <c r="Z315">
        <v>2925.0140849999998</v>
      </c>
      <c r="AA315">
        <v>100425.48358499999</v>
      </c>
      <c r="AB315">
        <v>13055.312866050001</v>
      </c>
      <c r="AC315">
        <v>113480.79645105</v>
      </c>
      <c r="AD315">
        <v>3404.4238935314997</v>
      </c>
      <c r="AE315">
        <v>116885.2203445815</v>
      </c>
      <c r="AG315">
        <v>116885.2203445815</v>
      </c>
      <c r="AI315">
        <v>116885.2203445815</v>
      </c>
      <c r="AJ315">
        <v>1168.8522034458149</v>
      </c>
      <c r="AK315">
        <v>118054.07254802732</v>
      </c>
      <c r="AL315" s="5">
        <v>5902.7036274013662</v>
      </c>
      <c r="AM315" s="5">
        <v>123956.77617542868</v>
      </c>
      <c r="AO315">
        <v>123956.77617542868</v>
      </c>
      <c r="AP315">
        <v>3718.7032852628599</v>
      </c>
      <c r="AQ315">
        <v>127675.47946069154</v>
      </c>
      <c r="AS315">
        <v>127675.47946069154</v>
      </c>
      <c r="AU315">
        <v>127675.47946069154</v>
      </c>
      <c r="AW315">
        <v>127675.47946069154</v>
      </c>
      <c r="AX315" s="5">
        <v>1276.7547946069153</v>
      </c>
      <c r="AY315">
        <v>128952.23425529843</v>
      </c>
      <c r="BA315">
        <v>128952.23425529843</v>
      </c>
      <c r="BB315">
        <v>644.76117127649229</v>
      </c>
      <c r="BC315">
        <v>129596.99542657494</v>
      </c>
      <c r="BE315">
        <v>129596.99542657494</v>
      </c>
      <c r="BF315">
        <v>1943.954931398624</v>
      </c>
      <c r="BG315">
        <v>131540.95035797358</v>
      </c>
      <c r="BI315">
        <v>131540.95035797358</v>
      </c>
      <c r="BK315">
        <v>131540.95035797358</v>
      </c>
      <c r="BL315">
        <v>5261.6380143189435</v>
      </c>
      <c r="BM315">
        <v>136802.58837229252</v>
      </c>
      <c r="BN315">
        <v>17784.336488398028</v>
      </c>
      <c r="BO315">
        <v>154586.92486069055</v>
      </c>
      <c r="BP315">
        <v>35</v>
      </c>
      <c r="BQ315">
        <v>154621.92486069055</v>
      </c>
      <c r="BS315">
        <v>154621.92486069055</v>
      </c>
      <c r="BT315" s="5">
        <v>154621.92000000001</v>
      </c>
      <c r="BU315" s="5">
        <v>3796000</v>
      </c>
      <c r="BX315" s="5">
        <v>0</v>
      </c>
      <c r="BY315" s="5">
        <v>154623.21792260691</v>
      </c>
      <c r="BZ315" s="5">
        <v>3796000</v>
      </c>
      <c r="CA315" s="5" t="s">
        <v>8</v>
      </c>
      <c r="CB315" s="5"/>
      <c r="CC315">
        <v>154623.21792260691</v>
      </c>
      <c r="CD315" s="5">
        <v>0</v>
      </c>
      <c r="CE315" s="5">
        <v>3796000</v>
      </c>
      <c r="CF315" s="5"/>
      <c r="CG315" s="5"/>
      <c r="CH315" s="5" t="s">
        <v>2</v>
      </c>
      <c r="CI315" s="5" t="s">
        <v>2</v>
      </c>
      <c r="CJ315" t="s">
        <v>1821</v>
      </c>
      <c r="CK315" t="s">
        <v>1787</v>
      </c>
      <c r="CL315" t="s">
        <v>1868</v>
      </c>
      <c r="CM315" t="s">
        <v>1862</v>
      </c>
      <c r="CN315" s="5" t="b">
        <v>1</v>
      </c>
      <c r="CO315" t="s">
        <v>456</v>
      </c>
      <c r="CQ315" t="s">
        <v>1269</v>
      </c>
      <c r="CR315" t="s">
        <v>1451</v>
      </c>
      <c r="CS315" t="s">
        <v>10</v>
      </c>
      <c r="CT315" t="b">
        <v>0</v>
      </c>
      <c r="CU315">
        <v>3796000</v>
      </c>
      <c r="CV315">
        <v>3796000</v>
      </c>
      <c r="CW315">
        <v>0</v>
      </c>
      <c r="CX315">
        <v>0</v>
      </c>
      <c r="CY315">
        <v>0</v>
      </c>
      <c r="CZ315" t="b">
        <v>1</v>
      </c>
      <c r="DA315" t="s">
        <v>1786</v>
      </c>
      <c r="DB315" t="s">
        <v>1787</v>
      </c>
      <c r="DC315">
        <v>8.1532816958818078E-4</v>
      </c>
      <c r="DD315">
        <v>126.0686652446735</v>
      </c>
      <c r="DE315" s="5">
        <f>ROUND(ПП5[[#This Row],[Стоимость квартиры с отделкой]]/1000000,2)</f>
        <v>3.8</v>
      </c>
    </row>
    <row r="316" spans="1:109" x14ac:dyDescent="0.25">
      <c r="A316" s="5">
        <v>315</v>
      </c>
      <c r="B316" s="5" t="s">
        <v>21</v>
      </c>
      <c r="C316" s="5">
        <v>14</v>
      </c>
      <c r="D316" s="5">
        <v>3</v>
      </c>
      <c r="E316" s="5">
        <v>2</v>
      </c>
      <c r="F316" s="5">
        <v>13.69</v>
      </c>
      <c r="G316" s="5">
        <v>10.16</v>
      </c>
      <c r="H316" s="5"/>
      <c r="I316" s="5">
        <v>23.85</v>
      </c>
      <c r="J316" s="5">
        <v>18.71</v>
      </c>
      <c r="K316" s="5">
        <v>3.49</v>
      </c>
      <c r="L316" s="5">
        <v>2.11</v>
      </c>
      <c r="M316" s="5"/>
      <c r="N316" s="5">
        <v>7.09</v>
      </c>
      <c r="O316" s="5">
        <v>2.65</v>
      </c>
      <c r="P316" s="5"/>
      <c r="R316" s="5">
        <v>2.65</v>
      </c>
      <c r="S316" s="5">
        <v>57.9</v>
      </c>
      <c r="T316" s="5">
        <v>55.25</v>
      </c>
      <c r="U316" s="5">
        <v>56.58</v>
      </c>
      <c r="V316">
        <v>56.3</v>
      </c>
      <c r="W316" s="5">
        <v>81080.054999999993</v>
      </c>
      <c r="X316">
        <v>4054.002750000001</v>
      </c>
      <c r="Y316">
        <v>85134.057750000007</v>
      </c>
      <c r="Z316">
        <v>2554.0217325000003</v>
      </c>
      <c r="AA316">
        <v>87688.079482500005</v>
      </c>
      <c r="AC316">
        <v>87688.079482500005</v>
      </c>
      <c r="AE316">
        <v>87688.079482500005</v>
      </c>
      <c r="AG316">
        <v>87688.079482500005</v>
      </c>
      <c r="AI316">
        <v>87688.079482500005</v>
      </c>
      <c r="AJ316">
        <v>876.88079482499995</v>
      </c>
      <c r="AK316">
        <v>88564.960277325008</v>
      </c>
      <c r="AL316" s="5">
        <v>4428.2480138662504</v>
      </c>
      <c r="AM316" s="5">
        <v>92993.208291191258</v>
      </c>
      <c r="AO316">
        <v>92993.208291191258</v>
      </c>
      <c r="AP316">
        <v>1859.8641658238253</v>
      </c>
      <c r="AQ316">
        <v>94853.072457015078</v>
      </c>
      <c r="AS316">
        <v>94853.072457015078</v>
      </c>
      <c r="AT316">
        <v>1897.0614491403016</v>
      </c>
      <c r="AU316">
        <v>96750.133906155374</v>
      </c>
      <c r="AV316">
        <v>150</v>
      </c>
      <c r="AW316">
        <v>96900.133906155374</v>
      </c>
      <c r="AX316" s="5">
        <v>969.00133906155372</v>
      </c>
      <c r="AY316">
        <v>97869.135245216923</v>
      </c>
      <c r="BA316">
        <v>97869.135245216923</v>
      </c>
      <c r="BC316">
        <v>97869.135245216923</v>
      </c>
      <c r="BE316">
        <v>97869.135245216923</v>
      </c>
      <c r="BG316">
        <v>97869.135245216923</v>
      </c>
      <c r="BI316">
        <v>97869.135245216923</v>
      </c>
      <c r="BK316">
        <v>97869.135245216923</v>
      </c>
      <c r="BM316">
        <v>97869.135245216923</v>
      </c>
      <c r="BO316">
        <v>97869.135245216923</v>
      </c>
      <c r="BQ316">
        <v>97869.135245216923</v>
      </c>
      <c r="BS316">
        <v>97869.135245216923</v>
      </c>
      <c r="BT316" s="5">
        <v>97869.14</v>
      </c>
      <c r="BU316" s="5">
        <v>5537500</v>
      </c>
      <c r="BX316" s="5">
        <v>0</v>
      </c>
      <c r="BY316" s="5">
        <v>97870.272180982676</v>
      </c>
      <c r="BZ316" s="5">
        <v>5537500</v>
      </c>
      <c r="CA316" s="5" t="s">
        <v>10</v>
      </c>
      <c r="CB316" s="5">
        <v>20000</v>
      </c>
      <c r="CC316">
        <v>117870.27218098268</v>
      </c>
      <c r="CD316" s="5">
        <v>1131600</v>
      </c>
      <c r="CE316" s="5">
        <v>6669100</v>
      </c>
      <c r="CF316" s="5" t="s">
        <v>102</v>
      </c>
      <c r="CG316" s="5"/>
      <c r="CH316" s="5" t="s">
        <v>1</v>
      </c>
      <c r="CI316" s="5" t="s">
        <v>1</v>
      </c>
      <c r="CJ316" t="s">
        <v>1863</v>
      </c>
      <c r="CK316" t="s">
        <v>1787</v>
      </c>
      <c r="CL316" t="s">
        <v>1868</v>
      </c>
      <c r="CM316" t="s">
        <v>1857</v>
      </c>
      <c r="CN316" s="5" t="b">
        <v>1</v>
      </c>
      <c r="CO316" t="s">
        <v>457</v>
      </c>
      <c r="CQ316" t="s">
        <v>1269</v>
      </c>
      <c r="CR316" t="s">
        <v>1450</v>
      </c>
      <c r="CS316" t="s">
        <v>10</v>
      </c>
      <c r="CT316" t="b">
        <v>1</v>
      </c>
      <c r="CU316">
        <v>5537500</v>
      </c>
      <c r="CV316" t="s">
        <v>1899</v>
      </c>
      <c r="CW316">
        <v>0</v>
      </c>
      <c r="CX316">
        <v>5537500</v>
      </c>
      <c r="CY316">
        <v>0</v>
      </c>
      <c r="CZ316" t="b">
        <v>1</v>
      </c>
      <c r="DA316">
        <v>45469</v>
      </c>
      <c r="DB316" t="s">
        <v>1789</v>
      </c>
      <c r="DC316">
        <v>-4.9487451396252879E-3</v>
      </c>
      <c r="DD316">
        <v>-484.33503376944202</v>
      </c>
      <c r="DE316" s="5">
        <f>ROUND(ПП5[[#This Row],[Стоимость квартиры с отделкой]]/1000000,2)</f>
        <v>6.67</v>
      </c>
    </row>
    <row r="317" spans="1:109" x14ac:dyDescent="0.25">
      <c r="A317" s="5">
        <v>316</v>
      </c>
      <c r="B317" s="5" t="s">
        <v>21</v>
      </c>
      <c r="C317" s="5">
        <v>14</v>
      </c>
      <c r="D317" s="5">
        <v>4</v>
      </c>
      <c r="E317" s="5">
        <v>2</v>
      </c>
      <c r="F317" s="5">
        <v>15.45</v>
      </c>
      <c r="G317" s="5">
        <v>10.34</v>
      </c>
      <c r="H317" s="5"/>
      <c r="I317" s="5">
        <v>25.79</v>
      </c>
      <c r="J317" s="5">
        <v>15.44</v>
      </c>
      <c r="K317" s="5">
        <v>4.59</v>
      </c>
      <c r="L317" s="5">
        <v>2.21</v>
      </c>
      <c r="M317" s="5"/>
      <c r="N317" s="5">
        <v>10.79</v>
      </c>
      <c r="O317" s="5">
        <v>2.84</v>
      </c>
      <c r="P317" s="5"/>
      <c r="R317" s="5">
        <v>2.84</v>
      </c>
      <c r="S317" s="5">
        <v>61.66</v>
      </c>
      <c r="T317" s="5">
        <v>58.82</v>
      </c>
      <c r="U317" s="5">
        <v>60.24</v>
      </c>
      <c r="V317">
        <v>60.150000000000006</v>
      </c>
      <c r="W317" s="5">
        <v>83010.532500000001</v>
      </c>
      <c r="X317">
        <v>4150.5266250000004</v>
      </c>
      <c r="Y317">
        <v>87161.059125</v>
      </c>
      <c r="Z317">
        <v>2614.8317737499997</v>
      </c>
      <c r="AA317">
        <v>89775.890898750004</v>
      </c>
      <c r="AC317">
        <v>89775.890898750004</v>
      </c>
      <c r="AE317">
        <v>89775.890898750004</v>
      </c>
      <c r="AG317">
        <v>89775.890898750004</v>
      </c>
      <c r="AI317">
        <v>89775.890898750004</v>
      </c>
      <c r="AJ317">
        <v>897.75890898750004</v>
      </c>
      <c r="AK317">
        <v>90673.6498077375</v>
      </c>
      <c r="AL317" s="5">
        <v>4533.6824903868755</v>
      </c>
      <c r="AM317" s="5">
        <v>95207.332298124369</v>
      </c>
      <c r="AO317">
        <v>95207.332298124369</v>
      </c>
      <c r="AP317">
        <v>1904.1466459624871</v>
      </c>
      <c r="AQ317">
        <v>97111.478944086863</v>
      </c>
      <c r="AS317">
        <v>97111.478944086863</v>
      </c>
      <c r="AT317">
        <v>1942.2295788817371</v>
      </c>
      <c r="AU317">
        <v>99053.708522968605</v>
      </c>
      <c r="AW317">
        <v>99053.708522968605</v>
      </c>
      <c r="AX317" s="5"/>
      <c r="AY317">
        <v>99053.708522968605</v>
      </c>
      <c r="BA317">
        <v>99053.708522968605</v>
      </c>
      <c r="BC317">
        <v>99053.708522968605</v>
      </c>
      <c r="BE317">
        <v>99053.708522968605</v>
      </c>
      <c r="BF317">
        <v>495.26854261484306</v>
      </c>
      <c r="BG317">
        <v>99548.977065583444</v>
      </c>
      <c r="BI317">
        <v>99548.977065583444</v>
      </c>
      <c r="BK317">
        <v>99548.977065583444</v>
      </c>
      <c r="BM317">
        <v>99548.977065583444</v>
      </c>
      <c r="BO317">
        <v>99548.977065583444</v>
      </c>
      <c r="BQ317">
        <v>99548.977065583444</v>
      </c>
      <c r="BS317">
        <v>99548.977065583444</v>
      </c>
      <c r="BT317" s="5">
        <v>99548.98</v>
      </c>
      <c r="BU317" s="5">
        <v>5996900</v>
      </c>
      <c r="BX317" s="5">
        <v>0</v>
      </c>
      <c r="BY317" s="5">
        <v>99550.132802124834</v>
      </c>
      <c r="BZ317" s="5">
        <v>5996900</v>
      </c>
      <c r="CA317" s="5" t="s">
        <v>10</v>
      </c>
      <c r="CB317" s="5">
        <v>20000</v>
      </c>
      <c r="CC317">
        <v>119550.13280212483</v>
      </c>
      <c r="CD317" s="5">
        <v>1204800</v>
      </c>
      <c r="CE317" s="5">
        <v>7201700</v>
      </c>
      <c r="CF317" s="5"/>
      <c r="CG317" s="5"/>
      <c r="CH317" s="5" t="s">
        <v>1</v>
      </c>
      <c r="CI317" s="5" t="s">
        <v>1</v>
      </c>
      <c r="CJ317" t="s">
        <v>1863</v>
      </c>
      <c r="CK317" t="s">
        <v>1787</v>
      </c>
      <c r="CL317" t="s">
        <v>1868</v>
      </c>
      <c r="CM317" t="s">
        <v>1857</v>
      </c>
      <c r="CN317" s="5" t="b">
        <v>1</v>
      </c>
      <c r="CO317" t="s">
        <v>458</v>
      </c>
      <c r="CQ317" t="s">
        <v>1269</v>
      </c>
      <c r="CR317" t="s">
        <v>1450</v>
      </c>
      <c r="CS317" t="s">
        <v>10</v>
      </c>
      <c r="CT317" t="b">
        <v>1</v>
      </c>
      <c r="CU317">
        <v>5996900</v>
      </c>
      <c r="CV317" t="s">
        <v>1899</v>
      </c>
      <c r="CW317">
        <v>0</v>
      </c>
      <c r="CX317">
        <v>5996900</v>
      </c>
      <c r="CY317">
        <v>0</v>
      </c>
      <c r="CZ317" t="b">
        <v>1</v>
      </c>
      <c r="DA317">
        <v>45587</v>
      </c>
      <c r="DB317" t="s">
        <v>1792</v>
      </c>
      <c r="DC317">
        <v>-1.4940239043823578E-3</v>
      </c>
      <c r="DD317">
        <v>-148.73027809081276</v>
      </c>
      <c r="DE317" s="5">
        <f>ROUND(ПП5[[#This Row],[Стоимость квартиры с отделкой]]/1000000,2)</f>
        <v>7.2</v>
      </c>
    </row>
    <row r="318" spans="1:109" x14ac:dyDescent="0.25">
      <c r="A318" s="5">
        <v>317</v>
      </c>
      <c r="B318" s="5" t="s">
        <v>21</v>
      </c>
      <c r="C318" s="5">
        <v>14</v>
      </c>
      <c r="D318" s="5">
        <v>5</v>
      </c>
      <c r="E318" s="5">
        <v>1</v>
      </c>
      <c r="F318" s="5">
        <v>12.54</v>
      </c>
      <c r="G318" s="5"/>
      <c r="H318" s="5"/>
      <c r="I318" s="5">
        <v>12.54</v>
      </c>
      <c r="J318" s="5">
        <v>12.74</v>
      </c>
      <c r="K318" s="5">
        <v>4.0199999999999996</v>
      </c>
      <c r="L318" s="5"/>
      <c r="M318" s="5"/>
      <c r="N318" s="5">
        <v>7.09</v>
      </c>
      <c r="O318" s="5">
        <v>2.84</v>
      </c>
      <c r="P318" s="5"/>
      <c r="R318" s="5">
        <v>2.84</v>
      </c>
      <c r="S318" s="5">
        <v>39.229999999999997</v>
      </c>
      <c r="T318" s="5">
        <v>36.39</v>
      </c>
      <c r="U318" s="5">
        <v>37.81</v>
      </c>
      <c r="V318">
        <v>37.549999999999997</v>
      </c>
      <c r="W318" s="5">
        <v>90034.875</v>
      </c>
      <c r="X318">
        <v>4501.7437500000005</v>
      </c>
      <c r="Y318">
        <v>94536.618749999994</v>
      </c>
      <c r="Z318">
        <v>2836.0985624999998</v>
      </c>
      <c r="AA318">
        <v>97372.717312499997</v>
      </c>
      <c r="AB318">
        <v>4381.7722790624994</v>
      </c>
      <c r="AC318">
        <v>101754.48959156248</v>
      </c>
      <c r="AE318">
        <v>101754.48959156248</v>
      </c>
      <c r="AF318">
        <v>5087.7244795781253</v>
      </c>
      <c r="AG318">
        <v>106842.21407114062</v>
      </c>
      <c r="AH318">
        <v>-620</v>
      </c>
      <c r="AI318">
        <v>106222.21407114062</v>
      </c>
      <c r="AJ318">
        <v>1062.2221407114062</v>
      </c>
      <c r="AK318">
        <v>107284.43621185204</v>
      </c>
      <c r="AL318" s="5">
        <v>5364.2218105926022</v>
      </c>
      <c r="AM318" s="5">
        <v>112648.65802244464</v>
      </c>
      <c r="AO318">
        <v>112648.65802244464</v>
      </c>
      <c r="AP318">
        <v>3379.4597406733392</v>
      </c>
      <c r="AQ318">
        <v>116028.11776311796</v>
      </c>
      <c r="AS318">
        <v>116028.11776311796</v>
      </c>
      <c r="AU318">
        <v>116028.11776311796</v>
      </c>
      <c r="AW318">
        <v>116028.11776311796</v>
      </c>
      <c r="AX318" s="5"/>
      <c r="AY318">
        <v>116028.11776311796</v>
      </c>
      <c r="BA318">
        <v>116028.11776311796</v>
      </c>
      <c r="BC318">
        <v>116028.11776311796</v>
      </c>
      <c r="BE318">
        <v>116028.11776311796</v>
      </c>
      <c r="BG318">
        <v>116028.11776311796</v>
      </c>
      <c r="BI318">
        <v>116028.11776311796</v>
      </c>
      <c r="BK318">
        <v>116028.11776311796</v>
      </c>
      <c r="BM318">
        <v>116028.11776311796</v>
      </c>
      <c r="BO318">
        <v>116028.11776311796</v>
      </c>
      <c r="BQ318">
        <v>116028.11776311796</v>
      </c>
      <c r="BS318">
        <v>116028.11776311796</v>
      </c>
      <c r="BT318" s="5">
        <v>116028.12</v>
      </c>
      <c r="BU318" s="5">
        <v>4387100</v>
      </c>
      <c r="BV318">
        <v>88888</v>
      </c>
      <c r="BX318" s="5">
        <v>88888</v>
      </c>
      <c r="BY318" s="5">
        <v>113679.23829674687</v>
      </c>
      <c r="BZ318" s="5">
        <v>4298212</v>
      </c>
      <c r="CA318" s="5" t="s">
        <v>8</v>
      </c>
      <c r="CB318" s="5"/>
      <c r="CC318">
        <v>113679.23829674687</v>
      </c>
      <c r="CD318" s="5">
        <v>0</v>
      </c>
      <c r="CE318" s="5">
        <v>4298212</v>
      </c>
      <c r="CF318" s="5"/>
      <c r="CG318" s="5" t="s">
        <v>1297</v>
      </c>
      <c r="CH318" s="5" t="s">
        <v>1</v>
      </c>
      <c r="CI318" s="5" t="s">
        <v>1</v>
      </c>
      <c r="CJ318" t="s">
        <v>1863</v>
      </c>
      <c r="CK318" t="s">
        <v>1787</v>
      </c>
      <c r="CL318" t="s">
        <v>1868</v>
      </c>
      <c r="CM318" t="s">
        <v>1864</v>
      </c>
      <c r="CN318" s="5" t="b">
        <v>1</v>
      </c>
      <c r="CO318" t="s">
        <v>459</v>
      </c>
      <c r="CQ318" t="s">
        <v>1269</v>
      </c>
      <c r="CR318" t="s">
        <v>1450</v>
      </c>
      <c r="CS318" t="s">
        <v>8</v>
      </c>
      <c r="CT318" t="b">
        <v>1</v>
      </c>
      <c r="CU318">
        <v>4387100</v>
      </c>
      <c r="CV318" t="s">
        <v>1899</v>
      </c>
      <c r="CW318">
        <v>0</v>
      </c>
      <c r="CX318">
        <v>4387100</v>
      </c>
      <c r="CY318">
        <v>0</v>
      </c>
      <c r="CZ318" t="b">
        <v>1</v>
      </c>
      <c r="DA318">
        <v>45372</v>
      </c>
      <c r="DB318" t="s">
        <v>1792</v>
      </c>
      <c r="DC318">
        <v>-6.8764877016661563E-3</v>
      </c>
      <c r="DD318">
        <v>-781.71388408235634</v>
      </c>
      <c r="DE318" s="5">
        <f>ROUND(ПП5[[#This Row],[Стоимость квартиры с отделкой]]/1000000,2)</f>
        <v>4.3</v>
      </c>
    </row>
    <row r="319" spans="1:109" x14ac:dyDescent="0.25">
      <c r="A319" s="5">
        <v>318</v>
      </c>
      <c r="B319" s="5" t="s">
        <v>21</v>
      </c>
      <c r="C319" s="5">
        <v>14</v>
      </c>
      <c r="D319" s="5">
        <v>6</v>
      </c>
      <c r="E319" s="5">
        <v>3</v>
      </c>
      <c r="F319" s="5">
        <v>17.2</v>
      </c>
      <c r="G319" s="5">
        <v>14.64</v>
      </c>
      <c r="H319" s="5">
        <v>14.34</v>
      </c>
      <c r="I319" s="5">
        <v>46.18</v>
      </c>
      <c r="J319" s="5">
        <v>13.15</v>
      </c>
      <c r="K319" s="5">
        <v>4.03</v>
      </c>
      <c r="L319" s="5">
        <v>1.76</v>
      </c>
      <c r="M319" s="5"/>
      <c r="N319" s="5">
        <v>13.11</v>
      </c>
      <c r="O319" s="5">
        <v>2.79</v>
      </c>
      <c r="P319" s="5">
        <v>2.68</v>
      </c>
      <c r="R319" s="5">
        <v>5.4700000000000006</v>
      </c>
      <c r="S319" s="5">
        <v>83.7</v>
      </c>
      <c r="T319" s="5">
        <v>78.23</v>
      </c>
      <c r="U319" s="5">
        <v>80.97</v>
      </c>
      <c r="V319">
        <v>80.650000000000006</v>
      </c>
      <c r="W319" s="5">
        <v>74234.160000000018</v>
      </c>
      <c r="X319">
        <v>3711.708000000001</v>
      </c>
      <c r="Y319">
        <v>77945.868000000017</v>
      </c>
      <c r="Z319">
        <v>2338.376040000001</v>
      </c>
      <c r="AA319">
        <v>80284.24404000002</v>
      </c>
      <c r="AC319">
        <v>80284.24404000002</v>
      </c>
      <c r="AE319">
        <v>80284.24404000002</v>
      </c>
      <c r="AG319">
        <v>80284.24404000002</v>
      </c>
      <c r="AI319">
        <v>80284.24404000002</v>
      </c>
      <c r="AJ319">
        <v>802.84244040000021</v>
      </c>
      <c r="AK319">
        <v>81087.086480400016</v>
      </c>
      <c r="AL319" s="5">
        <v>4054.3543240200006</v>
      </c>
      <c r="AM319" s="5">
        <v>85141.44080442001</v>
      </c>
      <c r="AO319">
        <v>85141.44080442001</v>
      </c>
      <c r="AP319">
        <v>1702.8288160884003</v>
      </c>
      <c r="AQ319">
        <v>86844.269620508407</v>
      </c>
      <c r="AS319">
        <v>86844.269620508407</v>
      </c>
      <c r="AT319">
        <v>1736.8853924101682</v>
      </c>
      <c r="AU319">
        <v>88581.155012918578</v>
      </c>
      <c r="AW319">
        <v>88581.155012918578</v>
      </c>
      <c r="AX319" s="5">
        <v>885.81155012918578</v>
      </c>
      <c r="AY319">
        <v>89466.966563047783</v>
      </c>
      <c r="BA319">
        <v>89466.966563047783</v>
      </c>
      <c r="BB319">
        <v>447.33483281523883</v>
      </c>
      <c r="BC319">
        <v>89914.301395863004</v>
      </c>
      <c r="BD319">
        <v>1798.2860279172601</v>
      </c>
      <c r="BE319">
        <v>91712.587423780249</v>
      </c>
      <c r="BF319">
        <v>1375.6888113567038</v>
      </c>
      <c r="BG319">
        <v>93088.27623513696</v>
      </c>
      <c r="BI319">
        <v>93088.27623513696</v>
      </c>
      <c r="BJ319">
        <v>3723.5310494054784</v>
      </c>
      <c r="BK319">
        <v>96811.807284542432</v>
      </c>
      <c r="BL319">
        <v>4840.5903642271214</v>
      </c>
      <c r="BM319">
        <v>101652.39764876956</v>
      </c>
      <c r="BN319">
        <v>13214.811694340042</v>
      </c>
      <c r="BO319">
        <v>114867.2093431096</v>
      </c>
      <c r="BP319">
        <v>35</v>
      </c>
      <c r="BQ319">
        <v>114902.2093431096</v>
      </c>
      <c r="BS319">
        <v>114902.2093431096</v>
      </c>
      <c r="BT319" s="5">
        <v>114902.21</v>
      </c>
      <c r="BU319" s="5">
        <v>9266900</v>
      </c>
      <c r="BX319" s="5">
        <v>0</v>
      </c>
      <c r="BY319" s="5">
        <v>114902.66584004959</v>
      </c>
      <c r="BZ319" s="5">
        <v>9266900</v>
      </c>
      <c r="CA319" s="5" t="s">
        <v>8</v>
      </c>
      <c r="CB319" s="5"/>
      <c r="CC319">
        <v>114902.66584004959</v>
      </c>
      <c r="CD319" s="5">
        <v>0</v>
      </c>
      <c r="CE319" s="5">
        <v>9266900</v>
      </c>
      <c r="CF319" s="5"/>
      <c r="CG319" s="5"/>
      <c r="CH319" s="5" t="s">
        <v>2</v>
      </c>
      <c r="CI319" s="5" t="s">
        <v>2</v>
      </c>
      <c r="CJ319" t="s">
        <v>1821</v>
      </c>
      <c r="CK319" t="s">
        <v>1787</v>
      </c>
      <c r="CL319" t="s">
        <v>1868</v>
      </c>
      <c r="CM319" t="s">
        <v>1866</v>
      </c>
      <c r="CN319" s="5" t="b">
        <v>1</v>
      </c>
      <c r="CO319" t="s">
        <v>460</v>
      </c>
      <c r="CQ319" t="s">
        <v>1269</v>
      </c>
      <c r="CR319" t="s">
        <v>1451</v>
      </c>
      <c r="CS319" t="s">
        <v>8</v>
      </c>
      <c r="CT319" t="b">
        <v>1</v>
      </c>
      <c r="CU319">
        <v>9266900</v>
      </c>
      <c r="CV319">
        <v>9266900</v>
      </c>
      <c r="CW319">
        <v>0</v>
      </c>
      <c r="CX319">
        <v>0</v>
      </c>
      <c r="CY319">
        <v>0</v>
      </c>
      <c r="CZ319" t="b">
        <v>1</v>
      </c>
      <c r="DA319" t="s">
        <v>1786</v>
      </c>
      <c r="DB319" t="s">
        <v>1787</v>
      </c>
      <c r="DC319">
        <v>-3.9520810176607579E-3</v>
      </c>
      <c r="DD319">
        <v>-454.10464454507729</v>
      </c>
      <c r="DE319" s="5">
        <f>ROUND(ПП5[[#This Row],[Стоимость квартиры с отделкой]]/1000000,2)</f>
        <v>9.27</v>
      </c>
    </row>
    <row r="320" spans="1:109" x14ac:dyDescent="0.25">
      <c r="A320" s="5">
        <v>319</v>
      </c>
      <c r="B320" s="5" t="s">
        <v>21</v>
      </c>
      <c r="C320" s="5">
        <v>14</v>
      </c>
      <c r="D320" s="5">
        <v>7</v>
      </c>
      <c r="E320" s="5">
        <v>1</v>
      </c>
      <c r="F320" s="5">
        <v>14.3</v>
      </c>
      <c r="G320" s="5"/>
      <c r="H320" s="5"/>
      <c r="I320" s="5">
        <v>14.3</v>
      </c>
      <c r="J320" s="5">
        <v>9.2799999999999994</v>
      </c>
      <c r="K320" s="5">
        <v>3.79</v>
      </c>
      <c r="L320" s="5"/>
      <c r="M320" s="5"/>
      <c r="N320" s="5">
        <v>6.08</v>
      </c>
      <c r="O320" s="5">
        <v>2.71</v>
      </c>
      <c r="P320" s="5"/>
      <c r="R320" s="5">
        <v>2.71</v>
      </c>
      <c r="S320" s="5">
        <v>36.159999999999997</v>
      </c>
      <c r="T320" s="5">
        <v>33.450000000000003</v>
      </c>
      <c r="U320" s="5">
        <v>34.81</v>
      </c>
      <c r="V320">
        <v>34.85</v>
      </c>
      <c r="W320" s="5">
        <v>85573.6875</v>
      </c>
      <c r="X320">
        <v>4278.6843749999998</v>
      </c>
      <c r="Y320">
        <v>89852.371874999997</v>
      </c>
      <c r="Z320">
        <v>2695.5711562499996</v>
      </c>
      <c r="AA320">
        <v>92547.943031250004</v>
      </c>
      <c r="AB320">
        <v>12956.712024375</v>
      </c>
      <c r="AC320">
        <v>105504.655055625</v>
      </c>
      <c r="AE320">
        <v>105504.655055625</v>
      </c>
      <c r="AF320">
        <v>5275.2327527812495</v>
      </c>
      <c r="AG320">
        <v>110779.88780840625</v>
      </c>
      <c r="AI320">
        <v>110779.88780840625</v>
      </c>
      <c r="AJ320">
        <v>1107.7988780840624</v>
      </c>
      <c r="AK320">
        <v>111887.6866864903</v>
      </c>
      <c r="AL320" s="5">
        <v>5594.3843343245153</v>
      </c>
      <c r="AM320" s="5">
        <v>117482.07102081479</v>
      </c>
      <c r="AO320">
        <v>117482.07102081479</v>
      </c>
      <c r="AP320">
        <v>3524.4621306244439</v>
      </c>
      <c r="AQ320">
        <v>121006.53315143925</v>
      </c>
      <c r="AS320">
        <v>121006.53315143925</v>
      </c>
      <c r="AU320">
        <v>121006.53315143925</v>
      </c>
      <c r="AW320">
        <v>121006.53315143925</v>
      </c>
      <c r="AX320" s="5"/>
      <c r="AY320">
        <v>121006.53315143925</v>
      </c>
      <c r="BA320">
        <v>121006.53315143925</v>
      </c>
      <c r="BC320">
        <v>121006.53315143925</v>
      </c>
      <c r="BE320">
        <v>121006.53315143925</v>
      </c>
      <c r="BG320">
        <v>121006.53315143925</v>
      </c>
      <c r="BI320">
        <v>121006.53315143925</v>
      </c>
      <c r="BK320">
        <v>121006.53315143925</v>
      </c>
      <c r="BM320">
        <v>121006.53315143925</v>
      </c>
      <c r="BO320">
        <v>121006.53315143925</v>
      </c>
      <c r="BQ320">
        <v>121006.53315143925</v>
      </c>
      <c r="BS320">
        <v>121006.53315143925</v>
      </c>
      <c r="BT320" s="5">
        <v>121006.53</v>
      </c>
      <c r="BU320" s="5">
        <v>4212300</v>
      </c>
      <c r="BX320" s="5">
        <v>0</v>
      </c>
      <c r="BY320" s="5">
        <v>121008.33093938524</v>
      </c>
      <c r="BZ320" s="5">
        <v>4212300</v>
      </c>
      <c r="CA320" s="5" t="s">
        <v>10</v>
      </c>
      <c r="CB320" s="5">
        <v>20000</v>
      </c>
      <c r="CC320">
        <v>141008.33093938525</v>
      </c>
      <c r="CD320" s="5">
        <v>696200</v>
      </c>
      <c r="CE320" s="5">
        <v>4908500</v>
      </c>
      <c r="CF320" s="5" t="s">
        <v>102</v>
      </c>
      <c r="CG320" s="5"/>
      <c r="CH320" s="5" t="s">
        <v>1</v>
      </c>
      <c r="CI320" s="5" t="s">
        <v>1</v>
      </c>
      <c r="CJ320" t="s">
        <v>1863</v>
      </c>
      <c r="CK320" t="s">
        <v>1787</v>
      </c>
      <c r="CL320" t="s">
        <v>1868</v>
      </c>
      <c r="CM320" t="s">
        <v>1864</v>
      </c>
      <c r="CN320" s="5" t="b">
        <v>1</v>
      </c>
      <c r="CO320" t="s">
        <v>461</v>
      </c>
      <c r="CQ320" t="s">
        <v>1269</v>
      </c>
      <c r="CR320" t="s">
        <v>1450</v>
      </c>
      <c r="CS320" t="s">
        <v>10</v>
      </c>
      <c r="CT320" t="b">
        <v>1</v>
      </c>
      <c r="CU320">
        <v>4212300</v>
      </c>
      <c r="CV320" t="s">
        <v>1899</v>
      </c>
      <c r="CW320">
        <v>0</v>
      </c>
      <c r="CX320">
        <v>4212300</v>
      </c>
      <c r="CY320">
        <v>0</v>
      </c>
      <c r="CZ320" t="b">
        <v>1</v>
      </c>
      <c r="DA320">
        <v>45419</v>
      </c>
      <c r="DB320" t="s">
        <v>1785</v>
      </c>
      <c r="DC320">
        <v>1.1490950876185124E-3</v>
      </c>
      <c r="DD320">
        <v>139.05007864336281</v>
      </c>
      <c r="DE320" s="5">
        <f>ROUND(ПП5[[#This Row],[Стоимость квартиры с отделкой]]/1000000,2)</f>
        <v>4.91</v>
      </c>
    </row>
    <row r="321" spans="1:109" x14ac:dyDescent="0.25">
      <c r="A321" s="5">
        <v>320</v>
      </c>
      <c r="B321" s="5" t="s">
        <v>21</v>
      </c>
      <c r="C321" s="5">
        <v>15</v>
      </c>
      <c r="D321" s="5">
        <v>1</v>
      </c>
      <c r="E321" s="5">
        <v>2</v>
      </c>
      <c r="F321" s="5">
        <v>17.63</v>
      </c>
      <c r="G321" s="5">
        <v>13.69</v>
      </c>
      <c r="H321" s="5"/>
      <c r="I321" s="5">
        <v>31.32</v>
      </c>
      <c r="J321" s="5">
        <v>20.05</v>
      </c>
      <c r="K321" s="5">
        <v>3.54</v>
      </c>
      <c r="L321" s="5">
        <v>2.93</v>
      </c>
      <c r="M321" s="5"/>
      <c r="N321" s="5">
        <v>12.19</v>
      </c>
      <c r="O321" s="5">
        <v>4.6500000000000004</v>
      </c>
      <c r="P321" s="5">
        <v>2.68</v>
      </c>
      <c r="R321" s="5">
        <v>7.33</v>
      </c>
      <c r="S321" s="5">
        <v>77.36</v>
      </c>
      <c r="T321" s="5">
        <v>70.03</v>
      </c>
      <c r="U321" s="5">
        <v>73.7</v>
      </c>
      <c r="V321">
        <v>73.499999999999986</v>
      </c>
      <c r="W321" s="5">
        <v>78763.482000000004</v>
      </c>
      <c r="X321">
        <v>3938.1741000000002</v>
      </c>
      <c r="Y321">
        <v>82701.656099999993</v>
      </c>
      <c r="Z321">
        <v>2481.0496830000002</v>
      </c>
      <c r="AA321">
        <v>85182.705783000012</v>
      </c>
      <c r="AC321">
        <v>85182.705783000012</v>
      </c>
      <c r="AE321">
        <v>85182.705783000012</v>
      </c>
      <c r="AG321">
        <v>85182.705783000012</v>
      </c>
      <c r="AI321">
        <v>85182.705783000012</v>
      </c>
      <c r="AJ321">
        <v>851.82705783000017</v>
      </c>
      <c r="AK321">
        <v>86034.532840830012</v>
      </c>
      <c r="AL321" s="5">
        <v>4301.7266420415008</v>
      </c>
      <c r="AM321" s="5">
        <v>90336.259482871508</v>
      </c>
      <c r="AO321">
        <v>90336.259482871508</v>
      </c>
      <c r="AP321">
        <v>1806.7251896574303</v>
      </c>
      <c r="AQ321">
        <v>92142.984672528939</v>
      </c>
      <c r="AS321">
        <v>92142.984672528939</v>
      </c>
      <c r="AT321">
        <v>1842.8596934505788</v>
      </c>
      <c r="AU321">
        <v>93985.844365979516</v>
      </c>
      <c r="AW321">
        <v>93985.844365979516</v>
      </c>
      <c r="AX321" s="5"/>
      <c r="AY321">
        <v>93985.844365979516</v>
      </c>
      <c r="BA321">
        <v>93985.844365979516</v>
      </c>
      <c r="BC321">
        <v>93985.844365979516</v>
      </c>
      <c r="BE321">
        <v>93985.844365979516</v>
      </c>
      <c r="BF321">
        <v>469.92922182989759</v>
      </c>
      <c r="BG321">
        <v>94455.773587809395</v>
      </c>
      <c r="BI321">
        <v>94455.773587809395</v>
      </c>
      <c r="BK321">
        <v>94455.773587809395</v>
      </c>
      <c r="BL321">
        <v>7556.4618870247532</v>
      </c>
      <c r="BM321">
        <v>102012.23547483416</v>
      </c>
      <c r="BN321">
        <v>13261.590611728439</v>
      </c>
      <c r="BO321">
        <v>115273.82608656261</v>
      </c>
      <c r="BP321">
        <v>35</v>
      </c>
      <c r="BQ321">
        <v>115308.82608656261</v>
      </c>
      <c r="BS321">
        <v>115308.82608656261</v>
      </c>
      <c r="BT321" s="5">
        <v>115308.83</v>
      </c>
      <c r="BU321" s="5">
        <v>8475200</v>
      </c>
      <c r="BX321" s="5">
        <v>0</v>
      </c>
      <c r="BY321" s="5">
        <v>115308.84353741498</v>
      </c>
      <c r="BZ321" s="5">
        <v>8475200</v>
      </c>
      <c r="CA321" s="5" t="s">
        <v>8</v>
      </c>
      <c r="CB321" s="5"/>
      <c r="CC321">
        <v>115308.84353741498</v>
      </c>
      <c r="CD321" s="5">
        <v>0</v>
      </c>
      <c r="CE321" s="5">
        <v>8475200</v>
      </c>
      <c r="CF321" s="5" t="s">
        <v>104</v>
      </c>
      <c r="CG321" s="5"/>
      <c r="CH321" s="5" t="s">
        <v>2</v>
      </c>
      <c r="CI321" s="5" t="s">
        <v>2</v>
      </c>
      <c r="CJ321" t="s">
        <v>1821</v>
      </c>
      <c r="CK321" t="s">
        <v>1787</v>
      </c>
      <c r="CL321" t="s">
        <v>1868</v>
      </c>
      <c r="CM321" t="s">
        <v>1857</v>
      </c>
      <c r="CN321" s="5" t="b">
        <v>1</v>
      </c>
      <c r="CO321" t="s">
        <v>462</v>
      </c>
      <c r="CQ321" t="s">
        <v>1269</v>
      </c>
      <c r="CR321" t="s">
        <v>1451</v>
      </c>
      <c r="CS321" t="s">
        <v>8</v>
      </c>
      <c r="CT321" t="b">
        <v>1</v>
      </c>
      <c r="CU321">
        <v>8475200</v>
      </c>
      <c r="CV321">
        <v>8475200</v>
      </c>
      <c r="CW321">
        <v>0</v>
      </c>
      <c r="CX321">
        <v>0</v>
      </c>
      <c r="CY321">
        <v>0</v>
      </c>
      <c r="CZ321" t="b">
        <v>1</v>
      </c>
      <c r="DA321" t="s">
        <v>1786</v>
      </c>
      <c r="DB321" t="s">
        <v>1787</v>
      </c>
      <c r="DC321">
        <v>-2.7137042062417298E-3</v>
      </c>
      <c r="DD321">
        <v>-312.91409372435248</v>
      </c>
      <c r="DE321" s="5">
        <f>ROUND(ПП5[[#This Row],[Стоимость квартиры с отделкой]]/1000000,2)</f>
        <v>8.48</v>
      </c>
    </row>
    <row r="322" spans="1:109" x14ac:dyDescent="0.25">
      <c r="A322" s="5">
        <v>321</v>
      </c>
      <c r="B322" s="5" t="s">
        <v>21</v>
      </c>
      <c r="C322" s="5">
        <v>15</v>
      </c>
      <c r="D322" s="5">
        <v>2</v>
      </c>
      <c r="E322" s="5">
        <v>0</v>
      </c>
      <c r="F322" s="5">
        <v>7.18</v>
      </c>
      <c r="G322" s="5"/>
      <c r="H322" s="5"/>
      <c r="I322" s="5">
        <v>7.18</v>
      </c>
      <c r="J322" s="5">
        <v>5.17</v>
      </c>
      <c r="K322" s="5">
        <v>3.72</v>
      </c>
      <c r="L322" s="5"/>
      <c r="M322" s="5"/>
      <c r="N322" s="5">
        <v>6.97</v>
      </c>
      <c r="O322" s="5">
        <v>2.97</v>
      </c>
      <c r="P322" s="5"/>
      <c r="R322" s="5">
        <v>2.97</v>
      </c>
      <c r="S322" s="5">
        <v>26.01</v>
      </c>
      <c r="T322" s="5">
        <v>23.04</v>
      </c>
      <c r="U322" s="5">
        <v>24.53</v>
      </c>
      <c r="V322">
        <v>24.35</v>
      </c>
      <c r="W322" s="5">
        <v>91981.574999999997</v>
      </c>
      <c r="X322">
        <v>4599.0787499999997</v>
      </c>
      <c r="Y322">
        <v>96580.653749999998</v>
      </c>
      <c r="Z322">
        <v>2897.4196124999999</v>
      </c>
      <c r="AA322">
        <v>99478.073362499999</v>
      </c>
      <c r="AB322">
        <v>12932.149537125</v>
      </c>
      <c r="AC322">
        <v>112410.22289962501</v>
      </c>
      <c r="AD322">
        <v>3372.3066869887502</v>
      </c>
      <c r="AE322">
        <v>115782.52958661376</v>
      </c>
      <c r="AG322">
        <v>115782.52958661376</v>
      </c>
      <c r="AI322">
        <v>115782.52958661376</v>
      </c>
      <c r="AJ322">
        <v>1157.8252958661376</v>
      </c>
      <c r="AK322">
        <v>116940.35488247988</v>
      </c>
      <c r="AL322" s="5">
        <v>5847.0177441239948</v>
      </c>
      <c r="AM322" s="5">
        <v>122787.37262660389</v>
      </c>
      <c r="AO322">
        <v>122787.37262660389</v>
      </c>
      <c r="AP322">
        <v>3683.6211787981169</v>
      </c>
      <c r="AQ322">
        <v>126470.993805402</v>
      </c>
      <c r="AS322">
        <v>126470.993805402</v>
      </c>
      <c r="AU322">
        <v>126470.993805402</v>
      </c>
      <c r="AW322">
        <v>126470.993805402</v>
      </c>
      <c r="AX322" s="5">
        <v>1264.7099380540201</v>
      </c>
      <c r="AY322">
        <v>127735.70374345602</v>
      </c>
      <c r="BA322">
        <v>127735.70374345602</v>
      </c>
      <c r="BB322">
        <v>638.6785187172801</v>
      </c>
      <c r="BC322">
        <v>128374.3822621733</v>
      </c>
      <c r="BE322">
        <v>128374.3822621733</v>
      </c>
      <c r="BF322">
        <v>1925.6157339325991</v>
      </c>
      <c r="BG322">
        <v>130299.9979961059</v>
      </c>
      <c r="BI322">
        <v>130299.9979961059</v>
      </c>
      <c r="BK322">
        <v>130299.9979961059</v>
      </c>
      <c r="BM322">
        <v>130299.9979961059</v>
      </c>
      <c r="BO322">
        <v>130299.9979961059</v>
      </c>
      <c r="BQ322">
        <v>130299.9979961059</v>
      </c>
      <c r="BS322">
        <v>130299.9979961059</v>
      </c>
      <c r="BT322" s="5">
        <v>130300</v>
      </c>
      <c r="BU322" s="5">
        <v>3196300</v>
      </c>
      <c r="BX322" s="5">
        <v>0</v>
      </c>
      <c r="BY322" s="5">
        <v>130301.67142274763</v>
      </c>
      <c r="BZ322" s="5">
        <v>3196300</v>
      </c>
      <c r="CA322" s="5" t="s">
        <v>10</v>
      </c>
      <c r="CB322" s="5">
        <v>20000</v>
      </c>
      <c r="CC322">
        <v>150301.67142274766</v>
      </c>
      <c r="CD322" s="5">
        <v>490600.00000000047</v>
      </c>
      <c r="CE322" s="5">
        <v>3686900.0000000009</v>
      </c>
      <c r="CF322" s="5"/>
      <c r="CG322" s="5"/>
      <c r="CH322" s="5" t="s">
        <v>1</v>
      </c>
      <c r="CI322" s="5" t="s">
        <v>1</v>
      </c>
      <c r="CJ322" t="s">
        <v>1863</v>
      </c>
      <c r="CK322" t="s">
        <v>1787</v>
      </c>
      <c r="CL322" t="s">
        <v>1868</v>
      </c>
      <c r="CM322" t="s">
        <v>1862</v>
      </c>
      <c r="CN322" s="5" t="b">
        <v>1</v>
      </c>
      <c r="CO322" t="s">
        <v>463</v>
      </c>
      <c r="CQ322" t="s">
        <v>1269</v>
      </c>
      <c r="CR322" t="s">
        <v>1450</v>
      </c>
      <c r="CS322" t="s">
        <v>10</v>
      </c>
      <c r="CT322" t="b">
        <v>1</v>
      </c>
      <c r="CU322">
        <v>3196300</v>
      </c>
      <c r="CV322" t="s">
        <v>1899</v>
      </c>
      <c r="CW322">
        <v>0</v>
      </c>
      <c r="CX322">
        <v>3196300</v>
      </c>
      <c r="CY322">
        <v>0</v>
      </c>
      <c r="CZ322" t="b">
        <v>1</v>
      </c>
      <c r="DA322">
        <v>45533</v>
      </c>
      <c r="DB322" t="s">
        <v>1789</v>
      </c>
      <c r="DC322">
        <v>-7.337953526294517E-3</v>
      </c>
      <c r="DD322">
        <v>-956.14760929862052</v>
      </c>
      <c r="DE322" s="5">
        <f>ROUND(ПП5[[#This Row],[Стоимость квартиры с отделкой]]/1000000,2)</f>
        <v>3.69</v>
      </c>
    </row>
    <row r="323" spans="1:109" x14ac:dyDescent="0.25">
      <c r="A323" s="5">
        <v>322</v>
      </c>
      <c r="B323" s="5" t="s">
        <v>21</v>
      </c>
      <c r="C323" s="5">
        <v>15</v>
      </c>
      <c r="D323" s="5">
        <v>3</v>
      </c>
      <c r="E323" s="5">
        <v>2</v>
      </c>
      <c r="F323" s="5">
        <v>13.69</v>
      </c>
      <c r="G323" s="5">
        <v>10.16</v>
      </c>
      <c r="H323" s="5"/>
      <c r="I323" s="5">
        <v>23.85</v>
      </c>
      <c r="J323" s="5">
        <v>18.71</v>
      </c>
      <c r="K323" s="5">
        <v>3.49</v>
      </c>
      <c r="L323" s="5">
        <v>2.11</v>
      </c>
      <c r="M323" s="5"/>
      <c r="N323" s="5">
        <v>7.09</v>
      </c>
      <c r="O323" s="5">
        <v>2.65</v>
      </c>
      <c r="P323" s="5"/>
      <c r="R323" s="5">
        <v>2.65</v>
      </c>
      <c r="S323" s="5">
        <v>57.9</v>
      </c>
      <c r="T323" s="5">
        <v>55.25</v>
      </c>
      <c r="U323" s="5">
        <v>56.58</v>
      </c>
      <c r="V323">
        <v>56.400000000000006</v>
      </c>
      <c r="W323" s="5">
        <v>80307.864000000001</v>
      </c>
      <c r="X323">
        <v>4015.3932</v>
      </c>
      <c r="Y323">
        <v>84323.257199999993</v>
      </c>
      <c r="Z323">
        <v>2529.6977160000001</v>
      </c>
      <c r="AA323">
        <v>86852.954916000002</v>
      </c>
      <c r="AC323">
        <v>86852.954916000002</v>
      </c>
      <c r="AE323">
        <v>86852.954916000002</v>
      </c>
      <c r="AG323">
        <v>86852.954916000002</v>
      </c>
      <c r="AI323">
        <v>86852.954916000002</v>
      </c>
      <c r="AJ323">
        <v>868.52954915999999</v>
      </c>
      <c r="AK323">
        <v>87721.48446516</v>
      </c>
      <c r="AL323" s="5">
        <v>4386.0742232580005</v>
      </c>
      <c r="AM323" s="5">
        <v>92107.558688417994</v>
      </c>
      <c r="AO323">
        <v>92107.558688417994</v>
      </c>
      <c r="AP323">
        <v>1842.15117376836</v>
      </c>
      <c r="AQ323">
        <v>93949.709862186355</v>
      </c>
      <c r="AS323">
        <v>93949.709862186355</v>
      </c>
      <c r="AT323">
        <v>1878.9941972437273</v>
      </c>
      <c r="AU323">
        <v>95828.704059430078</v>
      </c>
      <c r="AW323">
        <v>95828.704059430078</v>
      </c>
      <c r="AX323" s="5"/>
      <c r="AY323">
        <v>95828.704059430078</v>
      </c>
      <c r="BA323">
        <v>95828.704059430078</v>
      </c>
      <c r="BC323">
        <v>95828.704059430078</v>
      </c>
      <c r="BE323">
        <v>95828.704059430078</v>
      </c>
      <c r="BG323">
        <v>95828.704059430078</v>
      </c>
      <c r="BI323">
        <v>95828.704059430078</v>
      </c>
      <c r="BK323">
        <v>95828.704059430078</v>
      </c>
      <c r="BM323">
        <v>95828.704059430078</v>
      </c>
      <c r="BO323">
        <v>95828.704059430078</v>
      </c>
      <c r="BQ323">
        <v>95828.704059430078</v>
      </c>
      <c r="BS323">
        <v>95828.704059430078</v>
      </c>
      <c r="BT323" s="5">
        <v>95828.7</v>
      </c>
      <c r="BU323" s="5">
        <v>5422000</v>
      </c>
      <c r="BV323">
        <v>90000</v>
      </c>
      <c r="BX323" s="5">
        <v>90000</v>
      </c>
      <c r="BY323" s="5">
        <v>94238.246730293395</v>
      </c>
      <c r="BZ323" s="5">
        <v>5332000</v>
      </c>
      <c r="CA323" s="5" t="s">
        <v>10</v>
      </c>
      <c r="CB323" s="5">
        <v>20000</v>
      </c>
      <c r="CC323">
        <v>114238.24673029339</v>
      </c>
      <c r="CD323" s="5">
        <v>1131600</v>
      </c>
      <c r="CE323" s="5">
        <v>6463600</v>
      </c>
      <c r="CF323" s="5" t="s">
        <v>102</v>
      </c>
      <c r="CG323" s="5" t="s">
        <v>1309</v>
      </c>
      <c r="CH323" s="5" t="s">
        <v>1</v>
      </c>
      <c r="CI323" s="5" t="s">
        <v>1</v>
      </c>
      <c r="CJ323" t="s">
        <v>1863</v>
      </c>
      <c r="CK323" t="s">
        <v>1787</v>
      </c>
      <c r="CL323" t="s">
        <v>1868</v>
      </c>
      <c r="CM323" t="s">
        <v>1857</v>
      </c>
      <c r="CN323" s="5" t="b">
        <v>1</v>
      </c>
      <c r="CO323" t="s">
        <v>464</v>
      </c>
      <c r="CQ323" t="s">
        <v>1269</v>
      </c>
      <c r="CR323" t="s">
        <v>1450</v>
      </c>
      <c r="CS323" t="s">
        <v>10</v>
      </c>
      <c r="CT323" t="b">
        <v>1</v>
      </c>
      <c r="CU323">
        <v>5422000</v>
      </c>
      <c r="CV323" t="s">
        <v>1899</v>
      </c>
      <c r="CW323">
        <v>0</v>
      </c>
      <c r="CX323">
        <v>5422000</v>
      </c>
      <c r="CY323">
        <v>0</v>
      </c>
      <c r="CZ323" t="b">
        <v>1</v>
      </c>
      <c r="DA323">
        <v>45394</v>
      </c>
      <c r="DB323" t="s">
        <v>1785</v>
      </c>
      <c r="DC323">
        <v>-3.1813361611875424E-3</v>
      </c>
      <c r="DD323">
        <v>-299.80354208999603</v>
      </c>
      <c r="DE323" s="5">
        <f>ROUND(ПП5[[#This Row],[Стоимость квартиры с отделкой]]/1000000,2)</f>
        <v>6.46</v>
      </c>
    </row>
    <row r="324" spans="1:109" x14ac:dyDescent="0.25">
      <c r="A324" s="5">
        <v>323</v>
      </c>
      <c r="B324" s="5" t="s">
        <v>21</v>
      </c>
      <c r="C324" s="5">
        <v>15</v>
      </c>
      <c r="D324" s="5">
        <v>4</v>
      </c>
      <c r="E324" s="5">
        <v>2</v>
      </c>
      <c r="F324" s="5">
        <v>15.45</v>
      </c>
      <c r="G324" s="5">
        <v>10.34</v>
      </c>
      <c r="H324" s="5"/>
      <c r="I324" s="5">
        <v>25.79</v>
      </c>
      <c r="J324" s="5">
        <v>15.44</v>
      </c>
      <c r="K324" s="5">
        <v>4.59</v>
      </c>
      <c r="L324" s="5">
        <v>2.21</v>
      </c>
      <c r="M324" s="5"/>
      <c r="N324" s="5">
        <v>10.79</v>
      </c>
      <c r="O324" s="5">
        <v>2.84</v>
      </c>
      <c r="P324" s="5"/>
      <c r="R324" s="5">
        <v>2.84</v>
      </c>
      <c r="S324" s="5">
        <v>61.66</v>
      </c>
      <c r="T324" s="5">
        <v>58.82</v>
      </c>
      <c r="U324" s="5">
        <v>60.24</v>
      </c>
      <c r="V324">
        <v>60.150000000000006</v>
      </c>
      <c r="W324" s="5">
        <v>82238.34150000001</v>
      </c>
      <c r="X324">
        <v>4111.9170750000003</v>
      </c>
      <c r="Y324">
        <v>86350.258575000014</v>
      </c>
      <c r="Z324">
        <v>2590.5077572500004</v>
      </c>
      <c r="AA324">
        <v>88940.766332250016</v>
      </c>
      <c r="AC324">
        <v>88940.766332250016</v>
      </c>
      <c r="AE324">
        <v>88940.766332250016</v>
      </c>
      <c r="AG324">
        <v>88940.766332250016</v>
      </c>
      <c r="AI324">
        <v>88940.766332250016</v>
      </c>
      <c r="AJ324">
        <v>889.40766332250018</v>
      </c>
      <c r="AK324">
        <v>89830.173995572535</v>
      </c>
      <c r="AL324" s="5">
        <v>4491.5086997786266</v>
      </c>
      <c r="AM324" s="5">
        <v>94321.682695351148</v>
      </c>
      <c r="AO324">
        <v>94321.682695351148</v>
      </c>
      <c r="AP324">
        <v>1886.433653907023</v>
      </c>
      <c r="AQ324">
        <v>96208.116349258169</v>
      </c>
      <c r="AS324">
        <v>96208.116349258169</v>
      </c>
      <c r="AT324">
        <v>1924.1623269851632</v>
      </c>
      <c r="AU324">
        <v>98132.278676243339</v>
      </c>
      <c r="AW324">
        <v>98132.278676243339</v>
      </c>
      <c r="AX324" s="5"/>
      <c r="AY324">
        <v>98132.278676243339</v>
      </c>
      <c r="BA324">
        <v>98132.278676243339</v>
      </c>
      <c r="BC324">
        <v>98132.278676243339</v>
      </c>
      <c r="BE324">
        <v>98132.278676243339</v>
      </c>
      <c r="BF324">
        <v>490.66139338121673</v>
      </c>
      <c r="BG324">
        <v>98622.940069624558</v>
      </c>
      <c r="BI324">
        <v>98622.940069624558</v>
      </c>
      <c r="BJ324">
        <v>3944.9176027849826</v>
      </c>
      <c r="BK324">
        <v>102567.85767240952</v>
      </c>
      <c r="BL324">
        <v>6154.0714603445722</v>
      </c>
      <c r="BM324">
        <v>108721.9291327541</v>
      </c>
      <c r="BN324">
        <v>14133.850787258034</v>
      </c>
      <c r="BO324">
        <v>122855.77992001214</v>
      </c>
      <c r="BP324">
        <v>35</v>
      </c>
      <c r="BQ324">
        <v>122890.77992001214</v>
      </c>
      <c r="BS324">
        <v>122890.77992001214</v>
      </c>
      <c r="BT324" s="5">
        <v>122890.78</v>
      </c>
      <c r="BU324" s="5">
        <v>7403000</v>
      </c>
      <c r="BV324">
        <v>300000</v>
      </c>
      <c r="BX324" s="5">
        <v>300000</v>
      </c>
      <c r="BY324" s="5">
        <v>117911.68658698539</v>
      </c>
      <c r="BZ324" s="5">
        <v>7103000</v>
      </c>
      <c r="CA324" s="5" t="s">
        <v>1282</v>
      </c>
      <c r="CB324" s="5">
        <v>10000</v>
      </c>
      <c r="CC324">
        <v>127911.68658698539</v>
      </c>
      <c r="CD324" s="5">
        <v>602400</v>
      </c>
      <c r="CE324" s="5">
        <v>7705400</v>
      </c>
      <c r="CF324" s="5"/>
      <c r="CG324" s="5" t="s">
        <v>1782</v>
      </c>
      <c r="CH324" s="5" t="s">
        <v>1</v>
      </c>
      <c r="CI324" s="5" t="s">
        <v>1</v>
      </c>
      <c r="CJ324" t="s">
        <v>1863</v>
      </c>
      <c r="CK324" t="s">
        <v>1787</v>
      </c>
      <c r="CL324" t="s">
        <v>1868</v>
      </c>
      <c r="CM324" t="s">
        <v>1857</v>
      </c>
      <c r="CN324" s="5" t="b">
        <v>1</v>
      </c>
      <c r="CO324" t="s">
        <v>465</v>
      </c>
      <c r="CQ324" t="s">
        <v>1269</v>
      </c>
      <c r="CR324" t="s">
        <v>1450</v>
      </c>
      <c r="CS324" t="s">
        <v>1282</v>
      </c>
      <c r="CT324" t="b">
        <v>1</v>
      </c>
      <c r="CU324">
        <v>7403000</v>
      </c>
      <c r="CV324" t="s">
        <v>1899</v>
      </c>
      <c r="CW324">
        <v>0</v>
      </c>
      <c r="CX324">
        <v>7403000</v>
      </c>
      <c r="CY324">
        <v>0</v>
      </c>
      <c r="CZ324" t="b">
        <v>1</v>
      </c>
      <c r="DA324">
        <v>45772</v>
      </c>
      <c r="DB324" t="s">
        <v>1792</v>
      </c>
      <c r="DC324">
        <v>-1.4940239043823578E-3</v>
      </c>
      <c r="DD324">
        <v>-176.16287836699681</v>
      </c>
      <c r="DE324" s="5">
        <f>ROUND(ПП5[[#This Row],[Стоимость квартиры с отделкой]]/1000000,2)</f>
        <v>7.71</v>
      </c>
    </row>
    <row r="325" spans="1:109" x14ac:dyDescent="0.25">
      <c r="A325" s="5">
        <v>324</v>
      </c>
      <c r="B325" s="5" t="s">
        <v>21</v>
      </c>
      <c r="C325" s="5">
        <v>15</v>
      </c>
      <c r="D325" s="5">
        <v>5</v>
      </c>
      <c r="E325" s="5">
        <v>1</v>
      </c>
      <c r="F325" s="5">
        <v>12.54</v>
      </c>
      <c r="G325" s="5"/>
      <c r="H325" s="5"/>
      <c r="I325" s="5">
        <v>12.54</v>
      </c>
      <c r="J325" s="5">
        <v>12.74</v>
      </c>
      <c r="K325" s="5">
        <v>4.0199999999999996</v>
      </c>
      <c r="L325" s="5"/>
      <c r="M325" s="5"/>
      <c r="N325" s="5">
        <v>7.09</v>
      </c>
      <c r="O325" s="5">
        <v>2.84</v>
      </c>
      <c r="P325" s="5"/>
      <c r="R325" s="5">
        <v>2.84</v>
      </c>
      <c r="S325" s="5">
        <v>39.229999999999997</v>
      </c>
      <c r="T325" s="5">
        <v>36.39</v>
      </c>
      <c r="U325" s="5">
        <v>37.81</v>
      </c>
      <c r="V325">
        <v>37.450000000000003</v>
      </c>
      <c r="W325" s="5">
        <v>89223.75</v>
      </c>
      <c r="X325">
        <v>4461.1875</v>
      </c>
      <c r="Y325">
        <v>93684.9375</v>
      </c>
      <c r="Z325">
        <v>2810.5481249999998</v>
      </c>
      <c r="AA325">
        <v>96495.485625000001</v>
      </c>
      <c r="AB325">
        <v>4342.2968531249999</v>
      </c>
      <c r="AC325">
        <v>100837.78247812499</v>
      </c>
      <c r="AE325">
        <v>100837.78247812499</v>
      </c>
      <c r="AF325">
        <v>5041.8891239062505</v>
      </c>
      <c r="AG325">
        <v>105879.67160203125</v>
      </c>
      <c r="AH325">
        <v>-620</v>
      </c>
      <c r="AI325">
        <v>105259.67160203125</v>
      </c>
      <c r="AJ325">
        <v>1052.5967160203124</v>
      </c>
      <c r="AK325">
        <v>106312.26831805156</v>
      </c>
      <c r="AL325" s="5">
        <v>5315.6134159025787</v>
      </c>
      <c r="AM325" s="5">
        <v>111627.88173395414</v>
      </c>
      <c r="AO325">
        <v>111627.88173395414</v>
      </c>
      <c r="AP325">
        <v>3348.8364520186242</v>
      </c>
      <c r="AQ325">
        <v>114976.71818597276</v>
      </c>
      <c r="AS325">
        <v>114976.71818597276</v>
      </c>
      <c r="AU325">
        <v>114976.71818597276</v>
      </c>
      <c r="AW325">
        <v>114976.71818597276</v>
      </c>
      <c r="AX325" s="5">
        <v>1149.7671818597278</v>
      </c>
      <c r="AY325">
        <v>116126.4853678325</v>
      </c>
      <c r="BA325">
        <v>116126.4853678325</v>
      </c>
      <c r="BC325">
        <v>116126.4853678325</v>
      </c>
      <c r="BE325">
        <v>116126.4853678325</v>
      </c>
      <c r="BF325">
        <v>580.63242683916258</v>
      </c>
      <c r="BG325">
        <v>116707.11779467166</v>
      </c>
      <c r="BI325">
        <v>116707.11779467166</v>
      </c>
      <c r="BK325">
        <v>116707.11779467166</v>
      </c>
      <c r="BM325">
        <v>116707.11779467166</v>
      </c>
      <c r="BO325">
        <v>116707.11779467166</v>
      </c>
      <c r="BQ325">
        <v>116707.11779467166</v>
      </c>
      <c r="BS325">
        <v>116707.11779467166</v>
      </c>
      <c r="BT325" s="5">
        <v>116707.12</v>
      </c>
      <c r="BU325" s="5">
        <v>4412700</v>
      </c>
      <c r="BX325" s="5">
        <v>0</v>
      </c>
      <c r="BY325" s="5">
        <v>116707.22031208676</v>
      </c>
      <c r="BZ325" s="5">
        <v>4412700</v>
      </c>
      <c r="CA325" s="5" t="s">
        <v>8</v>
      </c>
      <c r="CB325" s="5"/>
      <c r="CC325">
        <v>116707.22031208676</v>
      </c>
      <c r="CD325" s="5">
        <v>0</v>
      </c>
      <c r="CE325" s="5">
        <v>4412700</v>
      </c>
      <c r="CF325" s="5"/>
      <c r="CG325" s="5"/>
      <c r="CH325" s="5" t="s">
        <v>1</v>
      </c>
      <c r="CI325" s="5" t="s">
        <v>1</v>
      </c>
      <c r="CJ325" t="s">
        <v>1863</v>
      </c>
      <c r="CK325" t="s">
        <v>1787</v>
      </c>
      <c r="CL325" t="s">
        <v>1868</v>
      </c>
      <c r="CM325" t="s">
        <v>1864</v>
      </c>
      <c r="CN325" s="5" t="b">
        <v>1</v>
      </c>
      <c r="CO325" t="s">
        <v>466</v>
      </c>
      <c r="CQ325" t="s">
        <v>1269</v>
      </c>
      <c r="CR325" t="s">
        <v>1450</v>
      </c>
      <c r="CS325" t="s">
        <v>8</v>
      </c>
      <c r="CT325" t="b">
        <v>1</v>
      </c>
      <c r="CU325">
        <v>4412700</v>
      </c>
      <c r="CV325" t="s">
        <v>1899</v>
      </c>
      <c r="CW325">
        <v>0</v>
      </c>
      <c r="CX325">
        <v>4412700</v>
      </c>
      <c r="CY325">
        <v>0</v>
      </c>
      <c r="CZ325" t="b">
        <v>1</v>
      </c>
      <c r="DA325">
        <v>45561</v>
      </c>
      <c r="DB325" t="s">
        <v>1785</v>
      </c>
      <c r="DC325">
        <v>-9.5212906638455497E-3</v>
      </c>
      <c r="DD325">
        <v>-1111.2033671608372</v>
      </c>
      <c r="DE325" s="5">
        <f>ROUND(ПП5[[#This Row],[Стоимость квартиры с отделкой]]/1000000,2)</f>
        <v>4.41</v>
      </c>
    </row>
    <row r="326" spans="1:109" x14ac:dyDescent="0.25">
      <c r="A326" s="5">
        <v>325</v>
      </c>
      <c r="B326" s="5" t="s">
        <v>21</v>
      </c>
      <c r="C326" s="5">
        <v>15</v>
      </c>
      <c r="D326" s="5">
        <v>6</v>
      </c>
      <c r="E326" s="5">
        <v>3</v>
      </c>
      <c r="F326" s="5">
        <v>17.2</v>
      </c>
      <c r="G326" s="5">
        <v>14.64</v>
      </c>
      <c r="H326" s="5">
        <v>14.34</v>
      </c>
      <c r="I326" s="5">
        <v>46.18</v>
      </c>
      <c r="J326" s="5">
        <v>13.15</v>
      </c>
      <c r="K326" s="5">
        <v>4.03</v>
      </c>
      <c r="L326" s="5">
        <v>1.76</v>
      </c>
      <c r="M326" s="5"/>
      <c r="N326" s="5">
        <v>13.11</v>
      </c>
      <c r="O326" s="5">
        <v>2.79</v>
      </c>
      <c r="P326" s="5">
        <v>2.68</v>
      </c>
      <c r="R326" s="5">
        <v>5.4700000000000006</v>
      </c>
      <c r="S326" s="5">
        <v>83.7</v>
      </c>
      <c r="T326" s="5">
        <v>78.23</v>
      </c>
      <c r="U326" s="5">
        <v>80.97</v>
      </c>
      <c r="V326">
        <v>80.600000000000023</v>
      </c>
      <c r="W326" s="5">
        <v>73520.37000000001</v>
      </c>
      <c r="X326">
        <v>3676.0185000000006</v>
      </c>
      <c r="Y326">
        <v>77196.388500000015</v>
      </c>
      <c r="Z326">
        <v>2315.8916550000004</v>
      </c>
      <c r="AA326">
        <v>79512.280155000015</v>
      </c>
      <c r="AC326">
        <v>79512.280155000015</v>
      </c>
      <c r="AE326">
        <v>79512.280155000015</v>
      </c>
      <c r="AG326">
        <v>79512.280155000015</v>
      </c>
      <c r="AI326">
        <v>79512.280155000015</v>
      </c>
      <c r="AJ326">
        <v>795.12280155000019</v>
      </c>
      <c r="AK326">
        <v>80307.40295655001</v>
      </c>
      <c r="AL326" s="5">
        <v>4015.3701478275007</v>
      </c>
      <c r="AM326" s="5">
        <v>84322.773104377513</v>
      </c>
      <c r="AO326">
        <v>84322.773104377513</v>
      </c>
      <c r="AP326">
        <v>1686.4554620875504</v>
      </c>
      <c r="AQ326">
        <v>86009.22856646507</v>
      </c>
      <c r="AS326">
        <v>86009.22856646507</v>
      </c>
      <c r="AT326">
        <v>1720.1845713293014</v>
      </c>
      <c r="AU326">
        <v>87729.41313779437</v>
      </c>
      <c r="AW326">
        <v>87729.41313779437</v>
      </c>
      <c r="AX326" s="5"/>
      <c r="AY326">
        <v>87729.41313779437</v>
      </c>
      <c r="BA326">
        <v>87729.41313779437</v>
      </c>
      <c r="BC326">
        <v>87729.41313779437</v>
      </c>
      <c r="BE326">
        <v>87729.41313779437</v>
      </c>
      <c r="BG326">
        <v>87729.41313779437</v>
      </c>
      <c r="BI326">
        <v>87729.41313779437</v>
      </c>
      <c r="BK326">
        <v>87729.41313779437</v>
      </c>
      <c r="BM326">
        <v>87729.41313779437</v>
      </c>
      <c r="BO326">
        <v>87729.41313779437</v>
      </c>
      <c r="BQ326">
        <v>87729.41313779437</v>
      </c>
      <c r="BS326">
        <v>87729.41313779437</v>
      </c>
      <c r="BT326" s="5">
        <v>87729.41</v>
      </c>
      <c r="BU326" s="5">
        <v>7103500</v>
      </c>
      <c r="BW326">
        <v>0.03</v>
      </c>
      <c r="BX326" s="5">
        <v>213105</v>
      </c>
      <c r="BY326" s="5">
        <v>85098.122761516614</v>
      </c>
      <c r="BZ326" s="5">
        <v>6890395</v>
      </c>
      <c r="CA326" s="5" t="s">
        <v>1282</v>
      </c>
      <c r="CB326" s="5">
        <v>7000</v>
      </c>
      <c r="CC326">
        <v>92098.122761516614</v>
      </c>
      <c r="CD326" s="5">
        <v>566790</v>
      </c>
      <c r="CE326" s="5">
        <v>7457185</v>
      </c>
      <c r="CF326" s="5"/>
      <c r="CG326" s="5" t="s">
        <v>132</v>
      </c>
      <c r="CH326" s="5" t="s">
        <v>1</v>
      </c>
      <c r="CI326" s="5" t="s">
        <v>1</v>
      </c>
      <c r="CJ326" t="s">
        <v>1863</v>
      </c>
      <c r="CK326" t="s">
        <v>1787</v>
      </c>
      <c r="CL326" t="s">
        <v>1868</v>
      </c>
      <c r="CM326" t="s">
        <v>1866</v>
      </c>
      <c r="CN326" s="5" t="b">
        <v>1</v>
      </c>
      <c r="CO326" t="s">
        <v>467</v>
      </c>
      <c r="CQ326" t="s">
        <v>1269</v>
      </c>
      <c r="CR326" t="s">
        <v>1450</v>
      </c>
      <c r="CS326" t="s">
        <v>1282</v>
      </c>
      <c r="CT326" t="b">
        <v>1</v>
      </c>
      <c r="CU326">
        <v>7103500</v>
      </c>
      <c r="CV326" t="s">
        <v>1899</v>
      </c>
      <c r="CW326">
        <v>0</v>
      </c>
      <c r="CX326">
        <v>7103500</v>
      </c>
      <c r="CY326">
        <v>0</v>
      </c>
      <c r="CZ326" t="b">
        <v>1</v>
      </c>
      <c r="DA326">
        <v>45419</v>
      </c>
      <c r="DB326" t="s">
        <v>1789</v>
      </c>
      <c r="DC326">
        <v>-4.5695936766702028E-3</v>
      </c>
      <c r="DD326">
        <v>-388.86384366753094</v>
      </c>
      <c r="DE326" s="5">
        <f>ROUND(ПП5[[#This Row],[Стоимость квартиры с отделкой]]/1000000,2)</f>
        <v>7.46</v>
      </c>
    </row>
    <row r="327" spans="1:109" x14ac:dyDescent="0.25">
      <c r="A327" s="5">
        <v>326</v>
      </c>
      <c r="B327" s="5" t="s">
        <v>21</v>
      </c>
      <c r="C327" s="5">
        <v>15</v>
      </c>
      <c r="D327" s="5">
        <v>7</v>
      </c>
      <c r="E327" s="5">
        <v>1</v>
      </c>
      <c r="F327" s="5">
        <v>14.3</v>
      </c>
      <c r="G327" s="5"/>
      <c r="H327" s="5"/>
      <c r="I327" s="5">
        <v>14.3</v>
      </c>
      <c r="J327" s="5">
        <v>9.2799999999999994</v>
      </c>
      <c r="K327" s="5">
        <v>3.79</v>
      </c>
      <c r="L327" s="5"/>
      <c r="M327" s="5"/>
      <c r="N327" s="5">
        <v>6.08</v>
      </c>
      <c r="O327" s="5">
        <v>2.71</v>
      </c>
      <c r="P327" s="5"/>
      <c r="R327" s="5">
        <v>2.71</v>
      </c>
      <c r="S327" s="5">
        <v>36.159999999999997</v>
      </c>
      <c r="T327" s="5">
        <v>33.450000000000003</v>
      </c>
      <c r="U327" s="5">
        <v>34.81</v>
      </c>
      <c r="V327">
        <v>34.950000000000003</v>
      </c>
      <c r="W327" s="5">
        <v>84762.5625</v>
      </c>
      <c r="X327">
        <v>4238.1281250000002</v>
      </c>
      <c r="Y327">
        <v>89000.690625000003</v>
      </c>
      <c r="Z327">
        <v>2670.02071875</v>
      </c>
      <c r="AA327">
        <v>91670.711343750023</v>
      </c>
      <c r="AB327">
        <v>12833.899588125005</v>
      </c>
      <c r="AC327">
        <v>104504.610931875</v>
      </c>
      <c r="AE327">
        <v>104504.610931875</v>
      </c>
      <c r="AF327">
        <v>5225.2305465937507</v>
      </c>
      <c r="AG327">
        <v>109729.84147846876</v>
      </c>
      <c r="AI327">
        <v>109729.84147846876</v>
      </c>
      <c r="AJ327">
        <v>1097.2984147846876</v>
      </c>
      <c r="AK327">
        <v>110827.13989325344</v>
      </c>
      <c r="AL327" s="5">
        <v>5541.3569946626731</v>
      </c>
      <c r="AM327" s="5">
        <v>116368.49688791612</v>
      </c>
      <c r="AO327">
        <v>116368.49688791612</v>
      </c>
      <c r="AP327">
        <v>3491.0549066374833</v>
      </c>
      <c r="AQ327">
        <v>119859.5517945536</v>
      </c>
      <c r="AS327">
        <v>119859.5517945536</v>
      </c>
      <c r="AU327">
        <v>119859.5517945536</v>
      </c>
      <c r="AW327">
        <v>119859.5517945536</v>
      </c>
      <c r="AX327" s="5"/>
      <c r="AY327">
        <v>119859.5517945536</v>
      </c>
      <c r="BA327">
        <v>119859.5517945536</v>
      </c>
      <c r="BC327">
        <v>119859.5517945536</v>
      </c>
      <c r="BE327">
        <v>119859.5517945536</v>
      </c>
      <c r="BF327">
        <v>599.29775897276795</v>
      </c>
      <c r="BG327">
        <v>120458.84955352636</v>
      </c>
      <c r="BI327">
        <v>120458.84955352636</v>
      </c>
      <c r="BJ327">
        <v>2409.1769910705275</v>
      </c>
      <c r="BK327">
        <v>122868.0265445969</v>
      </c>
      <c r="BM327">
        <v>122868.0265445969</v>
      </c>
      <c r="BO327">
        <v>122868.0265445969</v>
      </c>
      <c r="BQ327">
        <v>122868.0265445969</v>
      </c>
      <c r="BS327">
        <v>122868.0265445969</v>
      </c>
      <c r="BT327" s="5">
        <v>122868.03</v>
      </c>
      <c r="BU327" s="5">
        <v>4277100</v>
      </c>
      <c r="BW327">
        <v>0.02</v>
      </c>
      <c r="BX327" s="5">
        <v>85542</v>
      </c>
      <c r="BY327" s="5">
        <v>120412.46768170064</v>
      </c>
      <c r="BZ327" s="5">
        <v>4191558</v>
      </c>
      <c r="CA327" s="5" t="s">
        <v>10</v>
      </c>
      <c r="CB327" s="5">
        <v>24000</v>
      </c>
      <c r="CC327">
        <v>144412.46768170063</v>
      </c>
      <c r="CD327" s="5">
        <v>835440</v>
      </c>
      <c r="CE327" s="5">
        <v>5026998</v>
      </c>
      <c r="CF327" s="5" t="s">
        <v>102</v>
      </c>
      <c r="CG327" s="5" t="s">
        <v>62</v>
      </c>
      <c r="CH327" s="5" t="s">
        <v>1</v>
      </c>
      <c r="CI327" s="5" t="s">
        <v>1</v>
      </c>
      <c r="CJ327" t="s">
        <v>1863</v>
      </c>
      <c r="CK327" t="s">
        <v>1787</v>
      </c>
      <c r="CL327" t="s">
        <v>1868</v>
      </c>
      <c r="CM327" t="s">
        <v>1864</v>
      </c>
      <c r="CN327" s="5" t="b">
        <v>1</v>
      </c>
      <c r="CO327" t="s">
        <v>468</v>
      </c>
      <c r="CQ327" t="s">
        <v>1269</v>
      </c>
      <c r="CR327" t="s">
        <v>1450</v>
      </c>
      <c r="CS327" t="s">
        <v>10</v>
      </c>
      <c r="CT327" t="b">
        <v>1</v>
      </c>
      <c r="CU327">
        <v>4277100</v>
      </c>
      <c r="CV327" t="s">
        <v>1899</v>
      </c>
      <c r="CW327">
        <v>0</v>
      </c>
      <c r="CX327">
        <v>4277100</v>
      </c>
      <c r="CY327">
        <v>0</v>
      </c>
      <c r="CZ327" t="b">
        <v>1</v>
      </c>
      <c r="DA327">
        <v>45625</v>
      </c>
      <c r="DB327" t="s">
        <v>1785</v>
      </c>
      <c r="DC327">
        <v>4.0218328066647935E-3</v>
      </c>
      <c r="DD327">
        <v>484.27881285372786</v>
      </c>
      <c r="DE327" s="5">
        <f>ROUND(ПП5[[#This Row],[Стоимость квартиры с отделкой]]/1000000,2)</f>
        <v>5.03</v>
      </c>
    </row>
    <row r="328" spans="1:109" x14ac:dyDescent="0.25">
      <c r="A328" s="5">
        <v>327</v>
      </c>
      <c r="B328" s="5" t="s">
        <v>21</v>
      </c>
      <c r="C328" s="5">
        <v>16</v>
      </c>
      <c r="D328" s="5">
        <v>1</v>
      </c>
      <c r="E328" s="5">
        <v>2</v>
      </c>
      <c r="F328" s="5">
        <v>17.63</v>
      </c>
      <c r="G328" s="5">
        <v>13.69</v>
      </c>
      <c r="H328" s="5"/>
      <c r="I328" s="5">
        <v>31.32</v>
      </c>
      <c r="J328" s="5">
        <v>20.05</v>
      </c>
      <c r="K328" s="5">
        <v>3.54</v>
      </c>
      <c r="L328" s="5">
        <v>2.93</v>
      </c>
      <c r="M328" s="5"/>
      <c r="N328" s="5">
        <v>12.19</v>
      </c>
      <c r="O328" s="5">
        <v>4.6500000000000004</v>
      </c>
      <c r="P328" s="5">
        <v>2.68</v>
      </c>
      <c r="R328" s="5">
        <v>7.33</v>
      </c>
      <c r="S328" s="5">
        <v>77.36</v>
      </c>
      <c r="T328" s="5">
        <v>70.03</v>
      </c>
      <c r="U328" s="5">
        <v>73.7</v>
      </c>
      <c r="V328">
        <v>73.149999999999977</v>
      </c>
      <c r="W328" s="5">
        <v>80307.864000000001</v>
      </c>
      <c r="X328">
        <v>4015.3932</v>
      </c>
      <c r="Y328">
        <v>84323.257199999993</v>
      </c>
      <c r="Z328">
        <v>2529.6977160000001</v>
      </c>
      <c r="AA328">
        <v>86852.954916000002</v>
      </c>
      <c r="AC328">
        <v>86852.954916000002</v>
      </c>
      <c r="AE328">
        <v>86852.954916000002</v>
      </c>
      <c r="AG328">
        <v>86852.954916000002</v>
      </c>
      <c r="AI328">
        <v>86852.954916000002</v>
      </c>
      <c r="AK328">
        <v>86852.954916000002</v>
      </c>
      <c r="AL328" s="5"/>
      <c r="AM328" s="5">
        <v>86852.954916000002</v>
      </c>
      <c r="AO328">
        <v>86852.954916000002</v>
      </c>
      <c r="AQ328">
        <v>86852.954916000002</v>
      </c>
      <c r="AS328">
        <v>86852.954916000002</v>
      </c>
      <c r="AU328">
        <v>86852.954916000002</v>
      </c>
      <c r="AW328">
        <v>86852.954916000002</v>
      </c>
      <c r="AX328" s="5"/>
      <c r="AY328">
        <v>86852.954916000002</v>
      </c>
      <c r="BA328">
        <v>86852.954916000002</v>
      </c>
      <c r="BC328">
        <v>86852.954916000002</v>
      </c>
      <c r="BE328">
        <v>86852.954916000002</v>
      </c>
      <c r="BG328">
        <v>86852.954916000002</v>
      </c>
      <c r="BI328">
        <v>86852.954916000002</v>
      </c>
      <c r="BK328">
        <v>86852.954916000002</v>
      </c>
      <c r="BM328">
        <v>86852.954916000002</v>
      </c>
      <c r="BO328">
        <v>86852.954916000002</v>
      </c>
      <c r="BQ328">
        <v>86852.954916000002</v>
      </c>
      <c r="BS328">
        <v>86852.954916000002</v>
      </c>
      <c r="BT328" s="5">
        <v>86852.95</v>
      </c>
      <c r="BU328" s="5">
        <v>6401100</v>
      </c>
      <c r="BW328">
        <v>0.02</v>
      </c>
      <c r="BX328" s="5">
        <v>128022</v>
      </c>
      <c r="BY328" s="5">
        <v>85116.390773405699</v>
      </c>
      <c r="BZ328" s="5">
        <v>6273078</v>
      </c>
      <c r="CA328" s="5" t="s">
        <v>8</v>
      </c>
      <c r="CB328" s="5"/>
      <c r="CC328">
        <v>85116.390773405699</v>
      </c>
      <c r="CD328" s="5">
        <v>0</v>
      </c>
      <c r="CE328" s="5">
        <v>6273078</v>
      </c>
      <c r="CF328" s="5" t="s">
        <v>104</v>
      </c>
      <c r="CG328" s="5" t="s">
        <v>62</v>
      </c>
      <c r="CH328" s="5" t="s">
        <v>1</v>
      </c>
      <c r="CI328" s="5" t="s">
        <v>1</v>
      </c>
      <c r="CJ328" t="s">
        <v>1863</v>
      </c>
      <c r="CK328" t="s">
        <v>1787</v>
      </c>
      <c r="CL328" t="s">
        <v>1868</v>
      </c>
      <c r="CM328" t="s">
        <v>1857</v>
      </c>
      <c r="CN328" s="5" t="b">
        <v>1</v>
      </c>
      <c r="CO328" t="s">
        <v>469</v>
      </c>
      <c r="CQ328" t="s">
        <v>1269</v>
      </c>
      <c r="CR328" t="s">
        <v>1450</v>
      </c>
      <c r="CS328" t="s">
        <v>8</v>
      </c>
      <c r="CT328" t="b">
        <v>1</v>
      </c>
      <c r="CU328">
        <v>6401100</v>
      </c>
      <c r="CV328" t="s">
        <v>1899</v>
      </c>
      <c r="CW328">
        <v>0</v>
      </c>
      <c r="CX328">
        <v>6401100</v>
      </c>
      <c r="CY328">
        <v>0</v>
      </c>
      <c r="CZ328" t="b">
        <v>1</v>
      </c>
      <c r="DA328">
        <v>45275</v>
      </c>
      <c r="DB328" t="s">
        <v>1792</v>
      </c>
      <c r="DC328">
        <v>-7.4626865671643117E-3</v>
      </c>
      <c r="DD328">
        <v>-635.19694607020313</v>
      </c>
      <c r="DE328" s="5">
        <f>ROUND(ПП5[[#This Row],[Стоимость квартиры с отделкой]]/1000000,2)</f>
        <v>6.27</v>
      </c>
    </row>
    <row r="329" spans="1:109" x14ac:dyDescent="0.25">
      <c r="A329" s="5">
        <v>328</v>
      </c>
      <c r="B329" s="5" t="s">
        <v>21</v>
      </c>
      <c r="C329" s="5">
        <v>16</v>
      </c>
      <c r="D329" s="5">
        <v>2</v>
      </c>
      <c r="E329" s="5">
        <v>0</v>
      </c>
      <c r="F329" s="5">
        <v>7.18</v>
      </c>
      <c r="G329" s="5"/>
      <c r="H329" s="5"/>
      <c r="I329" s="5">
        <v>7.18</v>
      </c>
      <c r="J329" s="5">
        <v>5.17</v>
      </c>
      <c r="K329" s="5">
        <v>3.72</v>
      </c>
      <c r="L329" s="5"/>
      <c r="M329" s="5"/>
      <c r="N329" s="5">
        <v>6.97</v>
      </c>
      <c r="O329" s="5">
        <v>2.97</v>
      </c>
      <c r="P329" s="5"/>
      <c r="R329" s="5">
        <v>2.97</v>
      </c>
      <c r="S329" s="5">
        <v>26.01</v>
      </c>
      <c r="T329" s="5">
        <v>23.04</v>
      </c>
      <c r="U329" s="5">
        <v>24.53</v>
      </c>
      <c r="V329">
        <v>24.45</v>
      </c>
      <c r="W329" s="5">
        <v>92857.59</v>
      </c>
      <c r="X329">
        <v>4642.8795</v>
      </c>
      <c r="Y329">
        <v>97500.469500000007</v>
      </c>
      <c r="Z329">
        <v>2925.0140849999998</v>
      </c>
      <c r="AA329">
        <v>100425.48358499999</v>
      </c>
      <c r="AB329">
        <v>13055.312866050001</v>
      </c>
      <c r="AC329">
        <v>113480.79645105</v>
      </c>
      <c r="AD329">
        <v>3404.4238935314997</v>
      </c>
      <c r="AE329">
        <v>116885.2203445815</v>
      </c>
      <c r="AG329">
        <v>116885.2203445815</v>
      </c>
      <c r="AI329">
        <v>116885.2203445815</v>
      </c>
      <c r="AJ329">
        <v>1168.8522034458149</v>
      </c>
      <c r="AK329">
        <v>118054.07254802732</v>
      </c>
      <c r="AL329" s="5">
        <v>5902.7036274013662</v>
      </c>
      <c r="AM329" s="5">
        <v>123956.77617542868</v>
      </c>
      <c r="AO329">
        <v>123956.77617542868</v>
      </c>
      <c r="AQ329">
        <v>123956.77617542868</v>
      </c>
      <c r="AS329">
        <v>123956.77617542868</v>
      </c>
      <c r="AU329">
        <v>123956.77617542868</v>
      </c>
      <c r="AW329">
        <v>123956.77617542868</v>
      </c>
      <c r="AX329" s="5"/>
      <c r="AY329">
        <v>123956.77617542868</v>
      </c>
      <c r="BA329">
        <v>123956.77617542868</v>
      </c>
      <c r="BC329">
        <v>123956.77617542868</v>
      </c>
      <c r="BE329">
        <v>123956.77617542868</v>
      </c>
      <c r="BG329">
        <v>123956.77617542868</v>
      </c>
      <c r="BI329">
        <v>123956.77617542868</v>
      </c>
      <c r="BK329">
        <v>123956.77617542868</v>
      </c>
      <c r="BM329">
        <v>123956.77617542868</v>
      </c>
      <c r="BO329">
        <v>123956.77617542868</v>
      </c>
      <c r="BQ329">
        <v>123956.77617542868</v>
      </c>
      <c r="BS329">
        <v>123956.77617542868</v>
      </c>
      <c r="BT329" s="5">
        <v>123956.78</v>
      </c>
      <c r="BU329" s="5">
        <v>3040700</v>
      </c>
      <c r="BW329">
        <v>0.04</v>
      </c>
      <c r="BX329" s="5">
        <v>121628</v>
      </c>
      <c r="BY329" s="5">
        <v>119000.08153281696</v>
      </c>
      <c r="BZ329" s="5">
        <v>2919072</v>
      </c>
      <c r="CA329" s="5" t="s">
        <v>10</v>
      </c>
      <c r="CB329" s="5">
        <v>20000</v>
      </c>
      <c r="CC329">
        <v>139000.08153281696</v>
      </c>
      <c r="CD329" s="5">
        <v>490600</v>
      </c>
      <c r="CE329" s="5">
        <v>3409672</v>
      </c>
      <c r="CF329" s="5"/>
      <c r="CG329" s="5" t="s">
        <v>110</v>
      </c>
      <c r="CH329" s="5" t="s">
        <v>1</v>
      </c>
      <c r="CI329" s="5" t="s">
        <v>1</v>
      </c>
      <c r="CJ329" t="s">
        <v>1863</v>
      </c>
      <c r="CK329" t="s">
        <v>1787</v>
      </c>
      <c r="CL329" t="s">
        <v>1868</v>
      </c>
      <c r="CM329" t="s">
        <v>1862</v>
      </c>
      <c r="CN329" s="5" t="b">
        <v>1</v>
      </c>
      <c r="CO329" t="s">
        <v>470</v>
      </c>
      <c r="CQ329" t="s">
        <v>1269</v>
      </c>
      <c r="CR329" t="s">
        <v>1450</v>
      </c>
      <c r="CS329" t="s">
        <v>10</v>
      </c>
      <c r="CT329" t="b">
        <v>1</v>
      </c>
      <c r="CU329">
        <v>3040700</v>
      </c>
      <c r="CV329" t="s">
        <v>1899</v>
      </c>
      <c r="CW329">
        <v>0</v>
      </c>
      <c r="CX329">
        <v>3040700</v>
      </c>
      <c r="CY329">
        <v>0</v>
      </c>
      <c r="CZ329" t="b">
        <v>1</v>
      </c>
      <c r="DA329">
        <v>45321</v>
      </c>
      <c r="DB329" t="s">
        <v>1792</v>
      </c>
      <c r="DC329">
        <v>-3.2613126783531676E-3</v>
      </c>
      <c r="DD329">
        <v>-388.09647462803656</v>
      </c>
      <c r="DE329" s="5">
        <f>ROUND(ПП5[[#This Row],[Стоимость квартиры с отделкой]]/1000000,2)</f>
        <v>3.41</v>
      </c>
    </row>
    <row r="330" spans="1:109" x14ac:dyDescent="0.25">
      <c r="A330" s="5">
        <v>329</v>
      </c>
      <c r="B330" s="5" t="s">
        <v>21</v>
      </c>
      <c r="C330" s="5">
        <v>16</v>
      </c>
      <c r="D330" s="5">
        <v>3</v>
      </c>
      <c r="E330" s="5">
        <v>2</v>
      </c>
      <c r="F330" s="5">
        <v>13.69</v>
      </c>
      <c r="G330" s="5">
        <v>10.16</v>
      </c>
      <c r="H330" s="5"/>
      <c r="I330" s="5">
        <v>23.85</v>
      </c>
      <c r="J330" s="5">
        <v>18.71</v>
      </c>
      <c r="K330" s="5">
        <v>3.49</v>
      </c>
      <c r="L330" s="5">
        <v>2.11</v>
      </c>
      <c r="M330" s="5"/>
      <c r="N330" s="5">
        <v>7.09</v>
      </c>
      <c r="O330" s="5">
        <v>2.65</v>
      </c>
      <c r="P330" s="5"/>
      <c r="R330" s="5">
        <v>2.65</v>
      </c>
      <c r="S330" s="5">
        <v>57.9</v>
      </c>
      <c r="T330" s="5">
        <v>55.25</v>
      </c>
      <c r="U330" s="5">
        <v>56.58</v>
      </c>
      <c r="V330">
        <v>56.4</v>
      </c>
      <c r="W330" s="5">
        <v>81080.054999999993</v>
      </c>
      <c r="X330">
        <v>4054.002750000001</v>
      </c>
      <c r="Y330">
        <v>85134.057750000007</v>
      </c>
      <c r="Z330">
        <v>2554.0217325000003</v>
      </c>
      <c r="AA330">
        <v>87688.079482500005</v>
      </c>
      <c r="AC330">
        <v>87688.079482500005</v>
      </c>
      <c r="AE330">
        <v>87688.079482500005</v>
      </c>
      <c r="AG330">
        <v>87688.079482500005</v>
      </c>
      <c r="AI330">
        <v>87688.079482500005</v>
      </c>
      <c r="AJ330">
        <v>876.88079482499995</v>
      </c>
      <c r="AK330">
        <v>88564.960277325008</v>
      </c>
      <c r="AL330" s="5">
        <v>4428.2480138662504</v>
      </c>
      <c r="AM330" s="5">
        <v>92993.208291191258</v>
      </c>
      <c r="AO330">
        <v>92993.208291191258</v>
      </c>
      <c r="AP330">
        <v>1859.8641658238253</v>
      </c>
      <c r="AQ330">
        <v>94853.072457015078</v>
      </c>
      <c r="AS330">
        <v>94853.072457015078</v>
      </c>
      <c r="AT330">
        <v>1897.0614491403016</v>
      </c>
      <c r="AU330">
        <v>96750.133906155374</v>
      </c>
      <c r="AV330">
        <v>150</v>
      </c>
      <c r="AW330">
        <v>96900.133906155374</v>
      </c>
      <c r="AX330" s="5">
        <v>969.00133906155372</v>
      </c>
      <c r="AY330">
        <v>97869.135245216923</v>
      </c>
      <c r="BA330">
        <v>97869.135245216923</v>
      </c>
      <c r="BC330">
        <v>97869.135245216923</v>
      </c>
      <c r="BE330">
        <v>97869.135245216923</v>
      </c>
      <c r="BF330">
        <v>2446.7283811304233</v>
      </c>
      <c r="BG330">
        <v>100315.86362634736</v>
      </c>
      <c r="BH330">
        <v>500</v>
      </c>
      <c r="BI330">
        <v>100815.86362634736</v>
      </c>
      <c r="BJ330">
        <v>4032.6345450538938</v>
      </c>
      <c r="BK330">
        <v>104848.49817140124</v>
      </c>
      <c r="BL330">
        <v>6290.9098902840742</v>
      </c>
      <c r="BM330">
        <v>111139.40806168532</v>
      </c>
      <c r="BN330">
        <v>14448.123048019092</v>
      </c>
      <c r="BO330">
        <v>125587.5311097044</v>
      </c>
      <c r="BP330">
        <v>35</v>
      </c>
      <c r="BQ330">
        <v>125622.5311097044</v>
      </c>
      <c r="BR330">
        <v>1256.2253110970439</v>
      </c>
      <c r="BS330">
        <v>126878.75642080144</v>
      </c>
      <c r="BT330" s="5">
        <v>126878.76</v>
      </c>
      <c r="BU330" s="5">
        <v>7178900</v>
      </c>
      <c r="BV330">
        <v>300000</v>
      </c>
      <c r="BW330">
        <v>0.03</v>
      </c>
      <c r="BX330" s="5">
        <v>515367</v>
      </c>
      <c r="BY330" s="5">
        <v>117771.88052315306</v>
      </c>
      <c r="BZ330" s="5">
        <v>6663533</v>
      </c>
      <c r="CA330" s="5" t="s">
        <v>8</v>
      </c>
      <c r="CB330" s="5"/>
      <c r="CC330">
        <v>117771.88052315306</v>
      </c>
      <c r="CD330" s="5">
        <v>0</v>
      </c>
      <c r="CE330" s="5">
        <v>6663533</v>
      </c>
      <c r="CF330" s="5" t="s">
        <v>102</v>
      </c>
      <c r="CG330" s="5" t="s">
        <v>1776</v>
      </c>
      <c r="CH330" s="5" t="s">
        <v>1</v>
      </c>
      <c r="CI330" s="5" t="s">
        <v>1</v>
      </c>
      <c r="CJ330" t="s">
        <v>1863</v>
      </c>
      <c r="CK330" t="s">
        <v>1787</v>
      </c>
      <c r="CL330" t="s">
        <v>1868</v>
      </c>
      <c r="CM330" t="s">
        <v>1857</v>
      </c>
      <c r="CN330" s="5" t="b">
        <v>1</v>
      </c>
      <c r="CO330" t="s">
        <v>471</v>
      </c>
      <c r="CQ330" t="s">
        <v>1269</v>
      </c>
      <c r="CR330" t="s">
        <v>1450</v>
      </c>
      <c r="CS330" t="s">
        <v>8</v>
      </c>
      <c r="CT330" t="b">
        <v>1</v>
      </c>
      <c r="CU330">
        <v>7178900</v>
      </c>
      <c r="CV330" t="s">
        <v>1899</v>
      </c>
      <c r="CW330">
        <v>7178900</v>
      </c>
      <c r="CX330">
        <v>7178900</v>
      </c>
      <c r="CY330">
        <v>0</v>
      </c>
      <c r="CZ330" t="b">
        <v>1</v>
      </c>
      <c r="DA330">
        <v>45763</v>
      </c>
      <c r="DB330" t="s">
        <v>1792</v>
      </c>
      <c r="DC330">
        <v>-3.1813361611876534E-3</v>
      </c>
      <c r="DD330">
        <v>-374.6719422793787</v>
      </c>
      <c r="DE330" s="5">
        <f>ROUND(ПП5[[#This Row],[Стоимость квартиры с отделкой]]/1000000,2)</f>
        <v>6.66</v>
      </c>
    </row>
    <row r="331" spans="1:109" x14ac:dyDescent="0.25">
      <c r="A331" s="5">
        <v>330</v>
      </c>
      <c r="B331" s="5" t="s">
        <v>21</v>
      </c>
      <c r="C331" s="5">
        <v>16</v>
      </c>
      <c r="D331" s="5">
        <v>4</v>
      </c>
      <c r="E331" s="5">
        <v>2</v>
      </c>
      <c r="F331" s="5">
        <v>15.45</v>
      </c>
      <c r="G331" s="5">
        <v>10.34</v>
      </c>
      <c r="H331" s="5"/>
      <c r="I331" s="5">
        <v>25.79</v>
      </c>
      <c r="J331" s="5">
        <v>15.44</v>
      </c>
      <c r="K331" s="5">
        <v>4.59</v>
      </c>
      <c r="L331" s="5">
        <v>2.21</v>
      </c>
      <c r="M331" s="5"/>
      <c r="N331" s="5">
        <v>10.79</v>
      </c>
      <c r="O331" s="5">
        <v>2.84</v>
      </c>
      <c r="P331" s="5"/>
      <c r="R331" s="5">
        <v>2.84</v>
      </c>
      <c r="S331" s="5">
        <v>61.66</v>
      </c>
      <c r="T331" s="5">
        <v>58.82</v>
      </c>
      <c r="U331" s="5">
        <v>60.24</v>
      </c>
      <c r="V331">
        <v>59.850000000000009</v>
      </c>
      <c r="W331" s="5">
        <v>83010.532500000001</v>
      </c>
      <c r="X331">
        <v>4150.5266250000004</v>
      </c>
      <c r="Y331">
        <v>87161.059125</v>
      </c>
      <c r="Z331">
        <v>2614.8317737499997</v>
      </c>
      <c r="AA331">
        <v>89775.890898750004</v>
      </c>
      <c r="AC331">
        <v>89775.890898750004</v>
      </c>
      <c r="AE331">
        <v>89775.890898750004</v>
      </c>
      <c r="AG331">
        <v>89775.890898750004</v>
      </c>
      <c r="AI331">
        <v>89775.890898750004</v>
      </c>
      <c r="AJ331">
        <v>897.75890898750004</v>
      </c>
      <c r="AK331">
        <v>90673.6498077375</v>
      </c>
      <c r="AL331" s="5">
        <v>4533.6824903868755</v>
      </c>
      <c r="AM331" s="5">
        <v>95207.332298124369</v>
      </c>
      <c r="AO331">
        <v>95207.332298124369</v>
      </c>
      <c r="AP331">
        <v>1904.1466459624871</v>
      </c>
      <c r="AQ331">
        <v>97111.478944086863</v>
      </c>
      <c r="AS331">
        <v>97111.478944086863</v>
      </c>
      <c r="AT331">
        <v>1942.2295788817371</v>
      </c>
      <c r="AU331">
        <v>99053.708522968605</v>
      </c>
      <c r="AW331">
        <v>99053.708522968605</v>
      </c>
      <c r="AX331" s="5"/>
      <c r="AY331">
        <v>99053.708522968605</v>
      </c>
      <c r="BA331">
        <v>99053.708522968605</v>
      </c>
      <c r="BC331">
        <v>99053.708522968605</v>
      </c>
      <c r="BE331">
        <v>99053.708522968605</v>
      </c>
      <c r="BF331">
        <v>495.26854261484306</v>
      </c>
      <c r="BG331">
        <v>99548.977065583444</v>
      </c>
      <c r="BI331">
        <v>99548.977065583444</v>
      </c>
      <c r="BJ331">
        <v>3981.959082623338</v>
      </c>
      <c r="BK331">
        <v>103530.93614820678</v>
      </c>
      <c r="BM331">
        <v>103530.93614820678</v>
      </c>
      <c r="BO331">
        <v>103530.93614820678</v>
      </c>
      <c r="BQ331">
        <v>103530.93614820678</v>
      </c>
      <c r="BS331">
        <v>103530.93614820678</v>
      </c>
      <c r="BT331" s="5">
        <v>103530.94</v>
      </c>
      <c r="BU331" s="5">
        <v>6236800</v>
      </c>
      <c r="BW331">
        <v>0.02</v>
      </c>
      <c r="BX331" s="5">
        <v>124736</v>
      </c>
      <c r="BY331" s="5">
        <v>101461.88579017264</v>
      </c>
      <c r="BZ331" s="5">
        <v>6112064</v>
      </c>
      <c r="CA331" s="5" t="s">
        <v>10</v>
      </c>
      <c r="CB331" s="5">
        <v>24000</v>
      </c>
      <c r="CC331">
        <v>125461.88579017264</v>
      </c>
      <c r="CD331" s="5">
        <v>1445760</v>
      </c>
      <c r="CE331" s="5">
        <v>7557824</v>
      </c>
      <c r="CF331" s="5"/>
      <c r="CG331" s="5" t="s">
        <v>62</v>
      </c>
      <c r="CH331" s="5" t="s">
        <v>1</v>
      </c>
      <c r="CI331" s="5" t="s">
        <v>1</v>
      </c>
      <c r="CJ331" t="s">
        <v>1863</v>
      </c>
      <c r="CK331" t="s">
        <v>1787</v>
      </c>
      <c r="CL331" t="s">
        <v>1868</v>
      </c>
      <c r="CM331" t="s">
        <v>1857</v>
      </c>
      <c r="CN331" s="5" t="b">
        <v>1</v>
      </c>
      <c r="CO331" t="s">
        <v>472</v>
      </c>
      <c r="CQ331" t="s">
        <v>1269</v>
      </c>
      <c r="CR331" t="s">
        <v>1450</v>
      </c>
      <c r="CS331" t="s">
        <v>10</v>
      </c>
      <c r="CT331" t="b">
        <v>1</v>
      </c>
      <c r="CU331">
        <v>6236800</v>
      </c>
      <c r="CV331" t="s">
        <v>1899</v>
      </c>
      <c r="CW331">
        <v>0</v>
      </c>
      <c r="CX331">
        <v>6236800</v>
      </c>
      <c r="CY331">
        <v>0</v>
      </c>
      <c r="CZ331" t="b">
        <v>1</v>
      </c>
      <c r="DA331">
        <v>45594</v>
      </c>
      <c r="DB331" t="s">
        <v>1789</v>
      </c>
      <c r="DC331">
        <v>-6.4741035856572537E-3</v>
      </c>
      <c r="DD331">
        <v>-656.87475860170343</v>
      </c>
      <c r="DE331" s="5">
        <f>ROUND(ПП5[[#This Row],[Стоимость квартиры с отделкой]]/1000000,2)</f>
        <v>7.56</v>
      </c>
    </row>
    <row r="332" spans="1:109" x14ac:dyDescent="0.25">
      <c r="A332" s="5">
        <v>331</v>
      </c>
      <c r="B332" s="5" t="s">
        <v>21</v>
      </c>
      <c r="C332" s="5">
        <v>16</v>
      </c>
      <c r="D332" s="5">
        <v>5</v>
      </c>
      <c r="E332" s="5">
        <v>1</v>
      </c>
      <c r="F332" s="5">
        <v>12.54</v>
      </c>
      <c r="G332" s="5"/>
      <c r="H332" s="5"/>
      <c r="I332" s="5">
        <v>12.54</v>
      </c>
      <c r="J332" s="5">
        <v>12.74</v>
      </c>
      <c r="K332" s="5">
        <v>4.0199999999999996</v>
      </c>
      <c r="L332" s="5"/>
      <c r="M332" s="5"/>
      <c r="N332" s="5">
        <v>7.09</v>
      </c>
      <c r="O332" s="5">
        <v>2.84</v>
      </c>
      <c r="P332" s="5"/>
      <c r="R332" s="5">
        <v>2.84</v>
      </c>
      <c r="S332" s="5">
        <v>39.229999999999997</v>
      </c>
      <c r="T332" s="5">
        <v>36.39</v>
      </c>
      <c r="U332" s="5">
        <v>37.81</v>
      </c>
      <c r="V332">
        <v>37.450000000000003</v>
      </c>
      <c r="W332" s="5">
        <v>90034.875</v>
      </c>
      <c r="X332">
        <v>4501.7437500000005</v>
      </c>
      <c r="Y332">
        <v>94536.618749999994</v>
      </c>
      <c r="Z332">
        <v>2836.0985624999998</v>
      </c>
      <c r="AA332">
        <v>97372.717312499997</v>
      </c>
      <c r="AB332">
        <v>4381.7722790624994</v>
      </c>
      <c r="AC332">
        <v>101754.48959156248</v>
      </c>
      <c r="AE332">
        <v>101754.48959156248</v>
      </c>
      <c r="AF332">
        <v>5087.7244795781253</v>
      </c>
      <c r="AG332">
        <v>106842.21407114062</v>
      </c>
      <c r="AH332">
        <v>-620</v>
      </c>
      <c r="AI332">
        <v>106222.21407114062</v>
      </c>
      <c r="AJ332">
        <v>1062.2221407114062</v>
      </c>
      <c r="AK332">
        <v>107284.43621185204</v>
      </c>
      <c r="AL332" s="5">
        <v>5364.2218105926022</v>
      </c>
      <c r="AM332" s="5">
        <v>112648.65802244464</v>
      </c>
      <c r="AO332">
        <v>112648.65802244464</v>
      </c>
      <c r="AP332">
        <v>3379.4597406733392</v>
      </c>
      <c r="AQ332">
        <v>116028.11776311796</v>
      </c>
      <c r="AS332">
        <v>116028.11776311796</v>
      </c>
      <c r="AU332">
        <v>116028.11776311796</v>
      </c>
      <c r="AW332">
        <v>116028.11776311796</v>
      </c>
      <c r="AX332" s="5">
        <v>1160.2811776311798</v>
      </c>
      <c r="AY332">
        <v>117188.39894074916</v>
      </c>
      <c r="BA332">
        <v>117188.39894074916</v>
      </c>
      <c r="BC332">
        <v>117188.39894074916</v>
      </c>
      <c r="BE332">
        <v>117188.39894074916</v>
      </c>
      <c r="BF332">
        <v>585.94199470374576</v>
      </c>
      <c r="BG332">
        <v>117774.3409354529</v>
      </c>
      <c r="BI332">
        <v>117774.3409354529</v>
      </c>
      <c r="BK332">
        <v>117774.3409354529</v>
      </c>
      <c r="BL332">
        <v>5888.7170467726455</v>
      </c>
      <c r="BM332">
        <v>123663.05798222554</v>
      </c>
      <c r="BN332">
        <v>16076.197537689321</v>
      </c>
      <c r="BO332">
        <v>139739.25551991485</v>
      </c>
      <c r="BP332">
        <v>35</v>
      </c>
      <c r="BQ332">
        <v>139774.25551991485</v>
      </c>
      <c r="BS332">
        <v>139774.25551991485</v>
      </c>
      <c r="BT332" s="5">
        <v>139774.26</v>
      </c>
      <c r="BU332" s="5">
        <v>5284900</v>
      </c>
      <c r="BV332">
        <v>302480</v>
      </c>
      <c r="BX332" s="5">
        <v>302480</v>
      </c>
      <c r="BY332" s="5">
        <v>131775.19174821474</v>
      </c>
      <c r="BZ332" s="5">
        <v>4982420</v>
      </c>
      <c r="CA332" s="5" t="s">
        <v>10</v>
      </c>
      <c r="CB332" s="5">
        <v>25000</v>
      </c>
      <c r="CC332">
        <v>156775.19174821474</v>
      </c>
      <c r="CD332" s="5">
        <v>945250</v>
      </c>
      <c r="CE332" s="5">
        <v>5927670</v>
      </c>
      <c r="CF332" s="5"/>
      <c r="CG332" s="5" t="s">
        <v>1802</v>
      </c>
      <c r="CH332" s="5" t="s">
        <v>1</v>
      </c>
      <c r="CI332" s="5" t="s">
        <v>1</v>
      </c>
      <c r="CJ332" t="s">
        <v>1863</v>
      </c>
      <c r="CK332" t="s">
        <v>1787</v>
      </c>
      <c r="CL332" t="s">
        <v>1868</v>
      </c>
      <c r="CM332" t="s">
        <v>1864</v>
      </c>
      <c r="CN332" s="5" t="b">
        <v>1</v>
      </c>
      <c r="CO332" t="s">
        <v>473</v>
      </c>
      <c r="CQ332" t="s">
        <v>1269</v>
      </c>
      <c r="CR332" t="s">
        <v>1450</v>
      </c>
      <c r="CS332" t="s">
        <v>10</v>
      </c>
      <c r="CT332" t="b">
        <v>1</v>
      </c>
      <c r="CU332">
        <v>5284900</v>
      </c>
      <c r="CV332" t="s">
        <v>1899</v>
      </c>
      <c r="CW332">
        <v>0</v>
      </c>
      <c r="CX332">
        <v>5284900</v>
      </c>
      <c r="CY332">
        <v>0</v>
      </c>
      <c r="CZ332" t="b">
        <v>1</v>
      </c>
      <c r="DA332">
        <v>45760</v>
      </c>
      <c r="DB332" t="s">
        <v>1789</v>
      </c>
      <c r="DC332">
        <v>-9.5212906638455497E-3</v>
      </c>
      <c r="DD332">
        <v>-1254.6699029187339</v>
      </c>
      <c r="DE332" s="5">
        <f>ROUND(ПП5[[#This Row],[Стоимость квартиры с отделкой]]/1000000,2)</f>
        <v>5.93</v>
      </c>
    </row>
    <row r="333" spans="1:109" x14ac:dyDescent="0.25">
      <c r="A333" s="5">
        <v>332</v>
      </c>
      <c r="B333" s="5" t="s">
        <v>21</v>
      </c>
      <c r="C333" s="5">
        <v>16</v>
      </c>
      <c r="D333" s="5">
        <v>6</v>
      </c>
      <c r="E333" s="5">
        <v>3</v>
      </c>
      <c r="F333" s="5">
        <v>17.2</v>
      </c>
      <c r="G333" s="5">
        <v>14.64</v>
      </c>
      <c r="H333" s="5">
        <v>14.34</v>
      </c>
      <c r="I333" s="5">
        <v>46.18</v>
      </c>
      <c r="J333" s="5">
        <v>13.15</v>
      </c>
      <c r="K333" s="5">
        <v>4.03</v>
      </c>
      <c r="L333" s="5">
        <v>1.76</v>
      </c>
      <c r="M333" s="5"/>
      <c r="N333" s="5">
        <v>13.11</v>
      </c>
      <c r="O333" s="5">
        <v>2.79</v>
      </c>
      <c r="P333" s="5">
        <v>2.68</v>
      </c>
      <c r="R333" s="5">
        <v>5.4700000000000006</v>
      </c>
      <c r="S333" s="5">
        <v>83.7</v>
      </c>
      <c r="T333" s="5">
        <v>78.23</v>
      </c>
      <c r="U333" s="5">
        <v>80.97</v>
      </c>
      <c r="V333">
        <v>80.5</v>
      </c>
      <c r="W333" s="5">
        <v>74234.160000000018</v>
      </c>
      <c r="X333">
        <v>3711.708000000001</v>
      </c>
      <c r="Y333">
        <v>77945.868000000017</v>
      </c>
      <c r="AA333">
        <v>77945.868000000017</v>
      </c>
      <c r="AC333">
        <v>77945.868000000017</v>
      </c>
      <c r="AE333">
        <v>77945.868000000017</v>
      </c>
      <c r="AG333">
        <v>77945.868000000017</v>
      </c>
      <c r="AI333">
        <v>77945.868000000017</v>
      </c>
      <c r="AK333">
        <v>77945.868000000017</v>
      </c>
      <c r="AL333" s="5"/>
      <c r="AM333" s="5">
        <v>77945.868000000017</v>
      </c>
      <c r="AO333">
        <v>77945.868000000017</v>
      </c>
      <c r="AQ333">
        <v>77945.868000000017</v>
      </c>
      <c r="AS333">
        <v>77945.868000000017</v>
      </c>
      <c r="AU333">
        <v>77945.868000000017</v>
      </c>
      <c r="AW333">
        <v>77945.868000000017</v>
      </c>
      <c r="AX333" s="5"/>
      <c r="AY333">
        <v>77945.868000000017</v>
      </c>
      <c r="BA333">
        <v>77945.868000000017</v>
      </c>
      <c r="BC333">
        <v>77945.868000000017</v>
      </c>
      <c r="BE333">
        <v>77945.868000000017</v>
      </c>
      <c r="BG333">
        <v>77945.868000000017</v>
      </c>
      <c r="BI333">
        <v>77945.868000000017</v>
      </c>
      <c r="BK333">
        <v>77945.868000000017</v>
      </c>
      <c r="BM333">
        <v>77945.868000000017</v>
      </c>
      <c r="BO333">
        <v>77945.868000000017</v>
      </c>
      <c r="BQ333">
        <v>77945.868000000017</v>
      </c>
      <c r="BS333">
        <v>77945.868000000017</v>
      </c>
      <c r="BT333" s="5">
        <v>77945.87</v>
      </c>
      <c r="BU333" s="5">
        <v>6311277.0899999999</v>
      </c>
      <c r="BW333">
        <v>0.03</v>
      </c>
      <c r="BX333" s="5">
        <v>189338.31270000001</v>
      </c>
      <c r="BY333" s="5">
        <v>75607.493886624681</v>
      </c>
      <c r="BZ333" s="5">
        <v>6121938.7800000003</v>
      </c>
      <c r="CA333" s="5" t="s">
        <v>8</v>
      </c>
      <c r="CB333" s="5"/>
      <c r="CC333">
        <v>75607.493886624681</v>
      </c>
      <c r="CD333" s="5">
        <v>0</v>
      </c>
      <c r="CE333" s="5">
        <v>6121938.7800000003</v>
      </c>
      <c r="CF333" s="5"/>
      <c r="CG333" s="5" t="s">
        <v>132</v>
      </c>
      <c r="CH333" s="5" t="s">
        <v>1</v>
      </c>
      <c r="CI333" s="5" t="s">
        <v>1</v>
      </c>
      <c r="CJ333" t="s">
        <v>1863</v>
      </c>
      <c r="CK333" t="s">
        <v>1787</v>
      </c>
      <c r="CL333" t="s">
        <v>1868</v>
      </c>
      <c r="CM333" t="s">
        <v>1866</v>
      </c>
      <c r="CN333" s="5" t="b">
        <v>1</v>
      </c>
      <c r="CO333" t="s">
        <v>474</v>
      </c>
      <c r="CQ333" t="s">
        <v>128</v>
      </c>
      <c r="CR333" t="s">
        <v>1450</v>
      </c>
      <c r="CS333" t="s">
        <v>8</v>
      </c>
      <c r="CT333" t="b">
        <v>1</v>
      </c>
      <c r="CU333">
        <v>6311277.0899999999</v>
      </c>
      <c r="CV333" t="s">
        <v>1899</v>
      </c>
      <c r="CW333">
        <v>0</v>
      </c>
      <c r="CX333">
        <v>6311277</v>
      </c>
      <c r="CY333">
        <v>0</v>
      </c>
      <c r="CZ333" t="b">
        <v>1</v>
      </c>
      <c r="DA333">
        <v>45190</v>
      </c>
      <c r="DB333" t="s">
        <v>1791</v>
      </c>
      <c r="DC333">
        <v>-5.8046189946894255E-3</v>
      </c>
      <c r="DD333">
        <v>-438.87269515516624</v>
      </c>
      <c r="DE333" s="5">
        <f>ROUND(ПП5[[#This Row],[Стоимость квартиры с отделкой]]/1000000,2)</f>
        <v>6.12</v>
      </c>
    </row>
    <row r="334" spans="1:109" x14ac:dyDescent="0.25">
      <c r="A334" s="5">
        <v>333</v>
      </c>
      <c r="B334" s="5" t="s">
        <v>21</v>
      </c>
      <c r="C334" s="5">
        <v>16</v>
      </c>
      <c r="D334" s="5">
        <v>7</v>
      </c>
      <c r="E334" s="5">
        <v>1</v>
      </c>
      <c r="F334" s="5">
        <v>14.3</v>
      </c>
      <c r="G334" s="5"/>
      <c r="H334" s="5"/>
      <c r="I334" s="5">
        <v>14.3</v>
      </c>
      <c r="J334" s="5">
        <v>9.2799999999999994</v>
      </c>
      <c r="K334" s="5">
        <v>3.79</v>
      </c>
      <c r="L334" s="5"/>
      <c r="M334" s="5"/>
      <c r="N334" s="5">
        <v>6.08</v>
      </c>
      <c r="O334" s="5">
        <v>2.71</v>
      </c>
      <c r="P334" s="5"/>
      <c r="R334" s="5">
        <v>2.71</v>
      </c>
      <c r="S334" s="5">
        <v>36.159999999999997</v>
      </c>
      <c r="T334" s="5">
        <v>33.450000000000003</v>
      </c>
      <c r="U334" s="5">
        <v>34.81</v>
      </c>
      <c r="V334">
        <v>34.549999999999997</v>
      </c>
      <c r="W334" s="5">
        <v>85573.6875</v>
      </c>
      <c r="X334">
        <v>4278.6843749999998</v>
      </c>
      <c r="Y334">
        <v>89852.371874999997</v>
      </c>
      <c r="Z334">
        <v>2695.5711562499996</v>
      </c>
      <c r="AA334">
        <v>92547.943031250004</v>
      </c>
      <c r="AB334">
        <v>12956.712024375</v>
      </c>
      <c r="AC334">
        <v>105504.655055625</v>
      </c>
      <c r="AE334">
        <v>105504.655055625</v>
      </c>
      <c r="AF334">
        <v>5275.2327527812495</v>
      </c>
      <c r="AG334">
        <v>110779.88780840625</v>
      </c>
      <c r="AI334">
        <v>110779.88780840625</v>
      </c>
      <c r="AJ334">
        <v>1107.7988780840624</v>
      </c>
      <c r="AK334">
        <v>111887.6866864903</v>
      </c>
      <c r="AL334" s="5">
        <v>5594.3843343245153</v>
      </c>
      <c r="AM334" s="5">
        <v>117482.07102081479</v>
      </c>
      <c r="AO334">
        <v>117482.07102081479</v>
      </c>
      <c r="AP334">
        <v>3524.4621306244439</v>
      </c>
      <c r="AQ334">
        <v>121006.53315143925</v>
      </c>
      <c r="AS334">
        <v>121006.53315143925</v>
      </c>
      <c r="AU334">
        <v>121006.53315143925</v>
      </c>
      <c r="AW334">
        <v>121006.53315143925</v>
      </c>
      <c r="AX334" s="5"/>
      <c r="AY334">
        <v>121006.53315143925</v>
      </c>
      <c r="BA334">
        <v>121006.53315143925</v>
      </c>
      <c r="BC334">
        <v>121006.53315143925</v>
      </c>
      <c r="BE334">
        <v>121006.53315143925</v>
      </c>
      <c r="BF334">
        <v>605.03266575719624</v>
      </c>
      <c r="BG334">
        <v>121611.56581719645</v>
      </c>
      <c r="BI334">
        <v>121611.56581719645</v>
      </c>
      <c r="BK334">
        <v>121611.56581719645</v>
      </c>
      <c r="BM334">
        <v>121611.56581719645</v>
      </c>
      <c r="BO334">
        <v>121611.56581719645</v>
      </c>
      <c r="BQ334">
        <v>121611.56581719645</v>
      </c>
      <c r="BS334">
        <v>121611.56581719645</v>
      </c>
      <c r="BT334" s="5">
        <v>121611.57</v>
      </c>
      <c r="BU334" s="5">
        <v>4233300</v>
      </c>
      <c r="BX334" s="5">
        <v>0</v>
      </c>
      <c r="BY334" s="5">
        <v>121611.60586038494</v>
      </c>
      <c r="BZ334" s="5">
        <v>4233300</v>
      </c>
      <c r="CA334" s="5" t="s">
        <v>10</v>
      </c>
      <c r="CB334" s="5">
        <v>20000</v>
      </c>
      <c r="CC334">
        <v>141611.60586038494</v>
      </c>
      <c r="CD334" s="5">
        <v>696200</v>
      </c>
      <c r="CE334" s="5">
        <v>4929500</v>
      </c>
      <c r="CF334" s="5" t="s">
        <v>102</v>
      </c>
      <c r="CG334" s="5"/>
      <c r="CH334" s="5" t="s">
        <v>1</v>
      </c>
      <c r="CI334" s="5" t="s">
        <v>1</v>
      </c>
      <c r="CJ334" t="s">
        <v>1863</v>
      </c>
      <c r="CK334" t="s">
        <v>1787</v>
      </c>
      <c r="CL334" t="s">
        <v>1868</v>
      </c>
      <c r="CM334" t="s">
        <v>1864</v>
      </c>
      <c r="CN334" s="5" t="b">
        <v>1</v>
      </c>
      <c r="CO334" t="s">
        <v>475</v>
      </c>
      <c r="CQ334" t="s">
        <v>1269</v>
      </c>
      <c r="CR334" t="s">
        <v>1450</v>
      </c>
      <c r="CS334" t="s">
        <v>10</v>
      </c>
      <c r="CT334" t="b">
        <v>1</v>
      </c>
      <c r="CU334">
        <v>4233300</v>
      </c>
      <c r="CV334" t="s">
        <v>1899</v>
      </c>
      <c r="CW334">
        <v>0</v>
      </c>
      <c r="CX334">
        <v>4233300</v>
      </c>
      <c r="CY334">
        <v>0</v>
      </c>
      <c r="CZ334" t="b">
        <v>1</v>
      </c>
      <c r="DA334">
        <v>45533</v>
      </c>
      <c r="DB334" t="s">
        <v>1789</v>
      </c>
      <c r="DC334">
        <v>-7.4691180695204418E-3</v>
      </c>
      <c r="DD334">
        <v>-908.33144279519922</v>
      </c>
      <c r="DE334" s="5">
        <f>ROUND(ПП5[[#This Row],[Стоимость квартиры с отделкой]]/1000000,2)</f>
        <v>4.93</v>
      </c>
    </row>
    <row r="335" spans="1:109" x14ac:dyDescent="0.25">
      <c r="A335" s="5">
        <v>334</v>
      </c>
      <c r="B335" s="5" t="s">
        <v>21</v>
      </c>
      <c r="C335" s="5">
        <v>17</v>
      </c>
      <c r="D335" s="5">
        <v>1</v>
      </c>
      <c r="E335" s="5">
        <v>2</v>
      </c>
      <c r="F335" s="5">
        <v>17.63</v>
      </c>
      <c r="G335" s="5">
        <v>13.69</v>
      </c>
      <c r="H335" s="5"/>
      <c r="I335" s="5">
        <v>31.32</v>
      </c>
      <c r="J335" s="5">
        <v>20.05</v>
      </c>
      <c r="K335" s="5">
        <v>3.54</v>
      </c>
      <c r="L335" s="5">
        <v>2.93</v>
      </c>
      <c r="M335" s="5"/>
      <c r="N335" s="5">
        <v>12.19</v>
      </c>
      <c r="O335" s="5">
        <v>4.6500000000000004</v>
      </c>
      <c r="P335" s="5">
        <v>2.68</v>
      </c>
      <c r="R335" s="5">
        <v>7.33</v>
      </c>
      <c r="S335" s="5">
        <v>77.36</v>
      </c>
      <c r="T335" s="5">
        <v>70.03</v>
      </c>
      <c r="U335" s="5">
        <v>73.7</v>
      </c>
      <c r="V335">
        <v>73.649999999999977</v>
      </c>
      <c r="W335" s="5">
        <v>78763.482000000004</v>
      </c>
      <c r="X335">
        <v>3938.1741000000002</v>
      </c>
      <c r="Y335">
        <v>82701.656099999993</v>
      </c>
      <c r="Z335">
        <v>2481.0496830000002</v>
      </c>
      <c r="AA335">
        <v>85182.705783000012</v>
      </c>
      <c r="AC335">
        <v>85182.705783000012</v>
      </c>
      <c r="AE335">
        <v>85182.705783000012</v>
      </c>
      <c r="AG335">
        <v>85182.705783000012</v>
      </c>
      <c r="AI335">
        <v>85182.705783000012</v>
      </c>
      <c r="AJ335">
        <v>851.82705783000017</v>
      </c>
      <c r="AK335">
        <v>86034.532840830012</v>
      </c>
      <c r="AL335" s="5">
        <v>4301.7266420415008</v>
      </c>
      <c r="AM335" s="5">
        <v>90336.259482871508</v>
      </c>
      <c r="AO335">
        <v>90336.259482871508</v>
      </c>
      <c r="AP335">
        <v>1806.7251896574303</v>
      </c>
      <c r="AQ335">
        <v>92142.984672528939</v>
      </c>
      <c r="AS335">
        <v>92142.984672528939</v>
      </c>
      <c r="AT335">
        <v>1842.8596934505788</v>
      </c>
      <c r="AU335">
        <v>93985.844365979516</v>
      </c>
      <c r="AW335">
        <v>93985.844365979516</v>
      </c>
      <c r="AX335" s="5"/>
      <c r="AY335">
        <v>93985.844365979516</v>
      </c>
      <c r="BA335">
        <v>93985.844365979516</v>
      </c>
      <c r="BC335">
        <v>93985.844365979516</v>
      </c>
      <c r="BE335">
        <v>93985.844365979516</v>
      </c>
      <c r="BF335">
        <v>469.92922182989759</v>
      </c>
      <c r="BG335">
        <v>94455.773587809395</v>
      </c>
      <c r="BI335">
        <v>94455.773587809395</v>
      </c>
      <c r="BK335">
        <v>94455.773587809395</v>
      </c>
      <c r="BL335">
        <v>7556.4618870247532</v>
      </c>
      <c r="BM335">
        <v>102012.23547483416</v>
      </c>
      <c r="BN335">
        <v>13261.590611728439</v>
      </c>
      <c r="BO335">
        <v>115273.82608656261</v>
      </c>
      <c r="BP335">
        <v>35</v>
      </c>
      <c r="BQ335">
        <v>115308.82608656261</v>
      </c>
      <c r="BS335">
        <v>115308.82608656261</v>
      </c>
      <c r="BT335" s="5">
        <v>115308.83</v>
      </c>
      <c r="BU335" s="5">
        <v>8492500</v>
      </c>
      <c r="BX335" s="5">
        <v>0</v>
      </c>
      <c r="BY335" s="5">
        <v>115308.89341479974</v>
      </c>
      <c r="BZ335" s="5">
        <v>8492500</v>
      </c>
      <c r="CA335" s="5" t="s">
        <v>8</v>
      </c>
      <c r="CB335" s="5"/>
      <c r="CC335">
        <v>115308.89341479974</v>
      </c>
      <c r="CD335" s="5">
        <v>0</v>
      </c>
      <c r="CE335" s="5">
        <v>8492500</v>
      </c>
      <c r="CF335" s="5" t="s">
        <v>104</v>
      </c>
      <c r="CG335" s="5"/>
      <c r="CH335" s="5" t="s">
        <v>2</v>
      </c>
      <c r="CI335" s="5" t="s">
        <v>2</v>
      </c>
      <c r="CJ335" t="s">
        <v>1821</v>
      </c>
      <c r="CK335" t="s">
        <v>1787</v>
      </c>
      <c r="CL335" t="s">
        <v>1868</v>
      </c>
      <c r="CM335" t="s">
        <v>1857</v>
      </c>
      <c r="CN335" s="5" t="b">
        <v>1</v>
      </c>
      <c r="CO335" t="s">
        <v>476</v>
      </c>
      <c r="CQ335" t="s">
        <v>1269</v>
      </c>
      <c r="CR335" t="s">
        <v>1451</v>
      </c>
      <c r="CS335" t="s">
        <v>8</v>
      </c>
      <c r="CT335" t="b">
        <v>1</v>
      </c>
      <c r="CU335">
        <v>8492500</v>
      </c>
      <c r="CV335">
        <v>8492500</v>
      </c>
      <c r="CW335">
        <v>0</v>
      </c>
      <c r="CX335">
        <v>0</v>
      </c>
      <c r="CY335">
        <v>0</v>
      </c>
      <c r="CZ335" t="b">
        <v>1</v>
      </c>
      <c r="DA335" t="s">
        <v>1786</v>
      </c>
      <c r="DB335" t="s">
        <v>1787</v>
      </c>
      <c r="DC335">
        <v>-6.7842605156054336E-4</v>
      </c>
      <c r="DD335">
        <v>-78.228557269218129</v>
      </c>
      <c r="DE335" s="5">
        <f>ROUND(ПП5[[#This Row],[Стоимость квартиры с отделкой]]/1000000,2)</f>
        <v>8.49</v>
      </c>
    </row>
    <row r="336" spans="1:109" x14ac:dyDescent="0.25">
      <c r="A336" s="5">
        <v>335</v>
      </c>
      <c r="B336" s="5" t="s">
        <v>21</v>
      </c>
      <c r="C336" s="5">
        <v>17</v>
      </c>
      <c r="D336" s="5">
        <v>2</v>
      </c>
      <c r="E336" s="5">
        <v>0</v>
      </c>
      <c r="F336" s="5">
        <v>7.18</v>
      </c>
      <c r="G336" s="5"/>
      <c r="H336" s="5"/>
      <c r="I336" s="5">
        <v>7.18</v>
      </c>
      <c r="J336" s="5">
        <v>5.17</v>
      </c>
      <c r="K336" s="5">
        <v>3.72</v>
      </c>
      <c r="L336" s="5"/>
      <c r="M336" s="5"/>
      <c r="N336" s="5">
        <v>6.97</v>
      </c>
      <c r="O336" s="5">
        <v>2.97</v>
      </c>
      <c r="P336" s="5"/>
      <c r="R336" s="5">
        <v>2.97</v>
      </c>
      <c r="S336" s="5">
        <v>26.01</v>
      </c>
      <c r="T336" s="5">
        <v>23.04</v>
      </c>
      <c r="U336" s="5">
        <v>24.53</v>
      </c>
      <c r="V336">
        <v>24.299999999999997</v>
      </c>
      <c r="W336" s="5">
        <v>91981.574999999997</v>
      </c>
      <c r="X336">
        <v>4599.0787499999997</v>
      </c>
      <c r="Y336">
        <v>96580.653749999998</v>
      </c>
      <c r="Z336">
        <v>2897.4196124999999</v>
      </c>
      <c r="AA336">
        <v>99478.073362499999</v>
      </c>
      <c r="AB336">
        <v>12932.149537125</v>
      </c>
      <c r="AC336">
        <v>112410.22289962501</v>
      </c>
      <c r="AD336">
        <v>3372.3066869887502</v>
      </c>
      <c r="AE336">
        <v>115782.52958661376</v>
      </c>
      <c r="AG336">
        <v>115782.52958661376</v>
      </c>
      <c r="AI336">
        <v>115782.52958661376</v>
      </c>
      <c r="AJ336">
        <v>1157.8252958661376</v>
      </c>
      <c r="AK336">
        <v>116940.35488247988</v>
      </c>
      <c r="AL336" s="5">
        <v>5847.0177441239948</v>
      </c>
      <c r="AM336" s="5">
        <v>122787.37262660389</v>
      </c>
      <c r="AO336">
        <v>122787.37262660389</v>
      </c>
      <c r="AP336">
        <v>3683.6211787981169</v>
      </c>
      <c r="AQ336">
        <v>126470.993805402</v>
      </c>
      <c r="AS336">
        <v>126470.993805402</v>
      </c>
      <c r="AU336">
        <v>126470.993805402</v>
      </c>
      <c r="AW336">
        <v>126470.993805402</v>
      </c>
      <c r="AX336" s="5">
        <v>1264.7099380540201</v>
      </c>
      <c r="AY336">
        <v>127735.70374345602</v>
      </c>
      <c r="BA336">
        <v>127735.70374345602</v>
      </c>
      <c r="BB336">
        <v>638.6785187172801</v>
      </c>
      <c r="BC336">
        <v>128374.3822621733</v>
      </c>
      <c r="BE336">
        <v>128374.3822621733</v>
      </c>
      <c r="BF336">
        <v>1925.6157339325991</v>
      </c>
      <c r="BG336">
        <v>130299.9979961059</v>
      </c>
      <c r="BI336">
        <v>130299.9979961059</v>
      </c>
      <c r="BK336">
        <v>130299.9979961059</v>
      </c>
      <c r="BL336">
        <v>5211.9999198442365</v>
      </c>
      <c r="BM336">
        <v>135511.99791595014</v>
      </c>
      <c r="BN336">
        <v>17616.559729073517</v>
      </c>
      <c r="BO336">
        <v>153128.55764502363</v>
      </c>
      <c r="BQ336">
        <v>153128.55764502363</v>
      </c>
      <c r="BS336">
        <v>153128.55764502363</v>
      </c>
      <c r="BT336" s="5">
        <v>153128.56</v>
      </c>
      <c r="BU336" s="5">
        <v>3756300</v>
      </c>
      <c r="BW336">
        <v>0.02</v>
      </c>
      <c r="BX336" s="5">
        <v>75126</v>
      </c>
      <c r="BY336" s="5">
        <v>150068.24296779453</v>
      </c>
      <c r="BZ336" s="5">
        <v>3681174</v>
      </c>
      <c r="CA336" s="5" t="s">
        <v>10</v>
      </c>
      <c r="CB336" s="5">
        <v>25000</v>
      </c>
      <c r="CC336">
        <v>175068.24296779453</v>
      </c>
      <c r="CD336" s="5">
        <v>613250</v>
      </c>
      <c r="CE336" s="5">
        <v>4294424</v>
      </c>
      <c r="CF336" s="5"/>
      <c r="CG336" s="5" t="s">
        <v>62</v>
      </c>
      <c r="CH336" s="5" t="s">
        <v>1</v>
      </c>
      <c r="CI336" s="5" t="s">
        <v>1</v>
      </c>
      <c r="CJ336" t="s">
        <v>1863</v>
      </c>
      <c r="CK336" t="s">
        <v>1787</v>
      </c>
      <c r="CL336" t="s">
        <v>1868</v>
      </c>
      <c r="CM336" t="s">
        <v>1862</v>
      </c>
      <c r="CN336" s="5" t="b">
        <v>1</v>
      </c>
      <c r="CO336" t="s">
        <v>477</v>
      </c>
      <c r="CQ336" t="s">
        <v>1269</v>
      </c>
      <c r="CR336" t="s">
        <v>1450</v>
      </c>
      <c r="CS336" t="s">
        <v>10</v>
      </c>
      <c r="CT336" t="b">
        <v>1</v>
      </c>
      <c r="CU336">
        <v>3756300</v>
      </c>
      <c r="CV336" t="s">
        <v>1899</v>
      </c>
      <c r="CW336">
        <v>0</v>
      </c>
      <c r="CX336">
        <v>3756300</v>
      </c>
      <c r="CY336">
        <v>0</v>
      </c>
      <c r="CZ336" t="b">
        <v>1</v>
      </c>
      <c r="DA336">
        <v>45625</v>
      </c>
      <c r="DB336" t="s">
        <v>1792</v>
      </c>
      <c r="DC336">
        <v>-9.3762739502651904E-3</v>
      </c>
      <c r="DD336">
        <v>-1407.0809573009992</v>
      </c>
      <c r="DE336" s="5">
        <f>ROUND(ПП5[[#This Row],[Стоимость квартиры с отделкой]]/1000000,2)</f>
        <v>4.29</v>
      </c>
    </row>
    <row r="337" spans="1:109" x14ac:dyDescent="0.25">
      <c r="A337" s="5">
        <v>336</v>
      </c>
      <c r="B337" s="5" t="s">
        <v>21</v>
      </c>
      <c r="C337" s="5">
        <v>17</v>
      </c>
      <c r="D337" s="5">
        <v>3</v>
      </c>
      <c r="E337" s="5">
        <v>2</v>
      </c>
      <c r="F337" s="5">
        <v>13.69</v>
      </c>
      <c r="G337" s="5">
        <v>10.16</v>
      </c>
      <c r="H337" s="5"/>
      <c r="I337" s="5">
        <v>23.85</v>
      </c>
      <c r="J337" s="5">
        <v>18.71</v>
      </c>
      <c r="K337" s="5">
        <v>3.49</v>
      </c>
      <c r="L337" s="5">
        <v>2.11</v>
      </c>
      <c r="M337" s="5"/>
      <c r="N337" s="5">
        <v>7.09</v>
      </c>
      <c r="O337" s="5">
        <v>2.65</v>
      </c>
      <c r="P337" s="5"/>
      <c r="R337" s="5">
        <v>2.65</v>
      </c>
      <c r="S337" s="5">
        <v>57.9</v>
      </c>
      <c r="T337" s="5">
        <v>55.25</v>
      </c>
      <c r="U337" s="5">
        <v>56.58</v>
      </c>
      <c r="V337">
        <v>56.45000000000001</v>
      </c>
      <c r="W337" s="5">
        <v>80307.864000000001</v>
      </c>
      <c r="X337">
        <v>4015.3932</v>
      </c>
      <c r="Y337">
        <v>84323.257199999993</v>
      </c>
      <c r="Z337">
        <v>2529.6977160000001</v>
      </c>
      <c r="AA337">
        <v>86852.954916000002</v>
      </c>
      <c r="AC337">
        <v>86852.954916000002</v>
      </c>
      <c r="AE337">
        <v>86852.954916000002</v>
      </c>
      <c r="AG337">
        <v>86852.954916000002</v>
      </c>
      <c r="AI337">
        <v>86852.954916000002</v>
      </c>
      <c r="AJ337">
        <v>868.52954915999999</v>
      </c>
      <c r="AK337">
        <v>87721.48446516</v>
      </c>
      <c r="AL337" s="5">
        <v>4386.0742232580005</v>
      </c>
      <c r="AM337" s="5">
        <v>92107.558688417994</v>
      </c>
      <c r="AO337">
        <v>92107.558688417994</v>
      </c>
      <c r="AP337">
        <v>1842.15117376836</v>
      </c>
      <c r="AQ337">
        <v>93949.709862186355</v>
      </c>
      <c r="AS337">
        <v>93949.709862186355</v>
      </c>
      <c r="AT337">
        <v>1878.9941972437273</v>
      </c>
      <c r="AU337">
        <v>95828.704059430078</v>
      </c>
      <c r="AV337">
        <v>150</v>
      </c>
      <c r="AW337">
        <v>95978.704059430078</v>
      </c>
      <c r="AX337" s="5">
        <v>959.78704059430083</v>
      </c>
      <c r="AY337">
        <v>96938.491100024374</v>
      </c>
      <c r="BA337">
        <v>96938.491100024374</v>
      </c>
      <c r="BC337">
        <v>96938.491100024374</v>
      </c>
      <c r="BE337">
        <v>96938.491100024374</v>
      </c>
      <c r="BG337">
        <v>96938.491100024374</v>
      </c>
      <c r="BI337">
        <v>96938.491100024374</v>
      </c>
      <c r="BK337">
        <v>96938.491100024374</v>
      </c>
      <c r="BM337">
        <v>96938.491100024374</v>
      </c>
      <c r="BO337">
        <v>96938.491100024374</v>
      </c>
      <c r="BQ337">
        <v>96938.491100024374</v>
      </c>
      <c r="BS337">
        <v>96938.491100024374</v>
      </c>
      <c r="BT337" s="5">
        <v>96938.49</v>
      </c>
      <c r="BU337" s="5">
        <v>5484800</v>
      </c>
      <c r="BW337">
        <v>0.03</v>
      </c>
      <c r="BX337" s="5">
        <v>164544</v>
      </c>
      <c r="BY337" s="5">
        <v>94030.682219865674</v>
      </c>
      <c r="BZ337" s="5">
        <v>5320256</v>
      </c>
      <c r="CA337" s="5" t="s">
        <v>10</v>
      </c>
      <c r="CB337" s="5">
        <v>20000</v>
      </c>
      <c r="CC337">
        <v>114030.68221986567</v>
      </c>
      <c r="CD337" s="5">
        <v>1131600</v>
      </c>
      <c r="CE337" s="5">
        <v>6451856</v>
      </c>
      <c r="CF337" s="5" t="s">
        <v>102</v>
      </c>
      <c r="CG337" s="5" t="s">
        <v>1304</v>
      </c>
      <c r="CH337" s="5" t="s">
        <v>1</v>
      </c>
      <c r="CI337" s="5" t="s">
        <v>1</v>
      </c>
      <c r="CJ337" t="s">
        <v>1863</v>
      </c>
      <c r="CK337" t="s">
        <v>1787</v>
      </c>
      <c r="CL337" t="s">
        <v>1868</v>
      </c>
      <c r="CM337" t="s">
        <v>1857</v>
      </c>
      <c r="CN337" s="5" t="b">
        <v>1</v>
      </c>
      <c r="CO337" t="s">
        <v>478</v>
      </c>
      <c r="CQ337" t="s">
        <v>1269</v>
      </c>
      <c r="CR337" t="s">
        <v>1450</v>
      </c>
      <c r="CS337" t="s">
        <v>10</v>
      </c>
      <c r="CT337" t="b">
        <v>1</v>
      </c>
      <c r="CU337">
        <v>5484800</v>
      </c>
      <c r="CV337" t="s">
        <v>1899</v>
      </c>
      <c r="CW337">
        <v>0</v>
      </c>
      <c r="CX337">
        <v>5484800</v>
      </c>
      <c r="CY337">
        <v>0</v>
      </c>
      <c r="CZ337" t="b">
        <v>1</v>
      </c>
      <c r="DA337">
        <v>45468</v>
      </c>
      <c r="DB337" t="s">
        <v>1789</v>
      </c>
      <c r="DC337">
        <v>-2.2976316719687251E-3</v>
      </c>
      <c r="DD337">
        <v>-216.04787360518984</v>
      </c>
      <c r="DE337" s="5">
        <f>ROUND(ПП5[[#This Row],[Стоимость квартиры с отделкой]]/1000000,2)</f>
        <v>6.45</v>
      </c>
    </row>
    <row r="338" spans="1:109" x14ac:dyDescent="0.25">
      <c r="A338" s="5">
        <v>337</v>
      </c>
      <c r="B338" s="5" t="s">
        <v>21</v>
      </c>
      <c r="C338" s="5">
        <v>17</v>
      </c>
      <c r="D338" s="5">
        <v>4</v>
      </c>
      <c r="E338" s="5">
        <v>2</v>
      </c>
      <c r="F338" s="5">
        <v>15.45</v>
      </c>
      <c r="G338" s="5">
        <v>10.34</v>
      </c>
      <c r="H338" s="5"/>
      <c r="I338" s="5">
        <v>25.79</v>
      </c>
      <c r="J338" s="5">
        <v>15.44</v>
      </c>
      <c r="K338" s="5">
        <v>4.59</v>
      </c>
      <c r="L338" s="5">
        <v>2.21</v>
      </c>
      <c r="M338" s="5"/>
      <c r="N338" s="5">
        <v>10.79</v>
      </c>
      <c r="O338" s="5">
        <v>2.84</v>
      </c>
      <c r="P338" s="5"/>
      <c r="R338" s="5">
        <v>2.84</v>
      </c>
      <c r="S338" s="5">
        <v>61.66</v>
      </c>
      <c r="T338" s="5">
        <v>58.82</v>
      </c>
      <c r="U338" s="5">
        <v>60.24</v>
      </c>
      <c r="V338">
        <v>60.050000000000011</v>
      </c>
      <c r="W338" s="5">
        <v>82238.34150000001</v>
      </c>
      <c r="X338">
        <v>4111.9170750000003</v>
      </c>
      <c r="Y338">
        <v>86350.258575000014</v>
      </c>
      <c r="Z338">
        <v>2590.5077572500004</v>
      </c>
      <c r="AA338">
        <v>88940.766332250016</v>
      </c>
      <c r="AC338">
        <v>88940.766332250016</v>
      </c>
      <c r="AE338">
        <v>88940.766332250016</v>
      </c>
      <c r="AG338">
        <v>88940.766332250016</v>
      </c>
      <c r="AI338">
        <v>88940.766332250016</v>
      </c>
      <c r="AK338">
        <v>88940.766332250016</v>
      </c>
      <c r="AL338" s="5"/>
      <c r="AM338" s="5">
        <v>88940.766332250016</v>
      </c>
      <c r="AO338">
        <v>88940.766332250016</v>
      </c>
      <c r="AQ338">
        <v>88940.766332250016</v>
      </c>
      <c r="AS338">
        <v>88940.766332250016</v>
      </c>
      <c r="AU338">
        <v>88940.766332250016</v>
      </c>
      <c r="AW338">
        <v>88940.766332250016</v>
      </c>
      <c r="AX338" s="5"/>
      <c r="AY338">
        <v>88940.766332250016</v>
      </c>
      <c r="BA338">
        <v>88940.766332250016</v>
      </c>
      <c r="BC338">
        <v>88940.766332250016</v>
      </c>
      <c r="BE338">
        <v>88940.766332250016</v>
      </c>
      <c r="BG338">
        <v>88940.766332250016</v>
      </c>
      <c r="BI338">
        <v>88940.766332250016</v>
      </c>
      <c r="BK338">
        <v>88940.766332250016</v>
      </c>
      <c r="BM338">
        <v>88940.766332250016</v>
      </c>
      <c r="BO338">
        <v>88940.766332250016</v>
      </c>
      <c r="BQ338">
        <v>88940.766332250016</v>
      </c>
      <c r="BS338">
        <v>88940.766332250016</v>
      </c>
      <c r="BT338" s="5">
        <v>88940.77</v>
      </c>
      <c r="BU338" s="5">
        <v>5357791.9800000004</v>
      </c>
      <c r="BW338">
        <v>0.05</v>
      </c>
      <c r="BX338" s="5">
        <v>267889.59900000005</v>
      </c>
      <c r="BY338" s="5">
        <v>84493.731407702522</v>
      </c>
      <c r="BZ338" s="5">
        <v>5089902.38</v>
      </c>
      <c r="CA338" s="5" t="s">
        <v>9</v>
      </c>
      <c r="CB338" s="5">
        <v>7500</v>
      </c>
      <c r="CC338">
        <v>91993.731407702522</v>
      </c>
      <c r="CD338" s="5">
        <v>451800</v>
      </c>
      <c r="CE338" s="5">
        <v>5541702.3799999999</v>
      </c>
      <c r="CF338" s="5"/>
      <c r="CG338" s="5" t="s">
        <v>110</v>
      </c>
      <c r="CH338" s="5" t="s">
        <v>1</v>
      </c>
      <c r="CI338" s="5" t="s">
        <v>1</v>
      </c>
      <c r="CJ338" t="s">
        <v>1863</v>
      </c>
      <c r="CK338" t="s">
        <v>1787</v>
      </c>
      <c r="CL338" t="s">
        <v>1868</v>
      </c>
      <c r="CM338" t="s">
        <v>1857</v>
      </c>
      <c r="CN338" s="5" t="b">
        <v>1</v>
      </c>
      <c r="CO338" t="s">
        <v>479</v>
      </c>
      <c r="CQ338" t="s">
        <v>128</v>
      </c>
      <c r="CR338" t="s">
        <v>1450</v>
      </c>
      <c r="CS338" t="s">
        <v>9</v>
      </c>
      <c r="CT338" t="b">
        <v>1</v>
      </c>
      <c r="CU338">
        <v>5357791.9800000004</v>
      </c>
      <c r="CV338" t="s">
        <v>1899</v>
      </c>
      <c r="CW338">
        <v>0</v>
      </c>
      <c r="CX338">
        <v>5357792</v>
      </c>
      <c r="CY338">
        <v>0</v>
      </c>
      <c r="CZ338" t="b">
        <v>1</v>
      </c>
      <c r="DA338">
        <v>45222</v>
      </c>
      <c r="DB338" t="s">
        <v>1789</v>
      </c>
      <c r="DC338">
        <v>-3.1540504648073231E-3</v>
      </c>
      <c r="DD338">
        <v>-266.49749281976926</v>
      </c>
      <c r="DE338" s="5">
        <f>ROUND(ПП5[[#This Row],[Стоимость квартиры с отделкой]]/1000000,2)</f>
        <v>5.54</v>
      </c>
    </row>
    <row r="339" spans="1:109" x14ac:dyDescent="0.25">
      <c r="A339" s="5">
        <v>338</v>
      </c>
      <c r="B339" s="5" t="s">
        <v>21</v>
      </c>
      <c r="C339" s="5">
        <v>17</v>
      </c>
      <c r="D339" s="5">
        <v>5</v>
      </c>
      <c r="E339" s="5">
        <v>1</v>
      </c>
      <c r="F339" s="5">
        <v>12.54</v>
      </c>
      <c r="G339" s="5"/>
      <c r="H339" s="5"/>
      <c r="I339" s="5">
        <v>12.54</v>
      </c>
      <c r="J339" s="5">
        <v>12.74</v>
      </c>
      <c r="K339" s="5">
        <v>4.0199999999999996</v>
      </c>
      <c r="L339" s="5"/>
      <c r="M339" s="5"/>
      <c r="N339" s="5">
        <v>7.09</v>
      </c>
      <c r="O339" s="5">
        <v>2.84</v>
      </c>
      <c r="P339" s="5"/>
      <c r="R339" s="5">
        <v>2.84</v>
      </c>
      <c r="S339" s="5">
        <v>39.229999999999997</v>
      </c>
      <c r="T339" s="5">
        <v>36.39</v>
      </c>
      <c r="U339" s="5">
        <v>37.81</v>
      </c>
      <c r="V339">
        <v>37.4</v>
      </c>
      <c r="W339" s="5">
        <v>89223.75</v>
      </c>
      <c r="X339">
        <v>4461.1875</v>
      </c>
      <c r="Y339">
        <v>93684.9375</v>
      </c>
      <c r="Z339">
        <v>2810.5481249999998</v>
      </c>
      <c r="AA339">
        <v>96495.485625000001</v>
      </c>
      <c r="AB339">
        <v>4342.2968531249999</v>
      </c>
      <c r="AC339">
        <v>100837.78247812499</v>
      </c>
      <c r="AE339">
        <v>100837.78247812499</v>
      </c>
      <c r="AF339">
        <v>5041.8891239062505</v>
      </c>
      <c r="AG339">
        <v>105879.67160203125</v>
      </c>
      <c r="AH339">
        <v>-620</v>
      </c>
      <c r="AI339">
        <v>105259.67160203125</v>
      </c>
      <c r="AJ339">
        <v>1052.5967160203124</v>
      </c>
      <c r="AK339">
        <v>106312.26831805156</v>
      </c>
      <c r="AL339" s="5">
        <v>5315.6134159025787</v>
      </c>
      <c r="AM339" s="5">
        <v>111627.88173395414</v>
      </c>
      <c r="AO339">
        <v>111627.88173395414</v>
      </c>
      <c r="AP339">
        <v>3348.8364520186242</v>
      </c>
      <c r="AQ339">
        <v>114976.71818597276</v>
      </c>
      <c r="AS339">
        <v>114976.71818597276</v>
      </c>
      <c r="AU339">
        <v>114976.71818597276</v>
      </c>
      <c r="AW339">
        <v>114976.71818597276</v>
      </c>
      <c r="AX339" s="5">
        <v>1149.7671818597278</v>
      </c>
      <c r="AY339">
        <v>116126.4853678325</v>
      </c>
      <c r="BA339">
        <v>116126.4853678325</v>
      </c>
      <c r="BC339">
        <v>116126.4853678325</v>
      </c>
      <c r="BE339">
        <v>116126.4853678325</v>
      </c>
      <c r="BF339">
        <v>580.63242683916258</v>
      </c>
      <c r="BG339">
        <v>116707.11779467166</v>
      </c>
      <c r="BI339">
        <v>116707.11779467166</v>
      </c>
      <c r="BK339">
        <v>116707.11779467166</v>
      </c>
      <c r="BM339">
        <v>116707.11779467166</v>
      </c>
      <c r="BO339">
        <v>116707.11779467166</v>
      </c>
      <c r="BQ339">
        <v>116707.11779467166</v>
      </c>
      <c r="BS339">
        <v>116707.11779467166</v>
      </c>
      <c r="BT339" s="5">
        <v>116707.12</v>
      </c>
      <c r="BU339" s="5">
        <v>4412700</v>
      </c>
      <c r="BW339">
        <v>0.02</v>
      </c>
      <c r="BX339" s="5">
        <v>88254</v>
      </c>
      <c r="BY339" s="5">
        <v>114373.07590584501</v>
      </c>
      <c r="BZ339" s="5">
        <v>4324446</v>
      </c>
      <c r="CA339" s="5" t="s">
        <v>1282</v>
      </c>
      <c r="CB339" s="5">
        <v>8000</v>
      </c>
      <c r="CC339">
        <v>122373.07590584501</v>
      </c>
      <c r="CD339" s="5">
        <v>302480</v>
      </c>
      <c r="CE339" s="5">
        <v>4626926</v>
      </c>
      <c r="CF339" s="5"/>
      <c r="CG339" s="5" t="s">
        <v>62</v>
      </c>
      <c r="CH339" s="5" t="s">
        <v>1</v>
      </c>
      <c r="CI339" s="5" t="s">
        <v>1</v>
      </c>
      <c r="CJ339" t="s">
        <v>1863</v>
      </c>
      <c r="CK339" t="s">
        <v>1787</v>
      </c>
      <c r="CL339" t="s">
        <v>1868</v>
      </c>
      <c r="CM339" t="s">
        <v>1864</v>
      </c>
      <c r="CN339" s="5" t="b">
        <v>1</v>
      </c>
      <c r="CO339" t="s">
        <v>480</v>
      </c>
      <c r="CQ339" t="s">
        <v>1269</v>
      </c>
      <c r="CR339" t="s">
        <v>1450</v>
      </c>
      <c r="CS339" t="s">
        <v>1282</v>
      </c>
      <c r="CT339" t="b">
        <v>1</v>
      </c>
      <c r="CU339">
        <v>4412700</v>
      </c>
      <c r="CV339" t="s">
        <v>1899</v>
      </c>
      <c r="CW339">
        <v>0</v>
      </c>
      <c r="CX339">
        <v>4412700</v>
      </c>
      <c r="CY339">
        <v>0</v>
      </c>
      <c r="CZ339" t="b">
        <v>1</v>
      </c>
      <c r="DA339">
        <v>45589</v>
      </c>
      <c r="DB339" t="s">
        <v>1785</v>
      </c>
      <c r="DC339">
        <v>-1.0843692144935302E-2</v>
      </c>
      <c r="DD339">
        <v>-1240.2264247923006</v>
      </c>
      <c r="DE339" s="5">
        <f>ROUND(ПП5[[#This Row],[Стоимость квартиры с отделкой]]/1000000,2)</f>
        <v>4.63</v>
      </c>
    </row>
    <row r="340" spans="1:109" x14ac:dyDescent="0.25">
      <c r="A340" s="5">
        <v>339</v>
      </c>
      <c r="B340" s="5" t="s">
        <v>21</v>
      </c>
      <c r="C340" s="5">
        <v>17</v>
      </c>
      <c r="D340" s="5">
        <v>6</v>
      </c>
      <c r="E340" s="5">
        <v>3</v>
      </c>
      <c r="F340" s="5">
        <v>17.2</v>
      </c>
      <c r="G340" s="5">
        <v>14.64</v>
      </c>
      <c r="H340" s="5">
        <v>14.34</v>
      </c>
      <c r="I340" s="5">
        <v>46.18</v>
      </c>
      <c r="J340" s="5">
        <v>13.15</v>
      </c>
      <c r="K340" s="5">
        <v>4.03</v>
      </c>
      <c r="L340" s="5">
        <v>1.76</v>
      </c>
      <c r="M340" s="5"/>
      <c r="N340" s="5">
        <v>13.11</v>
      </c>
      <c r="O340" s="5">
        <v>2.79</v>
      </c>
      <c r="P340" s="5">
        <v>2.68</v>
      </c>
      <c r="R340" s="5">
        <v>5.4700000000000006</v>
      </c>
      <c r="S340" s="5">
        <v>83.7</v>
      </c>
      <c r="T340" s="5">
        <v>78.23</v>
      </c>
      <c r="U340" s="5">
        <v>80.97</v>
      </c>
      <c r="V340">
        <v>80.249999999999986</v>
      </c>
      <c r="W340" s="5">
        <v>73520.37000000001</v>
      </c>
      <c r="X340">
        <v>3676.0185000000006</v>
      </c>
      <c r="Y340">
        <v>77196.388500000015</v>
      </c>
      <c r="Z340">
        <v>2315.8916550000004</v>
      </c>
      <c r="AA340">
        <v>79512.280155000015</v>
      </c>
      <c r="AC340">
        <v>79512.280155000015</v>
      </c>
      <c r="AE340">
        <v>79512.280155000015</v>
      </c>
      <c r="AG340">
        <v>79512.280155000015</v>
      </c>
      <c r="AI340">
        <v>79512.280155000015</v>
      </c>
      <c r="AJ340">
        <v>795.12280155000019</v>
      </c>
      <c r="AK340">
        <v>80307.40295655001</v>
      </c>
      <c r="AL340" s="5">
        <v>4015.3701478275007</v>
      </c>
      <c r="AM340" s="5">
        <v>84322.773104377513</v>
      </c>
      <c r="AO340">
        <v>84322.773104377513</v>
      </c>
      <c r="AP340">
        <v>1686.4554620875504</v>
      </c>
      <c r="AQ340">
        <v>86009.22856646507</v>
      </c>
      <c r="AS340">
        <v>86009.22856646507</v>
      </c>
      <c r="AT340">
        <v>1720.1845713293014</v>
      </c>
      <c r="AU340">
        <v>87729.41313779437</v>
      </c>
      <c r="AW340">
        <v>87729.41313779437</v>
      </c>
      <c r="AX340" s="5">
        <v>877.2941313779437</v>
      </c>
      <c r="AY340">
        <v>88606.707269172315</v>
      </c>
      <c r="BA340">
        <v>88606.707269172315</v>
      </c>
      <c r="BB340">
        <v>443.03353634586159</v>
      </c>
      <c r="BC340">
        <v>89049.740805518173</v>
      </c>
      <c r="BD340">
        <v>1780.9948161103634</v>
      </c>
      <c r="BE340">
        <v>90830.735621628541</v>
      </c>
      <c r="BF340">
        <v>1362.4610343244281</v>
      </c>
      <c r="BG340">
        <v>92193.196655952954</v>
      </c>
      <c r="BI340">
        <v>92193.196655952954</v>
      </c>
      <c r="BJ340">
        <v>3687.7278662381186</v>
      </c>
      <c r="BK340">
        <v>95880.924522191082</v>
      </c>
      <c r="BL340">
        <v>4794.0462261095545</v>
      </c>
      <c r="BM340">
        <v>100674.97074830064</v>
      </c>
      <c r="BN340">
        <v>13087.746197279082</v>
      </c>
      <c r="BO340">
        <v>113762.71694557973</v>
      </c>
      <c r="BP340">
        <v>35</v>
      </c>
      <c r="BQ340">
        <v>113797.71694557973</v>
      </c>
      <c r="BS340">
        <v>113797.71694557973</v>
      </c>
      <c r="BT340" s="5">
        <v>113797.72</v>
      </c>
      <c r="BU340" s="5">
        <v>9132300</v>
      </c>
      <c r="BX340" s="5">
        <v>0</v>
      </c>
      <c r="BY340" s="5">
        <v>113798.13084112151</v>
      </c>
      <c r="BZ340" s="5">
        <v>9132300</v>
      </c>
      <c r="CA340" s="5" t="s">
        <v>8</v>
      </c>
      <c r="CB340" s="5"/>
      <c r="CC340">
        <v>113798.13084112151</v>
      </c>
      <c r="CD340" s="5">
        <v>0</v>
      </c>
      <c r="CE340" s="5">
        <v>9132300</v>
      </c>
      <c r="CF340" s="5"/>
      <c r="CG340" s="5"/>
      <c r="CH340" s="5" t="s">
        <v>2</v>
      </c>
      <c r="CI340" s="5" t="s">
        <v>2</v>
      </c>
      <c r="CJ340" t="s">
        <v>1821</v>
      </c>
      <c r="CK340" t="s">
        <v>1787</v>
      </c>
      <c r="CL340" t="s">
        <v>1868</v>
      </c>
      <c r="CM340" t="s">
        <v>1866</v>
      </c>
      <c r="CN340" s="5" t="b">
        <v>1</v>
      </c>
      <c r="CO340" t="s">
        <v>481</v>
      </c>
      <c r="CQ340" t="s">
        <v>1269</v>
      </c>
      <c r="CR340" t="s">
        <v>1451</v>
      </c>
      <c r="CS340" t="s">
        <v>1282</v>
      </c>
      <c r="CT340" t="b">
        <v>0</v>
      </c>
      <c r="CU340">
        <v>9132300</v>
      </c>
      <c r="CV340">
        <v>9132300</v>
      </c>
      <c r="CW340">
        <v>0</v>
      </c>
      <c r="CX340">
        <v>0</v>
      </c>
      <c r="CY340">
        <v>0</v>
      </c>
      <c r="CZ340" t="b">
        <v>1</v>
      </c>
      <c r="DA340" t="s">
        <v>1786</v>
      </c>
      <c r="DB340" t="s">
        <v>1787</v>
      </c>
      <c r="DC340">
        <v>-8.8921822897370939E-3</v>
      </c>
      <c r="DD340">
        <v>-1011.9137236706052</v>
      </c>
      <c r="DE340" s="5">
        <f>ROUND(ПП5[[#This Row],[Стоимость квартиры с отделкой]]/1000000,2)</f>
        <v>9.1300000000000008</v>
      </c>
    </row>
    <row r="341" spans="1:109" x14ac:dyDescent="0.25">
      <c r="A341" s="5">
        <v>340</v>
      </c>
      <c r="B341" s="5" t="s">
        <v>21</v>
      </c>
      <c r="C341" s="5">
        <v>17</v>
      </c>
      <c r="D341" s="5">
        <v>7</v>
      </c>
      <c r="E341" s="5">
        <v>1</v>
      </c>
      <c r="F341" s="5">
        <v>14.3</v>
      </c>
      <c r="G341" s="5"/>
      <c r="H341" s="5"/>
      <c r="I341" s="5">
        <v>14.3</v>
      </c>
      <c r="J341" s="5">
        <v>9.2799999999999994</v>
      </c>
      <c r="K341" s="5">
        <v>3.79</v>
      </c>
      <c r="L341" s="5"/>
      <c r="M341" s="5"/>
      <c r="N341" s="5">
        <v>6.08</v>
      </c>
      <c r="O341" s="5">
        <v>2.71</v>
      </c>
      <c r="P341" s="5"/>
      <c r="R341" s="5">
        <v>2.71</v>
      </c>
      <c r="S341" s="5">
        <v>36.159999999999997</v>
      </c>
      <c r="T341" s="5">
        <v>33.450000000000003</v>
      </c>
      <c r="U341" s="5">
        <v>34.81</v>
      </c>
      <c r="V341">
        <v>34.699999999999996</v>
      </c>
      <c r="W341" s="5">
        <v>84762.5625</v>
      </c>
      <c r="X341">
        <v>4238.1281250000002</v>
      </c>
      <c r="Y341">
        <v>89000.690625000003</v>
      </c>
      <c r="Z341">
        <v>2670.02071875</v>
      </c>
      <c r="AA341">
        <v>91670.711343750023</v>
      </c>
      <c r="AB341">
        <v>12833.899588125005</v>
      </c>
      <c r="AC341">
        <v>104504.610931875</v>
      </c>
      <c r="AE341">
        <v>104504.610931875</v>
      </c>
      <c r="AF341">
        <v>5225.2305465937507</v>
      </c>
      <c r="AG341">
        <v>109729.84147846876</v>
      </c>
      <c r="AI341">
        <v>109729.84147846876</v>
      </c>
      <c r="AJ341">
        <v>1097.2984147846876</v>
      </c>
      <c r="AK341">
        <v>110827.13989325344</v>
      </c>
      <c r="AL341" s="5">
        <v>5541.3569946626731</v>
      </c>
      <c r="AM341" s="5">
        <v>116368.49688791612</v>
      </c>
      <c r="AO341">
        <v>116368.49688791612</v>
      </c>
      <c r="AP341">
        <v>3491.0549066374833</v>
      </c>
      <c r="AQ341">
        <v>119859.5517945536</v>
      </c>
      <c r="AS341">
        <v>119859.5517945536</v>
      </c>
      <c r="AU341">
        <v>119859.5517945536</v>
      </c>
      <c r="AW341">
        <v>119859.5517945536</v>
      </c>
      <c r="AX341" s="5"/>
      <c r="AY341">
        <v>119859.5517945536</v>
      </c>
      <c r="BA341">
        <v>119859.5517945536</v>
      </c>
      <c r="BC341">
        <v>119859.5517945536</v>
      </c>
      <c r="BE341">
        <v>119859.5517945536</v>
      </c>
      <c r="BF341">
        <v>599.29775897276795</v>
      </c>
      <c r="BG341">
        <v>120458.84955352636</v>
      </c>
      <c r="BI341">
        <v>120458.84955352636</v>
      </c>
      <c r="BJ341">
        <v>2409.1769910705275</v>
      </c>
      <c r="BK341">
        <v>122868.0265445969</v>
      </c>
      <c r="BL341">
        <v>6143.4013272298453</v>
      </c>
      <c r="BM341">
        <v>129011.42787182676</v>
      </c>
      <c r="BN341">
        <v>16771.485623337478</v>
      </c>
      <c r="BO341">
        <v>145782.91349516422</v>
      </c>
      <c r="BP341">
        <v>35</v>
      </c>
      <c r="BQ341">
        <v>145817.91349516422</v>
      </c>
      <c r="BS341">
        <v>145817.91349516422</v>
      </c>
      <c r="BT341" s="5">
        <v>145817.91</v>
      </c>
      <c r="BU341" s="5">
        <v>5076000</v>
      </c>
      <c r="BV341">
        <v>278480</v>
      </c>
      <c r="BX341" s="5">
        <v>278480</v>
      </c>
      <c r="BY341" s="5">
        <v>137820.16661878768</v>
      </c>
      <c r="BZ341" s="5">
        <v>4797520</v>
      </c>
      <c r="CA341" s="5" t="s">
        <v>10</v>
      </c>
      <c r="CB341" s="5">
        <v>25000</v>
      </c>
      <c r="CC341">
        <v>162820.16661878768</v>
      </c>
      <c r="CD341" s="5">
        <v>870250</v>
      </c>
      <c r="CE341" s="5">
        <v>5667770</v>
      </c>
      <c r="CF341" s="5" t="s">
        <v>102</v>
      </c>
      <c r="CG341" s="5" t="s">
        <v>1802</v>
      </c>
      <c r="CH341" s="5" t="s">
        <v>1</v>
      </c>
      <c r="CI341" s="5" t="s">
        <v>1</v>
      </c>
      <c r="CJ341" t="s">
        <v>1863</v>
      </c>
      <c r="CK341" t="s">
        <v>1787</v>
      </c>
      <c r="CL341" t="s">
        <v>1868</v>
      </c>
      <c r="CM341" t="s">
        <v>1864</v>
      </c>
      <c r="CN341" s="5" t="b">
        <v>1</v>
      </c>
      <c r="CO341" t="s">
        <v>482</v>
      </c>
      <c r="CQ341" t="s">
        <v>1269</v>
      </c>
      <c r="CR341" t="s">
        <v>1450</v>
      </c>
      <c r="CS341" t="s">
        <v>10</v>
      </c>
      <c r="CT341" t="b">
        <v>1</v>
      </c>
      <c r="CU341">
        <v>5076000</v>
      </c>
      <c r="CV341" t="s">
        <v>1899</v>
      </c>
      <c r="CW341">
        <v>0</v>
      </c>
      <c r="CX341">
        <v>5076000</v>
      </c>
      <c r="CY341">
        <v>0</v>
      </c>
      <c r="CZ341" t="b">
        <v>1</v>
      </c>
      <c r="DA341">
        <v>45828</v>
      </c>
      <c r="DB341" t="s">
        <v>1792</v>
      </c>
      <c r="DC341">
        <v>-3.1600114909510202E-3</v>
      </c>
      <c r="DD341">
        <v>-435.51331020015328</v>
      </c>
      <c r="DE341" s="5">
        <f>ROUND(ПП5[[#This Row],[Стоимость квартиры с отделкой]]/1000000,2)</f>
        <v>5.67</v>
      </c>
    </row>
    <row r="342" spans="1:109" x14ac:dyDescent="0.25">
      <c r="A342" s="5">
        <v>341</v>
      </c>
      <c r="B342" s="5" t="s">
        <v>21</v>
      </c>
      <c r="C342" s="5">
        <v>18</v>
      </c>
      <c r="D342" s="5">
        <v>1</v>
      </c>
      <c r="E342" s="5">
        <v>2</v>
      </c>
      <c r="F342" s="5">
        <v>17.63</v>
      </c>
      <c r="G342" s="5">
        <v>13.69</v>
      </c>
      <c r="H342" s="5"/>
      <c r="I342" s="5">
        <v>31.32</v>
      </c>
      <c r="J342" s="5">
        <v>20.05</v>
      </c>
      <c r="K342" s="5">
        <v>3.54</v>
      </c>
      <c r="L342" s="5">
        <v>2.93</v>
      </c>
      <c r="M342" s="5"/>
      <c r="N342" s="5">
        <v>12.19</v>
      </c>
      <c r="O342" s="5">
        <v>4.6500000000000004</v>
      </c>
      <c r="P342" s="5">
        <v>2.68</v>
      </c>
      <c r="R342" s="5">
        <v>7.33</v>
      </c>
      <c r="S342" s="5">
        <v>77.36</v>
      </c>
      <c r="T342" s="5">
        <v>70.03</v>
      </c>
      <c r="U342" s="5">
        <v>73.7</v>
      </c>
      <c r="V342">
        <v>72.949999999999989</v>
      </c>
      <c r="W342" s="5">
        <v>80307.864000000001</v>
      </c>
      <c r="X342">
        <v>4015.3932</v>
      </c>
      <c r="Y342">
        <v>84323.257199999993</v>
      </c>
      <c r="Z342">
        <v>2529.6977160000001</v>
      </c>
      <c r="AA342">
        <v>86852.954916000002</v>
      </c>
      <c r="AC342">
        <v>86852.954916000002</v>
      </c>
      <c r="AE342">
        <v>86852.954916000002</v>
      </c>
      <c r="AG342">
        <v>86852.954916000002</v>
      </c>
      <c r="AI342">
        <v>86852.954916000002</v>
      </c>
      <c r="AJ342">
        <v>868.52954915999999</v>
      </c>
      <c r="AK342">
        <v>87721.48446516</v>
      </c>
      <c r="AL342" s="5">
        <v>4386.0742232580005</v>
      </c>
      <c r="AM342" s="5">
        <v>92107.558688417994</v>
      </c>
      <c r="AO342">
        <v>92107.558688417994</v>
      </c>
      <c r="AP342">
        <v>1842.15117376836</v>
      </c>
      <c r="AQ342">
        <v>93949.709862186355</v>
      </c>
      <c r="AS342">
        <v>93949.709862186355</v>
      </c>
      <c r="AT342">
        <v>1878.9941972437273</v>
      </c>
      <c r="AU342">
        <v>95828.704059430078</v>
      </c>
      <c r="AW342">
        <v>95828.704059430078</v>
      </c>
      <c r="AX342" s="5"/>
      <c r="AY342">
        <v>95828.704059430078</v>
      </c>
      <c r="BA342">
        <v>95828.704059430078</v>
      </c>
      <c r="BC342">
        <v>95828.704059430078</v>
      </c>
      <c r="BE342">
        <v>95828.704059430078</v>
      </c>
      <c r="BF342">
        <v>479.14352029715042</v>
      </c>
      <c r="BG342">
        <v>96307.847579727226</v>
      </c>
      <c r="BI342">
        <v>96307.847579727226</v>
      </c>
      <c r="BK342">
        <v>96307.847579727226</v>
      </c>
      <c r="BM342">
        <v>96307.847579727226</v>
      </c>
      <c r="BO342">
        <v>96307.847579727226</v>
      </c>
      <c r="BQ342">
        <v>96307.847579727226</v>
      </c>
      <c r="BS342">
        <v>96307.847579727226</v>
      </c>
      <c r="BT342" s="5">
        <v>96307.85</v>
      </c>
      <c r="BU342" s="5">
        <v>7097900</v>
      </c>
      <c r="BW342">
        <v>0.03</v>
      </c>
      <c r="BX342" s="5">
        <v>212937</v>
      </c>
      <c r="BY342" s="5">
        <v>93418.765264586167</v>
      </c>
      <c r="BZ342" s="5">
        <v>6884963</v>
      </c>
      <c r="CA342" s="5" t="s">
        <v>8</v>
      </c>
      <c r="CB342" s="5"/>
      <c r="CC342">
        <v>93418.765264586167</v>
      </c>
      <c r="CD342" s="5">
        <v>0</v>
      </c>
      <c r="CE342" s="5">
        <v>6884963</v>
      </c>
      <c r="CF342" s="5" t="s">
        <v>104</v>
      </c>
      <c r="CG342" s="5" t="s">
        <v>132</v>
      </c>
      <c r="CH342" s="5" t="s">
        <v>1</v>
      </c>
      <c r="CI342" s="5" t="s">
        <v>1</v>
      </c>
      <c r="CJ342" t="s">
        <v>1863</v>
      </c>
      <c r="CK342" t="s">
        <v>1787</v>
      </c>
      <c r="CL342" t="s">
        <v>1868</v>
      </c>
      <c r="CM342" t="s">
        <v>1857</v>
      </c>
      <c r="CN342" s="5" t="b">
        <v>1</v>
      </c>
      <c r="CO342" t="s">
        <v>483</v>
      </c>
      <c r="CQ342" t="s">
        <v>1269</v>
      </c>
      <c r="CR342" t="s">
        <v>1450</v>
      </c>
      <c r="CS342" t="s">
        <v>8</v>
      </c>
      <c r="CT342" t="b">
        <v>1</v>
      </c>
      <c r="CU342">
        <v>7097900</v>
      </c>
      <c r="CV342" t="s">
        <v>1899</v>
      </c>
      <c r="CW342">
        <v>0</v>
      </c>
      <c r="CX342">
        <v>7097900</v>
      </c>
      <c r="CY342">
        <v>0</v>
      </c>
      <c r="CZ342" t="b">
        <v>1</v>
      </c>
      <c r="DA342">
        <v>45597</v>
      </c>
      <c r="DB342" t="s">
        <v>1789</v>
      </c>
      <c r="DC342">
        <v>-1.017639077340593E-2</v>
      </c>
      <c r="DD342">
        <v>-950.66586090150895</v>
      </c>
      <c r="DE342" s="5">
        <f>ROUND(ПП5[[#This Row],[Стоимость квартиры с отделкой]]/1000000,2)</f>
        <v>6.88</v>
      </c>
    </row>
    <row r="343" spans="1:109" x14ac:dyDescent="0.25">
      <c r="A343" s="5">
        <v>342</v>
      </c>
      <c r="B343" s="5" t="s">
        <v>21</v>
      </c>
      <c r="C343" s="5">
        <v>18</v>
      </c>
      <c r="D343" s="5">
        <v>2</v>
      </c>
      <c r="E343" s="5">
        <v>0</v>
      </c>
      <c r="F343" s="5">
        <v>7.18</v>
      </c>
      <c r="G343" s="5"/>
      <c r="H343" s="5"/>
      <c r="I343" s="5">
        <v>7.18</v>
      </c>
      <c r="J343" s="5">
        <v>5.17</v>
      </c>
      <c r="K343" s="5">
        <v>3.72</v>
      </c>
      <c r="L343" s="5"/>
      <c r="M343" s="5"/>
      <c r="N343" s="5">
        <v>6.97</v>
      </c>
      <c r="O343" s="5">
        <v>2.97</v>
      </c>
      <c r="P343" s="5"/>
      <c r="R343" s="5">
        <v>2.97</v>
      </c>
      <c r="S343" s="5">
        <v>26.01</v>
      </c>
      <c r="T343" s="5">
        <v>23.04</v>
      </c>
      <c r="U343" s="5">
        <v>24.53</v>
      </c>
      <c r="V343">
        <v>24.4</v>
      </c>
      <c r="W343" s="5">
        <v>92857.59</v>
      </c>
      <c r="X343">
        <v>4642.8795</v>
      </c>
      <c r="Y343">
        <v>97500.469500000007</v>
      </c>
      <c r="Z343">
        <v>2925.0140849999998</v>
      </c>
      <c r="AA343">
        <v>100425.48358499999</v>
      </c>
      <c r="AB343">
        <v>13055.312866050001</v>
      </c>
      <c r="AC343">
        <v>113480.79645105</v>
      </c>
      <c r="AD343">
        <v>3404.4238935314997</v>
      </c>
      <c r="AE343">
        <v>116885.2203445815</v>
      </c>
      <c r="AG343">
        <v>116885.2203445815</v>
      </c>
      <c r="AI343">
        <v>116885.2203445815</v>
      </c>
      <c r="AJ343">
        <v>1168.8522034458149</v>
      </c>
      <c r="AK343">
        <v>118054.07254802732</v>
      </c>
      <c r="AL343" s="5">
        <v>5902.7036274013662</v>
      </c>
      <c r="AM343" s="5">
        <v>123956.77617542868</v>
      </c>
      <c r="AO343">
        <v>123956.77617542868</v>
      </c>
      <c r="AP343">
        <v>3718.7032852628599</v>
      </c>
      <c r="AQ343">
        <v>127675.47946069154</v>
      </c>
      <c r="AS343">
        <v>127675.47946069154</v>
      </c>
      <c r="AU343">
        <v>127675.47946069154</v>
      </c>
      <c r="AW343">
        <v>127675.47946069154</v>
      </c>
      <c r="AX343" s="5">
        <v>1276.7547946069153</v>
      </c>
      <c r="AY343">
        <v>128952.23425529843</v>
      </c>
      <c r="BA343">
        <v>128952.23425529843</v>
      </c>
      <c r="BB343">
        <v>644.76117127649229</v>
      </c>
      <c r="BC343">
        <v>129596.99542657494</v>
      </c>
      <c r="BE343">
        <v>129596.99542657494</v>
      </c>
      <c r="BF343">
        <v>1943.954931398624</v>
      </c>
      <c r="BG343">
        <v>131540.95035797358</v>
      </c>
      <c r="BI343">
        <v>131540.95035797358</v>
      </c>
      <c r="BK343">
        <v>131540.95035797358</v>
      </c>
      <c r="BL343">
        <v>5261.6380143189435</v>
      </c>
      <c r="BM343">
        <v>136802.58837229252</v>
      </c>
      <c r="BN343">
        <v>17784.336488398028</v>
      </c>
      <c r="BO343">
        <v>154586.92486069055</v>
      </c>
      <c r="BP343">
        <v>35</v>
      </c>
      <c r="BQ343">
        <v>154621.92486069055</v>
      </c>
      <c r="BS343">
        <v>154621.92486069055</v>
      </c>
      <c r="BT343" s="5">
        <v>154621.92000000001</v>
      </c>
      <c r="BU343" s="5">
        <v>3772800</v>
      </c>
      <c r="BX343" s="5">
        <v>0</v>
      </c>
      <c r="BY343" s="5">
        <v>154622.95081967214</v>
      </c>
      <c r="BZ343" s="5">
        <v>3772800</v>
      </c>
      <c r="CA343" s="5" t="s">
        <v>8</v>
      </c>
      <c r="CB343" s="5"/>
      <c r="CC343">
        <v>154622.95081967214</v>
      </c>
      <c r="CD343" s="5">
        <v>0</v>
      </c>
      <c r="CE343" s="5">
        <v>3772800</v>
      </c>
      <c r="CF343" s="5"/>
      <c r="CG343" s="5"/>
      <c r="CH343" s="5" t="s">
        <v>2</v>
      </c>
      <c r="CI343" s="5" t="s">
        <v>2</v>
      </c>
      <c r="CJ343" t="s">
        <v>1821</v>
      </c>
      <c r="CK343" t="s">
        <v>1787</v>
      </c>
      <c r="CL343" t="s">
        <v>1868</v>
      </c>
      <c r="CM343" t="s">
        <v>1862</v>
      </c>
      <c r="CN343" s="5" t="b">
        <v>1</v>
      </c>
      <c r="CO343" t="s">
        <v>484</v>
      </c>
      <c r="CQ343" t="s">
        <v>1269</v>
      </c>
      <c r="CR343" t="s">
        <v>1451</v>
      </c>
      <c r="CS343" t="s">
        <v>8</v>
      </c>
      <c r="CT343" t="b">
        <v>1</v>
      </c>
      <c r="CU343">
        <v>3772800</v>
      </c>
      <c r="CV343">
        <v>3772800</v>
      </c>
      <c r="CW343">
        <v>0</v>
      </c>
      <c r="CX343">
        <v>3772800</v>
      </c>
      <c r="CY343">
        <v>0</v>
      </c>
      <c r="CZ343" t="b">
        <v>1</v>
      </c>
      <c r="DA343" t="s">
        <v>1786</v>
      </c>
      <c r="DB343" t="s">
        <v>1787</v>
      </c>
      <c r="DC343">
        <v>-5.2996331023238419E-3</v>
      </c>
      <c r="DD343">
        <v>-819.44490854292587</v>
      </c>
      <c r="DE343" s="5">
        <f>ROUND(ПП5[[#This Row],[Стоимость квартиры с отделкой]]/1000000,2)</f>
        <v>3.77</v>
      </c>
    </row>
    <row r="344" spans="1:109" x14ac:dyDescent="0.25">
      <c r="A344" s="5">
        <v>343</v>
      </c>
      <c r="B344" s="5" t="s">
        <v>21</v>
      </c>
      <c r="C344" s="5">
        <v>18</v>
      </c>
      <c r="D344" s="5">
        <v>3</v>
      </c>
      <c r="E344" s="5">
        <v>2</v>
      </c>
      <c r="F344" s="5">
        <v>13.69</v>
      </c>
      <c r="G344" s="5">
        <v>10.16</v>
      </c>
      <c r="H344" s="5"/>
      <c r="I344" s="5">
        <v>23.85</v>
      </c>
      <c r="J344" s="5">
        <v>18.71</v>
      </c>
      <c r="K344" s="5">
        <v>3.49</v>
      </c>
      <c r="L344" s="5">
        <v>2.11</v>
      </c>
      <c r="M344" s="5"/>
      <c r="N344" s="5">
        <v>7.09</v>
      </c>
      <c r="O344" s="5">
        <v>2.65</v>
      </c>
      <c r="P344" s="5"/>
      <c r="R344" s="5">
        <v>2.65</v>
      </c>
      <c r="S344" s="5">
        <v>57.9</v>
      </c>
      <c r="T344" s="5">
        <v>55.25</v>
      </c>
      <c r="U344" s="5">
        <v>56.58</v>
      </c>
      <c r="V344">
        <v>56.45</v>
      </c>
      <c r="W344" s="5">
        <v>81080.054999999993</v>
      </c>
      <c r="X344">
        <v>4054.002750000001</v>
      </c>
      <c r="Y344">
        <v>85134.057750000007</v>
      </c>
      <c r="Z344">
        <v>2554.0217325000003</v>
      </c>
      <c r="AA344">
        <v>87688.079482500005</v>
      </c>
      <c r="AC344">
        <v>87688.079482500005</v>
      </c>
      <c r="AE344">
        <v>87688.079482500005</v>
      </c>
      <c r="AG344">
        <v>87688.079482500005</v>
      </c>
      <c r="AI344">
        <v>87688.079482500005</v>
      </c>
      <c r="AJ344">
        <v>876.88079482499995</v>
      </c>
      <c r="AK344">
        <v>88564.960277325008</v>
      </c>
      <c r="AL344" s="5">
        <v>4428.2480138662504</v>
      </c>
      <c r="AM344" s="5">
        <v>92993.208291191258</v>
      </c>
      <c r="AO344">
        <v>92993.208291191258</v>
      </c>
      <c r="AP344">
        <v>1859.8641658238253</v>
      </c>
      <c r="AQ344">
        <v>94853.072457015078</v>
      </c>
      <c r="AS344">
        <v>94853.072457015078</v>
      </c>
      <c r="AT344">
        <v>1897.0614491403016</v>
      </c>
      <c r="AU344">
        <v>96750.133906155374</v>
      </c>
      <c r="AV344">
        <v>150</v>
      </c>
      <c r="AW344">
        <v>96900.133906155374</v>
      </c>
      <c r="AX344" s="5">
        <v>969.00133906155372</v>
      </c>
      <c r="AY344">
        <v>97869.135245216923</v>
      </c>
      <c r="BA344">
        <v>97869.135245216923</v>
      </c>
      <c r="BC344">
        <v>97869.135245216923</v>
      </c>
      <c r="BE344">
        <v>97869.135245216923</v>
      </c>
      <c r="BF344">
        <v>2446.7283811304233</v>
      </c>
      <c r="BG344">
        <v>100315.86362634736</v>
      </c>
      <c r="BH344">
        <v>500</v>
      </c>
      <c r="BI344">
        <v>100815.86362634736</v>
      </c>
      <c r="BJ344">
        <v>4032.6345450538938</v>
      </c>
      <c r="BK344">
        <v>104848.49817140124</v>
      </c>
      <c r="BL344">
        <v>6290.9098902840742</v>
      </c>
      <c r="BM344">
        <v>111139.40806168532</v>
      </c>
      <c r="BN344">
        <v>14448.123048019092</v>
      </c>
      <c r="BO344">
        <v>125587.5311097044</v>
      </c>
      <c r="BP344">
        <v>35</v>
      </c>
      <c r="BQ344">
        <v>125622.5311097044</v>
      </c>
      <c r="BS344">
        <v>125622.5311097044</v>
      </c>
      <c r="BT344" s="5">
        <v>125622.53</v>
      </c>
      <c r="BU344" s="5">
        <v>7107800</v>
      </c>
      <c r="BW344">
        <v>0.02</v>
      </c>
      <c r="BX344" s="5">
        <v>142156</v>
      </c>
      <c r="BY344" s="5">
        <v>123111.41746200073</v>
      </c>
      <c r="BZ344" s="5">
        <v>6965644</v>
      </c>
      <c r="CA344" s="5" t="s">
        <v>1282</v>
      </c>
      <c r="CB344" s="5">
        <v>10000</v>
      </c>
      <c r="CC344">
        <v>133111.41746200071</v>
      </c>
      <c r="CD344" s="5">
        <v>565800</v>
      </c>
      <c r="CE344" s="5">
        <v>7531444</v>
      </c>
      <c r="CF344" s="5" t="s">
        <v>102</v>
      </c>
      <c r="CG344" s="5" t="s">
        <v>24</v>
      </c>
      <c r="CH344" s="5" t="s">
        <v>1</v>
      </c>
      <c r="CI344" s="5" t="s">
        <v>1</v>
      </c>
      <c r="CJ344" t="s">
        <v>1863</v>
      </c>
      <c r="CK344" t="s">
        <v>1787</v>
      </c>
      <c r="CL344" t="s">
        <v>1868</v>
      </c>
      <c r="CM344" t="s">
        <v>1857</v>
      </c>
      <c r="CN344" s="5" t="b">
        <v>1</v>
      </c>
      <c r="CO344" t="s">
        <v>485</v>
      </c>
      <c r="CQ344" t="s">
        <v>1269</v>
      </c>
      <c r="CR344" t="s">
        <v>1450</v>
      </c>
      <c r="CS344" t="s">
        <v>1282</v>
      </c>
      <c r="CT344" t="b">
        <v>1</v>
      </c>
      <c r="CU344">
        <v>7107800</v>
      </c>
      <c r="CV344" t="s">
        <v>1899</v>
      </c>
      <c r="CW344">
        <v>0</v>
      </c>
      <c r="CX344">
        <v>7107800</v>
      </c>
      <c r="CY344">
        <v>0</v>
      </c>
      <c r="CZ344" t="b">
        <v>1</v>
      </c>
      <c r="DA344">
        <v>45705</v>
      </c>
      <c r="DB344" t="s">
        <v>1790</v>
      </c>
      <c r="DC344">
        <v>-2.2976316719688361E-3</v>
      </c>
      <c r="DD344">
        <v>-282.86469194167006</v>
      </c>
      <c r="DE344" s="5">
        <f>ROUND(ПП5[[#This Row],[Стоимость квартиры с отделкой]]/1000000,2)</f>
        <v>7.53</v>
      </c>
    </row>
    <row r="345" spans="1:109" x14ac:dyDescent="0.25">
      <c r="A345" s="5">
        <v>344</v>
      </c>
      <c r="B345" s="5" t="s">
        <v>21</v>
      </c>
      <c r="C345" s="5">
        <v>18</v>
      </c>
      <c r="D345" s="5">
        <v>4</v>
      </c>
      <c r="E345" s="5">
        <v>2</v>
      </c>
      <c r="F345" s="5">
        <v>15.45</v>
      </c>
      <c r="G345" s="5">
        <v>10.34</v>
      </c>
      <c r="H345" s="5"/>
      <c r="I345" s="5">
        <v>25.79</v>
      </c>
      <c r="J345" s="5">
        <v>15.44</v>
      </c>
      <c r="K345" s="5">
        <v>4.59</v>
      </c>
      <c r="L345" s="5">
        <v>2.21</v>
      </c>
      <c r="M345" s="5"/>
      <c r="N345" s="5">
        <v>10.79</v>
      </c>
      <c r="O345" s="5">
        <v>2.84</v>
      </c>
      <c r="P345" s="5"/>
      <c r="R345" s="5">
        <v>2.84</v>
      </c>
      <c r="S345" s="5">
        <v>61.66</v>
      </c>
      <c r="T345" s="5">
        <v>58.82</v>
      </c>
      <c r="U345" s="5">
        <v>60.24</v>
      </c>
      <c r="V345">
        <v>60.150000000000006</v>
      </c>
      <c r="W345" s="5">
        <v>83010.532500000001</v>
      </c>
      <c r="X345">
        <v>4150.5266250000004</v>
      </c>
      <c r="Y345">
        <v>87161.059125</v>
      </c>
      <c r="Z345">
        <v>2614.8317737499997</v>
      </c>
      <c r="AA345">
        <v>89775.890898750004</v>
      </c>
      <c r="AC345">
        <v>89775.890898750004</v>
      </c>
      <c r="AE345">
        <v>89775.890898750004</v>
      </c>
      <c r="AG345">
        <v>89775.890898750004</v>
      </c>
      <c r="AI345">
        <v>89775.890898750004</v>
      </c>
      <c r="AJ345">
        <v>897.75890898750004</v>
      </c>
      <c r="AK345">
        <v>90673.6498077375</v>
      </c>
      <c r="AL345" s="5">
        <v>4533.6824903868755</v>
      </c>
      <c r="AM345" s="5">
        <v>95207.332298124369</v>
      </c>
      <c r="AO345">
        <v>95207.332298124369</v>
      </c>
      <c r="AP345">
        <v>1904.1466459624871</v>
      </c>
      <c r="AQ345">
        <v>97111.478944086863</v>
      </c>
      <c r="AS345">
        <v>97111.478944086863</v>
      </c>
      <c r="AT345">
        <v>1942.2295788817371</v>
      </c>
      <c r="AU345">
        <v>99053.708522968605</v>
      </c>
      <c r="AW345">
        <v>99053.708522968605</v>
      </c>
      <c r="AX345" s="5"/>
      <c r="AY345">
        <v>99053.708522968605</v>
      </c>
      <c r="BA345">
        <v>99053.708522968605</v>
      </c>
      <c r="BC345">
        <v>99053.708522968605</v>
      </c>
      <c r="BE345">
        <v>99053.708522968605</v>
      </c>
      <c r="BF345">
        <v>495.26854261484306</v>
      </c>
      <c r="BG345">
        <v>99548.977065583444</v>
      </c>
      <c r="BI345">
        <v>99548.977065583444</v>
      </c>
      <c r="BJ345">
        <v>3981.959082623338</v>
      </c>
      <c r="BK345">
        <v>103530.93614820678</v>
      </c>
      <c r="BL345">
        <v>6211.8561688924065</v>
      </c>
      <c r="BM345">
        <v>109742.7923170992</v>
      </c>
      <c r="BN345">
        <v>14266.563001222894</v>
      </c>
      <c r="BO345">
        <v>124009.35531832208</v>
      </c>
      <c r="BP345">
        <v>35</v>
      </c>
      <c r="BQ345">
        <v>124044.35531832208</v>
      </c>
      <c r="BS345">
        <v>124044.35531832208</v>
      </c>
      <c r="BT345" s="5">
        <v>124044.36</v>
      </c>
      <c r="BU345" s="5">
        <v>7461300</v>
      </c>
      <c r="BV345">
        <v>590300</v>
      </c>
      <c r="BX345" s="5">
        <v>590300</v>
      </c>
      <c r="BY345" s="5">
        <v>114231.08894430588</v>
      </c>
      <c r="BZ345" s="5">
        <v>6871000</v>
      </c>
      <c r="CA345" s="5" t="s">
        <v>1282</v>
      </c>
      <c r="CB345" s="5">
        <v>10000</v>
      </c>
      <c r="CC345">
        <v>124231.08894430588</v>
      </c>
      <c r="CD345" s="5">
        <v>601500</v>
      </c>
      <c r="CE345" s="5">
        <v>7472500</v>
      </c>
      <c r="CF345" s="5"/>
      <c r="CG345" s="5" t="s">
        <v>1809</v>
      </c>
      <c r="CH345" s="5" t="s">
        <v>1</v>
      </c>
      <c r="CI345" s="5" t="s">
        <v>1</v>
      </c>
      <c r="CJ345" t="s">
        <v>1863</v>
      </c>
      <c r="CK345" t="s">
        <v>1787</v>
      </c>
      <c r="CL345" t="s">
        <v>1868</v>
      </c>
      <c r="CM345" t="s">
        <v>1857</v>
      </c>
      <c r="CN345" s="5" t="b">
        <v>1</v>
      </c>
      <c r="CO345" t="s">
        <v>486</v>
      </c>
      <c r="CQ345" t="s">
        <v>1269</v>
      </c>
      <c r="CR345" t="s">
        <v>1451</v>
      </c>
      <c r="CS345" t="s">
        <v>1282</v>
      </c>
      <c r="CT345" t="b">
        <v>1</v>
      </c>
      <c r="CU345">
        <v>7461300</v>
      </c>
      <c r="CV345" t="s">
        <v>1899</v>
      </c>
      <c r="CW345">
        <v>0</v>
      </c>
      <c r="CX345">
        <v>7461300</v>
      </c>
      <c r="CY345">
        <v>0</v>
      </c>
      <c r="CZ345" t="b">
        <v>1</v>
      </c>
      <c r="DA345" t="s">
        <v>1786</v>
      </c>
      <c r="DB345" t="s">
        <v>1787</v>
      </c>
      <c r="DC345">
        <v>-1.4940239043823578E-3</v>
      </c>
      <c r="DD345">
        <v>-170.66397750642025</v>
      </c>
      <c r="DE345" s="5">
        <f>ROUND(ПП5[[#This Row],[Стоимость квартиры с отделкой]]/1000000,2)</f>
        <v>7.47</v>
      </c>
    </row>
    <row r="346" spans="1:109" x14ac:dyDescent="0.25">
      <c r="A346" s="5">
        <v>345</v>
      </c>
      <c r="B346" s="5" t="s">
        <v>21</v>
      </c>
      <c r="C346" s="5">
        <v>18</v>
      </c>
      <c r="D346" s="5">
        <v>5</v>
      </c>
      <c r="E346" s="5">
        <v>1</v>
      </c>
      <c r="F346" s="5">
        <v>12.54</v>
      </c>
      <c r="G346" s="5"/>
      <c r="H346" s="5"/>
      <c r="I346" s="5">
        <v>12.54</v>
      </c>
      <c r="J346" s="5">
        <v>12.74</v>
      </c>
      <c r="K346" s="5">
        <v>4.0199999999999996</v>
      </c>
      <c r="L346" s="5"/>
      <c r="M346" s="5"/>
      <c r="N346" s="5">
        <v>7.09</v>
      </c>
      <c r="O346" s="5">
        <v>2.84</v>
      </c>
      <c r="P346" s="5"/>
      <c r="R346" s="5">
        <v>2.84</v>
      </c>
      <c r="S346" s="5">
        <v>39.229999999999997</v>
      </c>
      <c r="T346" s="5">
        <v>36.39</v>
      </c>
      <c r="U346" s="5">
        <v>37.81</v>
      </c>
      <c r="V346">
        <v>37.549999999999997</v>
      </c>
      <c r="W346" s="5">
        <v>90034.875</v>
      </c>
      <c r="X346">
        <v>4501.7437500000005</v>
      </c>
      <c r="Y346">
        <v>94536.618749999994</v>
      </c>
      <c r="Z346">
        <v>2836.0985624999998</v>
      </c>
      <c r="AA346">
        <v>97372.717312499997</v>
      </c>
      <c r="AB346">
        <v>4381.7722790624994</v>
      </c>
      <c r="AC346">
        <v>101754.48959156248</v>
      </c>
      <c r="AE346">
        <v>101754.48959156248</v>
      </c>
      <c r="AF346">
        <v>5087.7244795781253</v>
      </c>
      <c r="AG346">
        <v>106842.21407114062</v>
      </c>
      <c r="AH346">
        <v>-620</v>
      </c>
      <c r="AI346">
        <v>106222.21407114062</v>
      </c>
      <c r="AJ346">
        <v>1062.2221407114062</v>
      </c>
      <c r="AK346">
        <v>107284.43621185204</v>
      </c>
      <c r="AL346" s="5">
        <v>5364.2218105926022</v>
      </c>
      <c r="AM346" s="5">
        <v>112648.65802244464</v>
      </c>
      <c r="AO346">
        <v>112648.65802244464</v>
      </c>
      <c r="AP346">
        <v>3379.4597406733392</v>
      </c>
      <c r="AQ346">
        <v>116028.11776311796</v>
      </c>
      <c r="AS346">
        <v>116028.11776311796</v>
      </c>
      <c r="AU346">
        <v>116028.11776311796</v>
      </c>
      <c r="AW346">
        <v>116028.11776311796</v>
      </c>
      <c r="AX346" s="5">
        <v>1160.2811776311798</v>
      </c>
      <c r="AY346">
        <v>117188.39894074916</v>
      </c>
      <c r="BA346">
        <v>117188.39894074916</v>
      </c>
      <c r="BC346">
        <v>117188.39894074916</v>
      </c>
      <c r="BE346">
        <v>117188.39894074916</v>
      </c>
      <c r="BG346">
        <v>117188.39894074916</v>
      </c>
      <c r="BI346">
        <v>117188.39894074916</v>
      </c>
      <c r="BK346">
        <v>117188.39894074916</v>
      </c>
      <c r="BM346">
        <v>117188.39894074916</v>
      </c>
      <c r="BO346">
        <v>117188.39894074916</v>
      </c>
      <c r="BQ346">
        <v>117188.39894074916</v>
      </c>
      <c r="BS346">
        <v>117188.39894074916</v>
      </c>
      <c r="BT346" s="5">
        <v>117188.4</v>
      </c>
      <c r="BU346" s="5">
        <v>4430900</v>
      </c>
      <c r="BX346" s="5">
        <v>0</v>
      </c>
      <c r="BY346" s="5">
        <v>117188.5744512034</v>
      </c>
      <c r="BZ346" s="5">
        <v>4430900</v>
      </c>
      <c r="CA346" s="5" t="s">
        <v>8</v>
      </c>
      <c r="CB346" s="5"/>
      <c r="CC346">
        <v>117188.5744512034</v>
      </c>
      <c r="CD346" s="5">
        <v>0</v>
      </c>
      <c r="CE346" s="5">
        <v>4430900</v>
      </c>
      <c r="CF346" s="5"/>
      <c r="CG346" s="5"/>
      <c r="CH346" s="5" t="s">
        <v>1</v>
      </c>
      <c r="CI346" s="5" t="s">
        <v>1</v>
      </c>
      <c r="CJ346" t="s">
        <v>1863</v>
      </c>
      <c r="CK346" t="s">
        <v>1787</v>
      </c>
      <c r="CL346" t="s">
        <v>1868</v>
      </c>
      <c r="CM346" t="s">
        <v>1864</v>
      </c>
      <c r="CN346" s="5" t="b">
        <v>1</v>
      </c>
      <c r="CO346" t="s">
        <v>487</v>
      </c>
      <c r="CQ346" t="s">
        <v>1269</v>
      </c>
      <c r="CR346" t="s">
        <v>1450</v>
      </c>
      <c r="CS346" t="s">
        <v>8</v>
      </c>
      <c r="CT346" t="b">
        <v>1</v>
      </c>
      <c r="CU346">
        <v>4430900</v>
      </c>
      <c r="CV346" t="s">
        <v>1899</v>
      </c>
      <c r="CW346">
        <v>0</v>
      </c>
      <c r="CX346">
        <v>4430900</v>
      </c>
      <c r="CY346">
        <v>0</v>
      </c>
      <c r="CZ346" t="b">
        <v>1</v>
      </c>
      <c r="DA346">
        <v>45471</v>
      </c>
      <c r="DB346" t="s">
        <v>1792</v>
      </c>
      <c r="DC346">
        <v>-6.8764877016663783E-3</v>
      </c>
      <c r="DD346">
        <v>-805.84579098951485</v>
      </c>
      <c r="DE346" s="5">
        <f>ROUND(ПП5[[#This Row],[Стоимость квартиры с отделкой]]/1000000,2)</f>
        <v>4.43</v>
      </c>
    </row>
    <row r="347" spans="1:109" x14ac:dyDescent="0.25">
      <c r="A347" s="5">
        <v>346</v>
      </c>
      <c r="B347" s="5" t="s">
        <v>21</v>
      </c>
      <c r="C347" s="5">
        <v>18</v>
      </c>
      <c r="D347" s="5">
        <v>6</v>
      </c>
      <c r="E347" s="5">
        <v>3</v>
      </c>
      <c r="F347" s="5">
        <v>17.2</v>
      </c>
      <c r="G347" s="5">
        <v>14.64</v>
      </c>
      <c r="H347" s="5">
        <v>14.34</v>
      </c>
      <c r="I347" s="5">
        <v>46.18</v>
      </c>
      <c r="J347" s="5">
        <v>13.15</v>
      </c>
      <c r="K347" s="5">
        <v>4.03</v>
      </c>
      <c r="L347" s="5">
        <v>1.76</v>
      </c>
      <c r="M347" s="5"/>
      <c r="N347" s="5">
        <v>13.11</v>
      </c>
      <c r="O347" s="5">
        <v>2.79</v>
      </c>
      <c r="P347" s="5">
        <v>2.68</v>
      </c>
      <c r="R347" s="5">
        <v>5.4700000000000006</v>
      </c>
      <c r="S347" s="5">
        <v>83.7</v>
      </c>
      <c r="T347" s="5">
        <v>78.23</v>
      </c>
      <c r="U347" s="5">
        <v>80.97</v>
      </c>
      <c r="V347">
        <v>80.45</v>
      </c>
      <c r="W347" s="5">
        <v>74234.160000000018</v>
      </c>
      <c r="X347">
        <v>3711.708000000001</v>
      </c>
      <c r="Y347">
        <v>77945.868000000017</v>
      </c>
      <c r="Z347">
        <v>2338.376040000001</v>
      </c>
      <c r="AA347">
        <v>80284.24404000002</v>
      </c>
      <c r="AC347">
        <v>80284.24404000002</v>
      </c>
      <c r="AE347">
        <v>80284.24404000002</v>
      </c>
      <c r="AG347">
        <v>80284.24404000002</v>
      </c>
      <c r="AI347">
        <v>80284.24404000002</v>
      </c>
      <c r="AJ347">
        <v>802.84244040000021</v>
      </c>
      <c r="AK347">
        <v>81087.086480400016</v>
      </c>
      <c r="AL347" s="5">
        <v>4054.3543240200006</v>
      </c>
      <c r="AM347" s="5">
        <v>85141.44080442001</v>
      </c>
      <c r="AO347">
        <v>85141.44080442001</v>
      </c>
      <c r="AP347">
        <v>1702.8288160884003</v>
      </c>
      <c r="AQ347">
        <v>86844.269620508407</v>
      </c>
      <c r="AS347">
        <v>86844.269620508407</v>
      </c>
      <c r="AT347">
        <v>1736.8853924101682</v>
      </c>
      <c r="AU347">
        <v>88581.155012918578</v>
      </c>
      <c r="AW347">
        <v>88581.155012918578</v>
      </c>
      <c r="AX347" s="5">
        <v>885.81155012918578</v>
      </c>
      <c r="AY347">
        <v>89466.966563047783</v>
      </c>
      <c r="BA347">
        <v>89466.966563047783</v>
      </c>
      <c r="BB347">
        <v>447.33483281523883</v>
      </c>
      <c r="BC347">
        <v>89914.301395863004</v>
      </c>
      <c r="BD347">
        <v>1798.2860279172601</v>
      </c>
      <c r="BE347">
        <v>91712.587423780249</v>
      </c>
      <c r="BF347">
        <v>1375.6888113567038</v>
      </c>
      <c r="BG347">
        <v>93088.27623513696</v>
      </c>
      <c r="BI347">
        <v>93088.27623513696</v>
      </c>
      <c r="BK347">
        <v>93088.27623513696</v>
      </c>
      <c r="BM347">
        <v>93088.27623513696</v>
      </c>
      <c r="BO347">
        <v>93088.27623513696</v>
      </c>
      <c r="BQ347">
        <v>93088.27623513696</v>
      </c>
      <c r="BS347">
        <v>93088.27623513696</v>
      </c>
      <c r="BT347" s="5">
        <v>93088.28</v>
      </c>
      <c r="BU347" s="5">
        <v>7537400</v>
      </c>
      <c r="BW347">
        <v>0.03</v>
      </c>
      <c r="BX347" s="5">
        <v>226122</v>
      </c>
      <c r="BY347" s="5">
        <v>90296.134370754604</v>
      </c>
      <c r="BZ347" s="5">
        <v>7311278</v>
      </c>
      <c r="CA347" s="5" t="s">
        <v>8</v>
      </c>
      <c r="CB347" s="5"/>
      <c r="CC347">
        <v>90296.134370754604</v>
      </c>
      <c r="CD347" s="5">
        <v>0</v>
      </c>
      <c r="CE347" s="5">
        <v>7311278</v>
      </c>
      <c r="CF347" s="5"/>
      <c r="CG347" s="5" t="s">
        <v>132</v>
      </c>
      <c r="CH347" s="5" t="s">
        <v>1</v>
      </c>
      <c r="CI347" s="5" t="s">
        <v>1</v>
      </c>
      <c r="CJ347" t="s">
        <v>1863</v>
      </c>
      <c r="CK347" t="s">
        <v>1787</v>
      </c>
      <c r="CL347" t="s">
        <v>1868</v>
      </c>
      <c r="CM347" t="s">
        <v>1866</v>
      </c>
      <c r="CN347" s="5" t="b">
        <v>1</v>
      </c>
      <c r="CO347" t="s">
        <v>488</v>
      </c>
      <c r="CQ347" t="s">
        <v>1269</v>
      </c>
      <c r="CR347" t="s">
        <v>1450</v>
      </c>
      <c r="CS347" t="s">
        <v>8</v>
      </c>
      <c r="CT347" t="b">
        <v>1</v>
      </c>
      <c r="CU347">
        <v>7537400</v>
      </c>
      <c r="CV347" t="s">
        <v>1899</v>
      </c>
      <c r="CW347">
        <v>7537400</v>
      </c>
      <c r="CX347">
        <v>7537400</v>
      </c>
      <c r="CY347">
        <v>0</v>
      </c>
      <c r="CZ347" t="b">
        <v>1</v>
      </c>
      <c r="DA347">
        <v>45535</v>
      </c>
      <c r="DB347" t="s">
        <v>1789</v>
      </c>
      <c r="DC347">
        <v>-6.4221316536988704E-3</v>
      </c>
      <c r="DD347">
        <v>-579.89366274906968</v>
      </c>
      <c r="DE347" s="5">
        <f>ROUND(ПП5[[#This Row],[Стоимость квартиры с отделкой]]/1000000,2)</f>
        <v>7.31</v>
      </c>
    </row>
    <row r="348" spans="1:109" x14ac:dyDescent="0.25">
      <c r="A348" s="5">
        <v>347</v>
      </c>
      <c r="B348" s="5" t="s">
        <v>21</v>
      </c>
      <c r="C348" s="5">
        <v>18</v>
      </c>
      <c r="D348" s="5">
        <v>7</v>
      </c>
      <c r="E348" s="5">
        <v>1</v>
      </c>
      <c r="F348" s="5">
        <v>14.3</v>
      </c>
      <c r="G348" s="5"/>
      <c r="H348" s="5"/>
      <c r="I348" s="5">
        <v>14.3</v>
      </c>
      <c r="J348" s="5">
        <v>9.2799999999999994</v>
      </c>
      <c r="K348" s="5">
        <v>3.79</v>
      </c>
      <c r="L348" s="5"/>
      <c r="M348" s="5"/>
      <c r="N348" s="5">
        <v>6.08</v>
      </c>
      <c r="O348" s="5">
        <v>2.71</v>
      </c>
      <c r="P348" s="5"/>
      <c r="R348" s="5">
        <v>2.71</v>
      </c>
      <c r="S348" s="5">
        <v>36.159999999999997</v>
      </c>
      <c r="T348" s="5">
        <v>33.450000000000003</v>
      </c>
      <c r="U348" s="5">
        <v>34.81</v>
      </c>
      <c r="V348">
        <v>34.65</v>
      </c>
      <c r="W348" s="5">
        <v>85573.6875</v>
      </c>
      <c r="X348">
        <v>4278.6843749999998</v>
      </c>
      <c r="Y348">
        <v>89852.371874999997</v>
      </c>
      <c r="Z348">
        <v>2695.5711562499996</v>
      </c>
      <c r="AA348">
        <v>92547.943031250004</v>
      </c>
      <c r="AB348">
        <v>12956.712024375</v>
      </c>
      <c r="AC348">
        <v>105504.655055625</v>
      </c>
      <c r="AE348">
        <v>105504.655055625</v>
      </c>
      <c r="AF348">
        <v>5275.2327527812495</v>
      </c>
      <c r="AG348">
        <v>110779.88780840625</v>
      </c>
      <c r="AI348">
        <v>110779.88780840625</v>
      </c>
      <c r="AJ348">
        <v>1107.7988780840624</v>
      </c>
      <c r="AK348">
        <v>111887.6866864903</v>
      </c>
      <c r="AL348" s="5">
        <v>5594.3843343245153</v>
      </c>
      <c r="AM348" s="5">
        <v>117482.07102081479</v>
      </c>
      <c r="AO348">
        <v>117482.07102081479</v>
      </c>
      <c r="AP348">
        <v>3524.4621306244439</v>
      </c>
      <c r="AQ348">
        <v>121006.53315143925</v>
      </c>
      <c r="AS348">
        <v>121006.53315143925</v>
      </c>
      <c r="AU348">
        <v>121006.53315143925</v>
      </c>
      <c r="AW348">
        <v>121006.53315143925</v>
      </c>
      <c r="AX348" s="5"/>
      <c r="AY348">
        <v>121006.53315143925</v>
      </c>
      <c r="BA348">
        <v>121006.53315143925</v>
      </c>
      <c r="BC348">
        <v>121006.53315143925</v>
      </c>
      <c r="BE348">
        <v>121006.53315143925</v>
      </c>
      <c r="BF348">
        <v>605.03266575719624</v>
      </c>
      <c r="BG348">
        <v>121611.56581719645</v>
      </c>
      <c r="BI348">
        <v>121611.56581719645</v>
      </c>
      <c r="BJ348">
        <v>2432.2313163439289</v>
      </c>
      <c r="BK348">
        <v>124043.79713354036</v>
      </c>
      <c r="BM348">
        <v>124043.79713354036</v>
      </c>
      <c r="BO348">
        <v>124043.79713354036</v>
      </c>
      <c r="BQ348">
        <v>124043.79713354036</v>
      </c>
      <c r="BS348">
        <v>124043.79713354036</v>
      </c>
      <c r="BT348" s="5">
        <v>124043.8</v>
      </c>
      <c r="BU348" s="5">
        <v>4318000</v>
      </c>
      <c r="BX348" s="5">
        <v>0</v>
      </c>
      <c r="BY348" s="5">
        <v>124044.81470841712</v>
      </c>
      <c r="BZ348" s="5">
        <v>4318000</v>
      </c>
      <c r="CA348" s="5" t="s">
        <v>1282</v>
      </c>
      <c r="CB348" s="5">
        <v>8000</v>
      </c>
      <c r="CC348">
        <v>132044.81470841711</v>
      </c>
      <c r="CD348" s="5">
        <v>278480</v>
      </c>
      <c r="CE348" s="5">
        <v>4596480</v>
      </c>
      <c r="CF348" s="5" t="s">
        <v>102</v>
      </c>
      <c r="CG348" s="5"/>
      <c r="CH348" s="5" t="s">
        <v>1</v>
      </c>
      <c r="CI348" s="5" t="s">
        <v>1</v>
      </c>
      <c r="CJ348" t="s">
        <v>1863</v>
      </c>
      <c r="CK348" t="s">
        <v>1787</v>
      </c>
      <c r="CL348" t="s">
        <v>1868</v>
      </c>
      <c r="CM348" t="s">
        <v>1864</v>
      </c>
      <c r="CN348" s="5" t="b">
        <v>1</v>
      </c>
      <c r="CO348" t="s">
        <v>489</v>
      </c>
      <c r="CQ348" t="s">
        <v>1269</v>
      </c>
      <c r="CR348" t="s">
        <v>1450</v>
      </c>
      <c r="CS348" t="s">
        <v>1282</v>
      </c>
      <c r="CT348" t="b">
        <v>1</v>
      </c>
      <c r="CU348">
        <v>4318000</v>
      </c>
      <c r="CV348" t="s">
        <v>1899</v>
      </c>
      <c r="CW348">
        <v>0</v>
      </c>
      <c r="CX348">
        <v>4318000</v>
      </c>
      <c r="CY348">
        <v>0</v>
      </c>
      <c r="CZ348" t="b">
        <v>1</v>
      </c>
      <c r="DA348">
        <v>45588</v>
      </c>
      <c r="DB348" t="s">
        <v>1789</v>
      </c>
      <c r="DC348">
        <v>-4.5963803504741607E-3</v>
      </c>
      <c r="DD348">
        <v>-570.15714890397658</v>
      </c>
      <c r="DE348" s="5">
        <f>ROUND(ПП5[[#This Row],[Стоимость квартиры с отделкой]]/1000000,2)</f>
        <v>4.5999999999999996</v>
      </c>
    </row>
    <row r="349" spans="1:109" x14ac:dyDescent="0.25">
      <c r="A349" s="5">
        <v>348</v>
      </c>
      <c r="B349" s="5" t="s">
        <v>21</v>
      </c>
      <c r="C349" s="5">
        <v>19</v>
      </c>
      <c r="D349" s="5">
        <v>1</v>
      </c>
      <c r="E349" s="5">
        <v>2</v>
      </c>
      <c r="F349" s="5">
        <v>17.63</v>
      </c>
      <c r="G349" s="5">
        <v>13.69</v>
      </c>
      <c r="H349" s="5"/>
      <c r="I349" s="5">
        <v>31.32</v>
      </c>
      <c r="J349" s="5">
        <v>20.05</v>
      </c>
      <c r="K349" s="5">
        <v>3.54</v>
      </c>
      <c r="L349" s="5">
        <v>2.93</v>
      </c>
      <c r="M349" s="5"/>
      <c r="N349" s="5">
        <v>12.19</v>
      </c>
      <c r="O349" s="5">
        <v>4.6500000000000004</v>
      </c>
      <c r="P349" s="5">
        <v>2.68</v>
      </c>
      <c r="R349" s="5">
        <v>7.33</v>
      </c>
      <c r="S349" s="5">
        <v>77.36</v>
      </c>
      <c r="T349" s="5">
        <v>70.03</v>
      </c>
      <c r="U349" s="5">
        <v>73.7</v>
      </c>
      <c r="V349">
        <v>73.149999999999977</v>
      </c>
      <c r="W349" s="5">
        <v>84941.010000000009</v>
      </c>
      <c r="X349">
        <v>4247.0505000000003</v>
      </c>
      <c r="Y349">
        <v>89188.060500000007</v>
      </c>
      <c r="Z349">
        <v>2675.641815</v>
      </c>
      <c r="AA349">
        <v>91863.702315000002</v>
      </c>
      <c r="AC349">
        <v>91863.702315000002</v>
      </c>
      <c r="AE349">
        <v>91863.702315000002</v>
      </c>
      <c r="AG349">
        <v>91863.702315000002</v>
      </c>
      <c r="AI349">
        <v>91863.702315000002</v>
      </c>
      <c r="AJ349">
        <v>918.63702315</v>
      </c>
      <c r="AK349">
        <v>92782.339338150006</v>
      </c>
      <c r="AL349" s="5">
        <v>4639.1169669075007</v>
      </c>
      <c r="AM349" s="5">
        <v>97421.456305057509</v>
      </c>
      <c r="AO349">
        <v>97421.456305057509</v>
      </c>
      <c r="AP349">
        <v>1948.4291261011499</v>
      </c>
      <c r="AQ349">
        <v>99369.885431158662</v>
      </c>
      <c r="AS349">
        <v>99369.885431158662</v>
      </c>
      <c r="AT349">
        <v>1987.3977086231732</v>
      </c>
      <c r="AU349">
        <v>101357.28313978184</v>
      </c>
      <c r="AW349">
        <v>101357.28313978184</v>
      </c>
      <c r="AX349" s="5"/>
      <c r="AY349">
        <v>101357.28313978184</v>
      </c>
      <c r="BA349">
        <v>101357.28313978184</v>
      </c>
      <c r="BC349">
        <v>101357.28313978184</v>
      </c>
      <c r="BE349">
        <v>101357.28313978184</v>
      </c>
      <c r="BF349">
        <v>506.7864156989092</v>
      </c>
      <c r="BG349">
        <v>101864.06955548076</v>
      </c>
      <c r="BI349">
        <v>101864.06955548076</v>
      </c>
      <c r="BK349">
        <v>101864.06955548076</v>
      </c>
      <c r="BL349">
        <v>8149.125564438461</v>
      </c>
      <c r="BM349">
        <v>110013.1951199192</v>
      </c>
      <c r="BN349">
        <v>14301.715365589498</v>
      </c>
      <c r="BO349">
        <v>124314.91048550872</v>
      </c>
      <c r="BP349">
        <v>35</v>
      </c>
      <c r="BQ349">
        <v>124349.91048550872</v>
      </c>
      <c r="BS349">
        <v>124349.91048550872</v>
      </c>
      <c r="BT349" s="5">
        <v>124349.91</v>
      </c>
      <c r="BU349" s="5">
        <v>9096200</v>
      </c>
      <c r="BX349" s="5">
        <v>0</v>
      </c>
      <c r="BY349" s="5">
        <v>124349.96582365004</v>
      </c>
      <c r="BZ349" s="5">
        <v>9096200</v>
      </c>
      <c r="CA349" s="5" t="s">
        <v>1282</v>
      </c>
      <c r="CB349" s="5">
        <v>10000</v>
      </c>
      <c r="CC349">
        <v>134349.96582365007</v>
      </c>
      <c r="CD349" s="5">
        <v>731500.00000000186</v>
      </c>
      <c r="CE349" s="5">
        <v>9827700.0000000019</v>
      </c>
      <c r="CF349" s="5" t="s">
        <v>104</v>
      </c>
      <c r="CG349" s="5"/>
      <c r="CH349" s="5" t="s">
        <v>2</v>
      </c>
      <c r="CI349" s="5" t="s">
        <v>2</v>
      </c>
      <c r="CJ349" t="s">
        <v>1821</v>
      </c>
      <c r="CK349" t="s">
        <v>1787</v>
      </c>
      <c r="CL349" t="s">
        <v>1868</v>
      </c>
      <c r="CM349" t="s">
        <v>1857</v>
      </c>
      <c r="CN349" s="5" t="b">
        <v>1</v>
      </c>
      <c r="CO349" t="s">
        <v>490</v>
      </c>
      <c r="CQ349" t="s">
        <v>1269</v>
      </c>
      <c r="CR349" t="s">
        <v>1451</v>
      </c>
      <c r="CS349" t="s">
        <v>1282</v>
      </c>
      <c r="CT349" t="b">
        <v>1</v>
      </c>
      <c r="CU349">
        <v>9096200</v>
      </c>
      <c r="CV349">
        <v>9096200</v>
      </c>
      <c r="CW349">
        <v>0</v>
      </c>
      <c r="CX349">
        <v>0</v>
      </c>
      <c r="CY349">
        <v>0</v>
      </c>
      <c r="CZ349" t="b">
        <v>1</v>
      </c>
      <c r="DA349" t="s">
        <v>1786</v>
      </c>
      <c r="DB349" t="s">
        <v>1787</v>
      </c>
      <c r="DC349">
        <v>-7.4626865671643117E-3</v>
      </c>
      <c r="DD349">
        <v>-927.98481957949446</v>
      </c>
      <c r="DE349" s="5">
        <f>ROUND(ПП5[[#This Row],[Стоимость квартиры с отделкой]]/1000000,2)</f>
        <v>9.83</v>
      </c>
    </row>
    <row r="350" spans="1:109" x14ac:dyDescent="0.25">
      <c r="A350" s="5">
        <v>349</v>
      </c>
      <c r="B350" s="5" t="s">
        <v>21</v>
      </c>
      <c r="C350" s="5">
        <v>19</v>
      </c>
      <c r="D350" s="5">
        <v>2</v>
      </c>
      <c r="E350" s="5">
        <v>0</v>
      </c>
      <c r="F350" s="5">
        <v>7.18</v>
      </c>
      <c r="G350" s="5"/>
      <c r="H350" s="5"/>
      <c r="I350" s="5">
        <v>7.18</v>
      </c>
      <c r="J350" s="5">
        <v>5.17</v>
      </c>
      <c r="K350" s="5">
        <v>3.72</v>
      </c>
      <c r="L350" s="5"/>
      <c r="M350" s="5"/>
      <c r="N350" s="5">
        <v>6.97</v>
      </c>
      <c r="O350" s="5">
        <v>2.97</v>
      </c>
      <c r="P350" s="5"/>
      <c r="R350" s="5">
        <v>2.97</v>
      </c>
      <c r="S350" s="5">
        <v>26.01</v>
      </c>
      <c r="T350" s="5">
        <v>23.04</v>
      </c>
      <c r="U350" s="5">
        <v>24.53</v>
      </c>
      <c r="V350">
        <v>24.35</v>
      </c>
      <c r="W350" s="5">
        <v>98989.695000000007</v>
      </c>
      <c r="X350">
        <v>4949.4847500000005</v>
      </c>
      <c r="Y350">
        <v>103939.17975</v>
      </c>
      <c r="Z350">
        <v>3118.1753925000003</v>
      </c>
      <c r="AA350">
        <v>107057.3551425</v>
      </c>
      <c r="AB350">
        <v>13917.456168524999</v>
      </c>
      <c r="AC350">
        <v>120974.811311025</v>
      </c>
      <c r="AD350">
        <v>1209.74811311025</v>
      </c>
      <c r="AE350">
        <v>122184.55942413524</v>
      </c>
      <c r="AG350">
        <v>122184.55942413524</v>
      </c>
      <c r="AI350">
        <v>122184.55942413524</v>
      </c>
      <c r="AJ350">
        <v>1221.8455942413525</v>
      </c>
      <c r="AK350">
        <v>123406.40501837659</v>
      </c>
      <c r="AL350" s="5">
        <v>6170.3202509188304</v>
      </c>
      <c r="AM350" s="5">
        <v>129576.72526929544</v>
      </c>
      <c r="AO350">
        <v>129576.72526929544</v>
      </c>
      <c r="AP350">
        <v>3887.3017580788623</v>
      </c>
      <c r="AQ350">
        <v>133464.02702737431</v>
      </c>
      <c r="AS350">
        <v>133464.02702737431</v>
      </c>
      <c r="AU350">
        <v>133464.02702737431</v>
      </c>
      <c r="AW350">
        <v>133464.02702737431</v>
      </c>
      <c r="AX350" s="5">
        <v>1334.640270273743</v>
      </c>
      <c r="AY350">
        <v>134798.66729764806</v>
      </c>
      <c r="BA350">
        <v>134798.66729764806</v>
      </c>
      <c r="BB350">
        <v>673.99333648824029</v>
      </c>
      <c r="BC350">
        <v>135472.66063413629</v>
      </c>
      <c r="BE350">
        <v>135472.66063413629</v>
      </c>
      <c r="BF350">
        <v>2032.0899095120444</v>
      </c>
      <c r="BG350">
        <v>137504.75054364835</v>
      </c>
      <c r="BI350">
        <v>137504.75054364835</v>
      </c>
      <c r="BK350">
        <v>137504.75054364835</v>
      </c>
      <c r="BL350">
        <v>5500.1900217459342</v>
      </c>
      <c r="BM350">
        <v>143004.9405653943</v>
      </c>
      <c r="BN350">
        <v>18590.64227350126</v>
      </c>
      <c r="BO350">
        <v>161595.58283889556</v>
      </c>
      <c r="BP350">
        <v>1229.8791734247643</v>
      </c>
      <c r="BQ350">
        <v>162825.46201232032</v>
      </c>
      <c r="BS350">
        <v>162825.46201232032</v>
      </c>
      <c r="BT350" s="5">
        <v>162825.46</v>
      </c>
      <c r="BU350" s="5">
        <v>3964800</v>
      </c>
      <c r="BV350">
        <v>626098</v>
      </c>
      <c r="BX350" s="5">
        <v>626098</v>
      </c>
      <c r="BY350" s="5">
        <v>137113.01848049281</v>
      </c>
      <c r="BZ350" s="5">
        <v>3338702</v>
      </c>
      <c r="CA350" s="5" t="s">
        <v>1282</v>
      </c>
      <c r="CB350" s="5">
        <v>10000</v>
      </c>
      <c r="CC350">
        <v>147113.01848049281</v>
      </c>
      <c r="CD350" s="5">
        <v>243499.99999999953</v>
      </c>
      <c r="CE350" s="5">
        <v>3582201.9999999995</v>
      </c>
      <c r="CF350" s="5"/>
      <c r="CG350" s="5" t="s">
        <v>1851</v>
      </c>
      <c r="CH350" s="5" t="s">
        <v>1</v>
      </c>
      <c r="CI350" s="5" t="s">
        <v>1</v>
      </c>
      <c r="CJ350" t="s">
        <v>1863</v>
      </c>
      <c r="CK350" t="s">
        <v>1787</v>
      </c>
      <c r="CL350" t="s">
        <v>1868</v>
      </c>
      <c r="CM350" t="s">
        <v>1862</v>
      </c>
      <c r="CN350" s="5" t="b">
        <v>1</v>
      </c>
      <c r="CO350" t="s">
        <v>491</v>
      </c>
      <c r="CQ350" t="s">
        <v>1269</v>
      </c>
      <c r="CR350" t="s">
        <v>1451</v>
      </c>
      <c r="CS350" t="s">
        <v>1282</v>
      </c>
      <c r="CT350" t="b">
        <v>1</v>
      </c>
      <c r="CU350">
        <v>3964800</v>
      </c>
      <c r="CV350" t="s">
        <v>1899</v>
      </c>
      <c r="CW350">
        <v>0</v>
      </c>
      <c r="CX350">
        <v>3964800</v>
      </c>
      <c r="CY350">
        <v>0</v>
      </c>
      <c r="CZ350" t="b">
        <v>1</v>
      </c>
      <c r="DA350">
        <v>45863</v>
      </c>
      <c r="DB350" t="s">
        <v>1915</v>
      </c>
      <c r="DC350">
        <v>-7.337953526294517E-3</v>
      </c>
      <c r="DD350">
        <v>-1006.1289574598176</v>
      </c>
      <c r="DE350" s="5">
        <f>ROUND(ПП5[[#This Row],[Стоимость квартиры с отделкой]]/1000000,2)</f>
        <v>3.58</v>
      </c>
    </row>
    <row r="351" spans="1:109" x14ac:dyDescent="0.25">
      <c r="A351" s="5">
        <v>350</v>
      </c>
      <c r="B351" s="5" t="s">
        <v>21</v>
      </c>
      <c r="C351" s="5">
        <v>19</v>
      </c>
      <c r="D351" s="5">
        <v>3</v>
      </c>
      <c r="E351" s="5">
        <v>2</v>
      </c>
      <c r="F351" s="5">
        <v>13.69</v>
      </c>
      <c r="G351" s="5">
        <v>10.16</v>
      </c>
      <c r="H351" s="5"/>
      <c r="I351" s="5">
        <v>23.85</v>
      </c>
      <c r="J351" s="5">
        <v>18.71</v>
      </c>
      <c r="K351" s="5">
        <v>3.49</v>
      </c>
      <c r="L351" s="5">
        <v>2.11</v>
      </c>
      <c r="M351" s="5"/>
      <c r="N351" s="5">
        <v>7.09</v>
      </c>
      <c r="O351" s="5">
        <v>2.65</v>
      </c>
      <c r="P351" s="5"/>
      <c r="R351" s="5">
        <v>2.65</v>
      </c>
      <c r="S351" s="5">
        <v>57.9</v>
      </c>
      <c r="T351" s="5">
        <v>55.25</v>
      </c>
      <c r="U351" s="5">
        <v>56.58</v>
      </c>
      <c r="V351">
        <v>56.45</v>
      </c>
      <c r="W351" s="5">
        <v>86485.392000000007</v>
      </c>
      <c r="X351">
        <v>4324.2696000000005</v>
      </c>
      <c r="Y351">
        <v>90809.661600000007</v>
      </c>
      <c r="Z351">
        <v>2724.2898479999999</v>
      </c>
      <c r="AA351">
        <v>93533.951448000007</v>
      </c>
      <c r="AC351">
        <v>93533.951448000007</v>
      </c>
      <c r="AE351">
        <v>93533.951448000007</v>
      </c>
      <c r="AG351">
        <v>93533.951448000007</v>
      </c>
      <c r="AI351">
        <v>93533.951448000007</v>
      </c>
      <c r="AJ351">
        <v>935.33951448000005</v>
      </c>
      <c r="AK351">
        <v>94469.290962480023</v>
      </c>
      <c r="AL351" s="5">
        <v>4723.4645481240004</v>
      </c>
      <c r="AM351" s="5">
        <v>99192.755510604009</v>
      </c>
      <c r="AO351">
        <v>99192.755510604009</v>
      </c>
      <c r="AP351">
        <v>1983.8551102120805</v>
      </c>
      <c r="AQ351">
        <v>101176.61062081608</v>
      </c>
      <c r="AS351">
        <v>101176.61062081608</v>
      </c>
      <c r="AT351">
        <v>2023.532212416322</v>
      </c>
      <c r="AU351">
        <v>103200.1428332324</v>
      </c>
      <c r="AV351">
        <v>150</v>
      </c>
      <c r="AW351">
        <v>103350.1428332324</v>
      </c>
      <c r="AX351" s="5">
        <v>1033.5014283323242</v>
      </c>
      <c r="AY351">
        <v>104383.64426156474</v>
      </c>
      <c r="BA351">
        <v>104383.64426156474</v>
      </c>
      <c r="BC351">
        <v>104383.64426156474</v>
      </c>
      <c r="BE351">
        <v>104383.64426156474</v>
      </c>
      <c r="BF351">
        <v>2609.5911065391188</v>
      </c>
      <c r="BG351">
        <v>106993.23536810384</v>
      </c>
      <c r="BH351">
        <v>500</v>
      </c>
      <c r="BI351">
        <v>107493.23536810384</v>
      </c>
      <c r="BJ351">
        <v>4299.7294147241537</v>
      </c>
      <c r="BK351">
        <v>111792.964782828</v>
      </c>
      <c r="BL351">
        <v>6707.5778869696796</v>
      </c>
      <c r="BM351">
        <v>118500.54266979768</v>
      </c>
      <c r="BN351">
        <v>15405.070547073699</v>
      </c>
      <c r="BO351">
        <v>133905.61321687137</v>
      </c>
      <c r="BP351">
        <v>35</v>
      </c>
      <c r="BQ351">
        <v>133940.61321687137</v>
      </c>
      <c r="BS351">
        <v>133940.61321687137</v>
      </c>
      <c r="BT351" s="5">
        <v>133940.60999999999</v>
      </c>
      <c r="BU351" s="5">
        <v>7578400</v>
      </c>
      <c r="BW351">
        <v>0.03</v>
      </c>
      <c r="BX351" s="5">
        <v>227352</v>
      </c>
      <c r="BY351" s="5">
        <v>129923.08236125841</v>
      </c>
      <c r="BZ351" s="5">
        <v>7351048</v>
      </c>
      <c r="CA351" s="5" t="s">
        <v>1282</v>
      </c>
      <c r="CB351" s="5">
        <v>10000</v>
      </c>
      <c r="CC351">
        <v>139923.08236125839</v>
      </c>
      <c r="CD351" s="5">
        <v>565800</v>
      </c>
      <c r="CE351" s="5">
        <v>7916848</v>
      </c>
      <c r="CF351" s="5" t="s">
        <v>102</v>
      </c>
      <c r="CG351" s="5" t="s">
        <v>110</v>
      </c>
      <c r="CH351" s="5" t="s">
        <v>1</v>
      </c>
      <c r="CI351" s="5" t="s">
        <v>1</v>
      </c>
      <c r="CJ351" t="s">
        <v>1863</v>
      </c>
      <c r="CK351" t="s">
        <v>1787</v>
      </c>
      <c r="CL351" t="s">
        <v>1868</v>
      </c>
      <c r="CM351" t="s">
        <v>1857</v>
      </c>
      <c r="CN351" s="5" t="b">
        <v>1</v>
      </c>
      <c r="CO351" t="s">
        <v>492</v>
      </c>
      <c r="CQ351" t="s">
        <v>1269</v>
      </c>
      <c r="CR351" t="s">
        <v>1450</v>
      </c>
      <c r="CS351" t="s">
        <v>1282</v>
      </c>
      <c r="CT351" t="b">
        <v>1</v>
      </c>
      <c r="CU351">
        <v>7578400</v>
      </c>
      <c r="CV351" t="s">
        <v>1899</v>
      </c>
      <c r="CW351">
        <v>0</v>
      </c>
      <c r="CX351">
        <v>7578400</v>
      </c>
      <c r="CY351">
        <v>0</v>
      </c>
      <c r="CZ351" t="b">
        <v>1</v>
      </c>
      <c r="DA351">
        <v>45672</v>
      </c>
      <c r="DB351" t="s">
        <v>1792</v>
      </c>
      <c r="DC351">
        <v>-2.2976316719688361E-3</v>
      </c>
      <c r="DD351">
        <v>-298.51538895304293</v>
      </c>
      <c r="DE351" s="5">
        <f>ROUND(ПП5[[#This Row],[Стоимость квартиры с отделкой]]/1000000,2)</f>
        <v>7.92</v>
      </c>
    </row>
    <row r="352" spans="1:109" x14ac:dyDescent="0.25">
      <c r="A352" s="5">
        <v>351</v>
      </c>
      <c r="B352" s="5" t="s">
        <v>21</v>
      </c>
      <c r="C352" s="5">
        <v>19</v>
      </c>
      <c r="D352" s="5">
        <v>4</v>
      </c>
      <c r="E352" s="5">
        <v>2</v>
      </c>
      <c r="F352" s="5">
        <v>15.45</v>
      </c>
      <c r="G352" s="5">
        <v>10.34</v>
      </c>
      <c r="H352" s="5"/>
      <c r="I352" s="5">
        <v>25.79</v>
      </c>
      <c r="J352" s="5">
        <v>15.44</v>
      </c>
      <c r="K352" s="5">
        <v>4.59</v>
      </c>
      <c r="L352" s="5">
        <v>2.21</v>
      </c>
      <c r="M352" s="5"/>
      <c r="N352" s="5">
        <v>10.79</v>
      </c>
      <c r="O352" s="5">
        <v>2.84</v>
      </c>
      <c r="P352" s="5"/>
      <c r="R352" s="5">
        <v>2.84</v>
      </c>
      <c r="S352" s="5">
        <v>61.66</v>
      </c>
      <c r="T352" s="5">
        <v>58.82</v>
      </c>
      <c r="U352" s="5">
        <v>60.24</v>
      </c>
      <c r="V352">
        <v>60.150000000000006</v>
      </c>
      <c r="W352" s="5">
        <v>88415.869500000001</v>
      </c>
      <c r="X352">
        <v>4420.7934750000004</v>
      </c>
      <c r="Y352">
        <v>92836.662974999999</v>
      </c>
      <c r="Z352">
        <v>2785.0998892499997</v>
      </c>
      <c r="AA352">
        <v>95621.762864250006</v>
      </c>
      <c r="AC352">
        <v>95621.762864250006</v>
      </c>
      <c r="AE352">
        <v>95621.762864250006</v>
      </c>
      <c r="AG352">
        <v>95621.762864250006</v>
      </c>
      <c r="AI352">
        <v>95621.762864250006</v>
      </c>
      <c r="AJ352">
        <v>956.21762864250013</v>
      </c>
      <c r="AK352">
        <v>96577.9804928925</v>
      </c>
      <c r="AL352" s="5">
        <v>4828.8990246446256</v>
      </c>
      <c r="AM352" s="5">
        <v>101406.87951753712</v>
      </c>
      <c r="AO352">
        <v>101406.87951753712</v>
      </c>
      <c r="AP352">
        <v>2028.1375903507424</v>
      </c>
      <c r="AQ352">
        <v>103435.01710788786</v>
      </c>
      <c r="AS352">
        <v>103435.01710788786</v>
      </c>
      <c r="AT352">
        <v>2068.7003421577574</v>
      </c>
      <c r="AU352">
        <v>105503.71745004562</v>
      </c>
      <c r="AW352">
        <v>105503.71745004562</v>
      </c>
      <c r="AX352" s="5"/>
      <c r="AY352">
        <v>105503.71745004562</v>
      </c>
      <c r="BA352">
        <v>105503.71745004562</v>
      </c>
      <c r="BC352">
        <v>105503.71745004562</v>
      </c>
      <c r="BE352">
        <v>105503.71745004562</v>
      </c>
      <c r="BF352">
        <v>527.51858725022805</v>
      </c>
      <c r="BG352">
        <v>106031.23603729584</v>
      </c>
      <c r="BI352">
        <v>106031.23603729584</v>
      </c>
      <c r="BJ352">
        <v>4241.2494414918337</v>
      </c>
      <c r="BK352">
        <v>110272.48547878768</v>
      </c>
      <c r="BL352">
        <v>6616.3491287272609</v>
      </c>
      <c r="BM352">
        <v>116888.83460751496</v>
      </c>
      <c r="BN352">
        <v>15195.548498976945</v>
      </c>
      <c r="BO352">
        <v>132084.38310649188</v>
      </c>
      <c r="BP352">
        <v>35</v>
      </c>
      <c r="BQ352">
        <v>132119.38310649188</v>
      </c>
      <c r="BS352">
        <v>132119.38310649188</v>
      </c>
      <c r="BT352" s="5">
        <v>132119.38</v>
      </c>
      <c r="BU352" s="5">
        <v>7947000</v>
      </c>
      <c r="BX352" s="5">
        <v>0</v>
      </c>
      <c r="BY352" s="5">
        <v>132119.70074812966</v>
      </c>
      <c r="BZ352" s="5">
        <v>7947000</v>
      </c>
      <c r="CA352" s="5" t="s">
        <v>1282</v>
      </c>
      <c r="CB352" s="5">
        <v>10000</v>
      </c>
      <c r="CC352">
        <v>142119.70074812966</v>
      </c>
      <c r="CD352" s="5">
        <v>601500</v>
      </c>
      <c r="CE352" s="5">
        <v>8548500</v>
      </c>
      <c r="CF352" s="5"/>
      <c r="CG352" s="5"/>
      <c r="CH352" s="5" t="s">
        <v>2</v>
      </c>
      <c r="CI352" s="5" t="s">
        <v>2</v>
      </c>
      <c r="CJ352" t="s">
        <v>1821</v>
      </c>
      <c r="CK352" t="s">
        <v>1787</v>
      </c>
      <c r="CL352" t="s">
        <v>1868</v>
      </c>
      <c r="CM352" t="s">
        <v>1857</v>
      </c>
      <c r="CN352" s="5" t="b">
        <v>1</v>
      </c>
      <c r="CO352" t="s">
        <v>493</v>
      </c>
      <c r="CQ352" t="s">
        <v>1269</v>
      </c>
      <c r="CR352" t="s">
        <v>1451</v>
      </c>
      <c r="CS352" t="s">
        <v>8</v>
      </c>
      <c r="CT352" t="b">
        <v>0</v>
      </c>
      <c r="CU352">
        <v>7947000</v>
      </c>
      <c r="CV352">
        <v>7947000</v>
      </c>
      <c r="CW352">
        <v>0</v>
      </c>
      <c r="CX352">
        <v>0</v>
      </c>
      <c r="CY352">
        <v>0</v>
      </c>
      <c r="CZ352" t="b">
        <v>1</v>
      </c>
      <c r="DA352" t="s">
        <v>1786</v>
      </c>
      <c r="DB352" t="s">
        <v>1787</v>
      </c>
      <c r="DC352">
        <v>-1.4940239043823578E-3</v>
      </c>
      <c r="DD352">
        <v>-197.38999115754939</v>
      </c>
      <c r="DE352" s="5">
        <f>ROUND(ПП5[[#This Row],[Стоимость квартиры с отделкой]]/1000000,2)</f>
        <v>8.5500000000000007</v>
      </c>
    </row>
    <row r="353" spans="1:109" x14ac:dyDescent="0.25">
      <c r="A353" s="5">
        <v>352</v>
      </c>
      <c r="B353" s="5" t="s">
        <v>21</v>
      </c>
      <c r="C353" s="5">
        <v>19</v>
      </c>
      <c r="D353" s="5">
        <v>5</v>
      </c>
      <c r="E353" s="5">
        <v>1</v>
      </c>
      <c r="F353" s="5">
        <v>12.54</v>
      </c>
      <c r="G353" s="5"/>
      <c r="H353" s="5"/>
      <c r="I353" s="5">
        <v>12.54</v>
      </c>
      <c r="J353" s="5">
        <v>12.74</v>
      </c>
      <c r="K353" s="5">
        <v>4.0199999999999996</v>
      </c>
      <c r="L353" s="5"/>
      <c r="M353" s="5"/>
      <c r="N353" s="5">
        <v>7.09</v>
      </c>
      <c r="O353" s="5">
        <v>2.84</v>
      </c>
      <c r="P353" s="5"/>
      <c r="R353" s="5">
        <v>2.84</v>
      </c>
      <c r="S353" s="5">
        <v>39.229999999999997</v>
      </c>
      <c r="T353" s="5">
        <v>36.39</v>
      </c>
      <c r="U353" s="5">
        <v>37.81</v>
      </c>
      <c r="V353">
        <v>37.549999999999997</v>
      </c>
      <c r="W353" s="5">
        <v>95712.75</v>
      </c>
      <c r="X353">
        <v>4785.6374999999998</v>
      </c>
      <c r="Y353">
        <v>100498.3875</v>
      </c>
      <c r="Z353">
        <v>3014.9516249999997</v>
      </c>
      <c r="AA353">
        <v>103513.339125</v>
      </c>
      <c r="AB353">
        <v>4658.1002606249995</v>
      </c>
      <c r="AC353">
        <v>108171.439385625</v>
      </c>
      <c r="AE353">
        <v>108171.439385625</v>
      </c>
      <c r="AF353">
        <v>5408.5719692812499</v>
      </c>
      <c r="AG353">
        <v>113580.01135490624</v>
      </c>
      <c r="AH353">
        <v>-620</v>
      </c>
      <c r="AI353">
        <v>112960.01135490624</v>
      </c>
      <c r="AJ353">
        <v>1129.6001135490626</v>
      </c>
      <c r="AK353">
        <v>114089.61146845532</v>
      </c>
      <c r="AL353" s="5">
        <v>5704.4805734227666</v>
      </c>
      <c r="AM353" s="5">
        <v>119794.09204187807</v>
      </c>
      <c r="AO353">
        <v>119794.09204187807</v>
      </c>
      <c r="AQ353">
        <v>119794.09204187807</v>
      </c>
      <c r="AS353">
        <v>119794.09204187807</v>
      </c>
      <c r="AU353">
        <v>119794.09204187807</v>
      </c>
      <c r="AW353">
        <v>119794.09204187807</v>
      </c>
      <c r="AX353" s="5"/>
      <c r="AY353">
        <v>119794.09204187807</v>
      </c>
      <c r="BA353">
        <v>119794.09204187807</v>
      </c>
      <c r="BC353">
        <v>119794.09204187807</v>
      </c>
      <c r="BE353">
        <v>119794.09204187807</v>
      </c>
      <c r="BG353">
        <v>119794.09204187807</v>
      </c>
      <c r="BI353">
        <v>119794.09204187807</v>
      </c>
      <c r="BK353">
        <v>119794.09204187807</v>
      </c>
      <c r="BM353">
        <v>119794.09204187807</v>
      </c>
      <c r="BO353">
        <v>119794.09204187807</v>
      </c>
      <c r="BQ353">
        <v>119794.09204187807</v>
      </c>
      <c r="BS353">
        <v>119794.09204187807</v>
      </c>
      <c r="BT353" s="5">
        <v>119794.09</v>
      </c>
      <c r="BU353" s="5">
        <v>4529500</v>
      </c>
      <c r="BX353" s="5">
        <v>0</v>
      </c>
      <c r="BY353" s="5">
        <v>119796.3501719122</v>
      </c>
      <c r="BZ353" s="5">
        <v>4529500</v>
      </c>
      <c r="CA353" s="5" t="s">
        <v>10</v>
      </c>
      <c r="CB353" s="5">
        <v>20000</v>
      </c>
      <c r="CC353">
        <v>139796.35017191217</v>
      </c>
      <c r="CD353" s="5">
        <v>756199.99999999907</v>
      </c>
      <c r="CE353" s="5">
        <v>5285699.9999999991</v>
      </c>
      <c r="CF353" s="5"/>
      <c r="CG353" s="5"/>
      <c r="CH353" s="5" t="s">
        <v>1</v>
      </c>
      <c r="CI353" s="5" t="s">
        <v>1</v>
      </c>
      <c r="CJ353" t="s">
        <v>1863</v>
      </c>
      <c r="CK353" t="s">
        <v>1787</v>
      </c>
      <c r="CL353" t="s">
        <v>1868</v>
      </c>
      <c r="CM353" t="s">
        <v>1864</v>
      </c>
      <c r="CN353" s="5" t="b">
        <v>1</v>
      </c>
      <c r="CO353" t="s">
        <v>494</v>
      </c>
      <c r="CQ353" t="s">
        <v>1269</v>
      </c>
      <c r="CR353" t="s">
        <v>1450</v>
      </c>
      <c r="CS353" t="s">
        <v>10</v>
      </c>
      <c r="CT353" t="b">
        <v>1</v>
      </c>
      <c r="CU353">
        <v>4529500</v>
      </c>
      <c r="CV353" t="s">
        <v>1899</v>
      </c>
      <c r="CW353">
        <v>0</v>
      </c>
      <c r="CX353">
        <v>4529500</v>
      </c>
      <c r="CY353">
        <v>0</v>
      </c>
      <c r="CZ353" t="b">
        <v>1</v>
      </c>
      <c r="DA353">
        <v>45309</v>
      </c>
      <c r="DB353" t="s">
        <v>1792</v>
      </c>
      <c r="DC353">
        <v>-6.8764877016661563E-3</v>
      </c>
      <c r="DD353">
        <v>-823.77812866164652</v>
      </c>
      <c r="DE353" s="5">
        <f>ROUND(ПП5[[#This Row],[Стоимость квартиры с отделкой]]/1000000,2)</f>
        <v>5.29</v>
      </c>
    </row>
    <row r="354" spans="1:109" x14ac:dyDescent="0.25">
      <c r="A354" s="5">
        <v>353</v>
      </c>
      <c r="B354" s="5" t="s">
        <v>21</v>
      </c>
      <c r="C354" s="5">
        <v>19</v>
      </c>
      <c r="D354" s="5">
        <v>6</v>
      </c>
      <c r="E354" s="5">
        <v>3</v>
      </c>
      <c r="F354" s="5">
        <v>17.2</v>
      </c>
      <c r="G354" s="5">
        <v>14.64</v>
      </c>
      <c r="H354" s="5">
        <v>14.34</v>
      </c>
      <c r="I354" s="5">
        <v>46.18</v>
      </c>
      <c r="J354" s="5">
        <v>13.15</v>
      </c>
      <c r="K354" s="5">
        <v>4.03</v>
      </c>
      <c r="L354" s="5">
        <v>1.76</v>
      </c>
      <c r="M354" s="5"/>
      <c r="N354" s="5">
        <v>13.11</v>
      </c>
      <c r="O354" s="5">
        <v>2.79</v>
      </c>
      <c r="P354" s="5">
        <v>2.68</v>
      </c>
      <c r="R354" s="5">
        <v>5.4700000000000006</v>
      </c>
      <c r="S354" s="5">
        <v>83.7</v>
      </c>
      <c r="T354" s="5">
        <v>78.23</v>
      </c>
      <c r="U354" s="5">
        <v>80.97</v>
      </c>
      <c r="V354">
        <v>80.349999999999994</v>
      </c>
      <c r="W354" s="5">
        <v>79230.690000000017</v>
      </c>
      <c r="X354">
        <v>3961.5345000000007</v>
      </c>
      <c r="Y354">
        <v>83192.224500000011</v>
      </c>
      <c r="Z354">
        <v>2495.7667350000002</v>
      </c>
      <c r="AA354">
        <v>85687.991235000023</v>
      </c>
      <c r="AC354">
        <v>85687.991235000023</v>
      </c>
      <c r="AE354">
        <v>85687.991235000023</v>
      </c>
      <c r="AG354">
        <v>85687.991235000023</v>
      </c>
      <c r="AI354">
        <v>85687.991235000023</v>
      </c>
      <c r="AK354">
        <v>85687.991235000023</v>
      </c>
      <c r="AL354" s="5"/>
      <c r="AM354" s="5">
        <v>85687.991235000023</v>
      </c>
      <c r="AO354">
        <v>85687.991235000023</v>
      </c>
      <c r="AQ354">
        <v>85687.991235000023</v>
      </c>
      <c r="AS354">
        <v>85687.991235000023</v>
      </c>
      <c r="AU354">
        <v>85687.991235000023</v>
      </c>
      <c r="AW354">
        <v>85687.991235000023</v>
      </c>
      <c r="AX354" s="5"/>
      <c r="AY354">
        <v>85687.991235000023</v>
      </c>
      <c r="BA354">
        <v>85687.991235000023</v>
      </c>
      <c r="BC354">
        <v>85687.991235000023</v>
      </c>
      <c r="BE354">
        <v>85687.991235000023</v>
      </c>
      <c r="BG354">
        <v>85687.991235000023</v>
      </c>
      <c r="BI354">
        <v>85687.991235000023</v>
      </c>
      <c r="BK354">
        <v>85687.991235000023</v>
      </c>
      <c r="BM354">
        <v>85687.991235000023</v>
      </c>
      <c r="BO354">
        <v>85687.991235000023</v>
      </c>
      <c r="BQ354">
        <v>85687.991235000023</v>
      </c>
      <c r="BS354">
        <v>85687.991235000023</v>
      </c>
      <c r="BT354" s="5">
        <v>85687.99</v>
      </c>
      <c r="BU354" s="5">
        <v>6938156.5499999998</v>
      </c>
      <c r="BW354">
        <v>0.05</v>
      </c>
      <c r="BX354" s="5">
        <v>346907.82750000001</v>
      </c>
      <c r="BY354" s="5">
        <v>81403.590465604546</v>
      </c>
      <c r="BZ354" s="5">
        <v>6591248.7199999997</v>
      </c>
      <c r="CA354" s="5" t="s">
        <v>8</v>
      </c>
      <c r="CB354" s="5"/>
      <c r="CC354">
        <v>81403.590465604546</v>
      </c>
      <c r="CD354" s="5">
        <v>0</v>
      </c>
      <c r="CE354" s="5">
        <v>6591248.7199999997</v>
      </c>
      <c r="CF354" s="5"/>
      <c r="CG354" s="5" t="s">
        <v>110</v>
      </c>
      <c r="CH354" s="5" t="s">
        <v>1</v>
      </c>
      <c r="CI354" s="5" t="s">
        <v>1</v>
      </c>
      <c r="CJ354" t="s">
        <v>1863</v>
      </c>
      <c r="CK354" t="s">
        <v>1787</v>
      </c>
      <c r="CL354" t="s">
        <v>1868</v>
      </c>
      <c r="CM354" t="s">
        <v>1866</v>
      </c>
      <c r="CN354" s="5" t="b">
        <v>1</v>
      </c>
      <c r="CO354" t="s">
        <v>495</v>
      </c>
      <c r="CQ354" t="s">
        <v>128</v>
      </c>
      <c r="CR354" t="s">
        <v>1450</v>
      </c>
      <c r="CS354" t="s">
        <v>8</v>
      </c>
      <c r="CT354" t="b">
        <v>1</v>
      </c>
      <c r="CU354">
        <v>6938156.5499999998</v>
      </c>
      <c r="CV354" t="s">
        <v>1899</v>
      </c>
      <c r="CW354">
        <v>6938157</v>
      </c>
      <c r="CX354">
        <v>6938157</v>
      </c>
      <c r="CY354">
        <v>0</v>
      </c>
      <c r="CZ354" t="b">
        <v>1</v>
      </c>
      <c r="DA354">
        <v>45380</v>
      </c>
      <c r="DB354" t="s">
        <v>1789</v>
      </c>
      <c r="DC354">
        <v>-7.6571569717179822E-3</v>
      </c>
      <c r="DD354">
        <v>-623.32007025657936</v>
      </c>
      <c r="DE354" s="5">
        <f>ROUND(ПП5[[#This Row],[Стоимость квартиры с отделкой]]/1000000,2)</f>
        <v>6.59</v>
      </c>
    </row>
    <row r="355" spans="1:109" x14ac:dyDescent="0.25">
      <c r="A355" s="5">
        <v>354</v>
      </c>
      <c r="B355" s="5" t="s">
        <v>21</v>
      </c>
      <c r="C355" s="5">
        <v>19</v>
      </c>
      <c r="D355" s="5">
        <v>7</v>
      </c>
      <c r="E355" s="5">
        <v>1</v>
      </c>
      <c r="F355" s="5">
        <v>14.3</v>
      </c>
      <c r="G355" s="5"/>
      <c r="H355" s="5"/>
      <c r="I355" s="5">
        <v>14.3</v>
      </c>
      <c r="J355" s="5">
        <v>9.2799999999999994</v>
      </c>
      <c r="K355" s="5">
        <v>3.79</v>
      </c>
      <c r="L355" s="5"/>
      <c r="M355" s="5"/>
      <c r="N355" s="5">
        <v>6.08</v>
      </c>
      <c r="O355" s="5">
        <v>2.71</v>
      </c>
      <c r="P355" s="5"/>
      <c r="R355" s="5">
        <v>2.71</v>
      </c>
      <c r="S355" s="5">
        <v>36.159999999999997</v>
      </c>
      <c r="T355" s="5">
        <v>33.450000000000003</v>
      </c>
      <c r="U355" s="5">
        <v>34.81</v>
      </c>
      <c r="V355">
        <v>34.85</v>
      </c>
      <c r="W355" s="5">
        <v>91251.5625</v>
      </c>
      <c r="X355">
        <v>4562.578125</v>
      </c>
      <c r="Y355">
        <v>95814.140625</v>
      </c>
      <c r="Z355">
        <v>2874.4242187499999</v>
      </c>
      <c r="AA355">
        <v>98688.564843750006</v>
      </c>
      <c r="AB355">
        <v>13816.399078125</v>
      </c>
      <c r="AC355">
        <v>112504.96392187499</v>
      </c>
      <c r="AE355">
        <v>112504.96392187499</v>
      </c>
      <c r="AF355">
        <v>5625.2481960937512</v>
      </c>
      <c r="AG355">
        <v>118130.21211796875</v>
      </c>
      <c r="AI355">
        <v>118130.21211796875</v>
      </c>
      <c r="AJ355">
        <v>1181.3021211796877</v>
      </c>
      <c r="AK355">
        <v>119311.51423914846</v>
      </c>
      <c r="AL355" s="5">
        <v>5965.5757119574228</v>
      </c>
      <c r="AM355" s="5">
        <v>125277.08995110588</v>
      </c>
      <c r="AO355">
        <v>125277.08995110588</v>
      </c>
      <c r="AP355">
        <v>3758.312698533176</v>
      </c>
      <c r="AQ355">
        <v>129035.40264963906</v>
      </c>
      <c r="AS355">
        <v>129035.40264963906</v>
      </c>
      <c r="AU355">
        <v>129035.40264963906</v>
      </c>
      <c r="AW355">
        <v>129035.40264963906</v>
      </c>
      <c r="AX355" s="5"/>
      <c r="AY355">
        <v>129035.40264963906</v>
      </c>
      <c r="BA355">
        <v>129035.40264963906</v>
      </c>
      <c r="BC355">
        <v>129035.40264963906</v>
      </c>
      <c r="BE355">
        <v>129035.40264963906</v>
      </c>
      <c r="BF355">
        <v>645.17701324819529</v>
      </c>
      <c r="BG355">
        <v>129680.57966288723</v>
      </c>
      <c r="BI355">
        <v>129680.57966288723</v>
      </c>
      <c r="BJ355">
        <v>2593.611593257745</v>
      </c>
      <c r="BK355">
        <v>132274.19125614499</v>
      </c>
      <c r="BL355">
        <v>6613.7095628072493</v>
      </c>
      <c r="BM355">
        <v>138887.90081895224</v>
      </c>
      <c r="BN355">
        <v>18055.427106463791</v>
      </c>
      <c r="BO355">
        <v>156943.32792541603</v>
      </c>
      <c r="BP355">
        <v>35</v>
      </c>
      <c r="BQ355">
        <v>156978.32792541603</v>
      </c>
      <c r="BS355">
        <v>156978.32792541603</v>
      </c>
      <c r="BT355" s="5">
        <v>156978.32999999999</v>
      </c>
      <c r="BU355" s="5">
        <v>5470700</v>
      </c>
      <c r="BX355" s="5">
        <v>0</v>
      </c>
      <c r="BY355" s="5">
        <v>156978.47919655667</v>
      </c>
      <c r="BZ355" s="5">
        <v>5470700</v>
      </c>
      <c r="CA355" s="5" t="s">
        <v>8</v>
      </c>
      <c r="CB355" s="5"/>
      <c r="CC355">
        <v>156978.47919655667</v>
      </c>
      <c r="CD355" s="5">
        <v>0</v>
      </c>
      <c r="CE355" s="5">
        <v>5470700</v>
      </c>
      <c r="CF355" s="5" t="s">
        <v>102</v>
      </c>
      <c r="CG355" s="5"/>
      <c r="CH355" s="5" t="s">
        <v>2</v>
      </c>
      <c r="CI355" s="5" t="s">
        <v>2</v>
      </c>
      <c r="CJ355" t="s">
        <v>1821</v>
      </c>
      <c r="CK355" t="s">
        <v>1787</v>
      </c>
      <c r="CL355" t="s">
        <v>1868</v>
      </c>
      <c r="CM355" t="s">
        <v>1864</v>
      </c>
      <c r="CN355" s="5" t="b">
        <v>1</v>
      </c>
      <c r="CO355" t="s">
        <v>496</v>
      </c>
      <c r="CQ355" t="s">
        <v>1269</v>
      </c>
      <c r="CR355" t="s">
        <v>1451</v>
      </c>
      <c r="CS355" t="s">
        <v>8</v>
      </c>
      <c r="CT355" t="b">
        <v>1</v>
      </c>
      <c r="CU355">
        <v>5470700</v>
      </c>
      <c r="CV355">
        <v>5470700</v>
      </c>
      <c r="CW355">
        <v>0</v>
      </c>
      <c r="CX355">
        <v>0</v>
      </c>
      <c r="CY355">
        <v>0</v>
      </c>
      <c r="CZ355" t="b">
        <v>1</v>
      </c>
      <c r="DA355" t="s">
        <v>1786</v>
      </c>
      <c r="DB355" t="s">
        <v>1787</v>
      </c>
      <c r="DC355">
        <v>1.1490950876185124E-3</v>
      </c>
      <c r="DD355">
        <v>180.38319930658812</v>
      </c>
      <c r="DE355" s="5">
        <f>ROUND(ПП5[[#This Row],[Стоимость квартиры с отделкой]]/1000000,2)</f>
        <v>5.47</v>
      </c>
    </row>
    <row r="356" spans="1:109" x14ac:dyDescent="0.25">
      <c r="A356" s="5">
        <v>355</v>
      </c>
      <c r="B356" s="5" t="s">
        <v>21</v>
      </c>
      <c r="C356" s="5">
        <v>20</v>
      </c>
      <c r="D356" s="5">
        <v>1</v>
      </c>
      <c r="E356" s="5">
        <v>2</v>
      </c>
      <c r="F356" s="5">
        <v>17.63</v>
      </c>
      <c r="G356" s="5">
        <v>13.69</v>
      </c>
      <c r="H356" s="5"/>
      <c r="I356" s="5">
        <v>31.32</v>
      </c>
      <c r="J356" s="5">
        <v>20.05</v>
      </c>
      <c r="K356" s="5">
        <v>3.54</v>
      </c>
      <c r="L356" s="5">
        <v>2.93</v>
      </c>
      <c r="M356" s="5"/>
      <c r="N356" s="5">
        <v>12.19</v>
      </c>
      <c r="O356" s="5">
        <v>4.6500000000000004</v>
      </c>
      <c r="P356" s="5">
        <v>2.68</v>
      </c>
      <c r="R356" s="5">
        <v>7.33</v>
      </c>
      <c r="S356" s="5">
        <v>77.36</v>
      </c>
      <c r="T356" s="5">
        <v>70.03</v>
      </c>
      <c r="U356" s="5">
        <v>73.7</v>
      </c>
      <c r="V356">
        <v>73.34999999999998</v>
      </c>
      <c r="W356" s="5">
        <v>86485.392000000007</v>
      </c>
      <c r="X356">
        <v>4324.2696000000005</v>
      </c>
      <c r="Y356">
        <v>90809.661600000007</v>
      </c>
      <c r="Z356">
        <v>2724.2898479999999</v>
      </c>
      <c r="AA356">
        <v>93533.951448000007</v>
      </c>
      <c r="AC356">
        <v>93533.951448000007</v>
      </c>
      <c r="AE356">
        <v>93533.951448000007</v>
      </c>
      <c r="AG356">
        <v>93533.951448000007</v>
      </c>
      <c r="AI356">
        <v>93533.951448000007</v>
      </c>
      <c r="AJ356">
        <v>935.33951448000005</v>
      </c>
      <c r="AK356">
        <v>94469.290962480023</v>
      </c>
      <c r="AL356" s="5">
        <v>4723.4645481240004</v>
      </c>
      <c r="AM356" s="5">
        <v>99192.755510604009</v>
      </c>
      <c r="AO356">
        <v>99192.755510604009</v>
      </c>
      <c r="AP356">
        <v>1983.8551102120805</v>
      </c>
      <c r="AQ356">
        <v>101176.61062081608</v>
      </c>
      <c r="AS356">
        <v>101176.61062081608</v>
      </c>
      <c r="AT356">
        <v>2023.532212416322</v>
      </c>
      <c r="AU356">
        <v>103200.1428332324</v>
      </c>
      <c r="AW356">
        <v>103200.1428332324</v>
      </c>
      <c r="AX356" s="5"/>
      <c r="AY356">
        <v>103200.1428332324</v>
      </c>
      <c r="BA356">
        <v>103200.1428332324</v>
      </c>
      <c r="BC356">
        <v>103200.1428332324</v>
      </c>
      <c r="BE356">
        <v>103200.1428332324</v>
      </c>
      <c r="BF356">
        <v>516.00071416616208</v>
      </c>
      <c r="BG356">
        <v>103716.14354739858</v>
      </c>
      <c r="BI356">
        <v>103716.14354739858</v>
      </c>
      <c r="BK356">
        <v>103716.14354739858</v>
      </c>
      <c r="BM356">
        <v>103716.14354739858</v>
      </c>
      <c r="BO356">
        <v>103716.14354739858</v>
      </c>
      <c r="BQ356">
        <v>103716.14354739858</v>
      </c>
      <c r="BS356">
        <v>103716.14354739858</v>
      </c>
      <c r="BT356" s="5">
        <v>103716.14</v>
      </c>
      <c r="BU356" s="5">
        <v>7643900</v>
      </c>
      <c r="BW356">
        <v>0.02</v>
      </c>
      <c r="BX356" s="5">
        <v>152878</v>
      </c>
      <c r="BY356" s="5">
        <v>101642.0895522388</v>
      </c>
      <c r="BZ356" s="5">
        <v>7491022</v>
      </c>
      <c r="CA356" s="5" t="s">
        <v>10</v>
      </c>
      <c r="CB356" s="5">
        <v>24000</v>
      </c>
      <c r="CC356">
        <v>125642.0895522388</v>
      </c>
      <c r="CD356" s="5">
        <v>1768800</v>
      </c>
      <c r="CE356" s="5">
        <v>9259822</v>
      </c>
      <c r="CF356" s="5" t="s">
        <v>104</v>
      </c>
      <c r="CG356" s="5" t="s">
        <v>62</v>
      </c>
      <c r="CH356" s="5" t="s">
        <v>1</v>
      </c>
      <c r="CI356" s="5" t="s">
        <v>1</v>
      </c>
      <c r="CJ356" t="s">
        <v>1863</v>
      </c>
      <c r="CK356" t="s">
        <v>1787</v>
      </c>
      <c r="CL356" t="s">
        <v>1868</v>
      </c>
      <c r="CM356" t="s">
        <v>1857</v>
      </c>
      <c r="CN356" s="5" t="b">
        <v>1</v>
      </c>
      <c r="CO356" t="s">
        <v>497</v>
      </c>
      <c r="CQ356" t="s">
        <v>1269</v>
      </c>
      <c r="CR356" t="s">
        <v>1450</v>
      </c>
      <c r="CS356" t="s">
        <v>10</v>
      </c>
      <c r="CT356" t="b">
        <v>1</v>
      </c>
      <c r="CU356">
        <v>7643900</v>
      </c>
      <c r="CV356" t="s">
        <v>1899</v>
      </c>
      <c r="CW356">
        <v>0</v>
      </c>
      <c r="CX356">
        <v>7643900</v>
      </c>
      <c r="CY356">
        <v>0</v>
      </c>
      <c r="CZ356" t="b">
        <v>1</v>
      </c>
      <c r="DA356">
        <v>45597</v>
      </c>
      <c r="DB356" t="s">
        <v>1789</v>
      </c>
      <c r="DC356">
        <v>-4.7489823609229154E-3</v>
      </c>
      <c r="DD356">
        <v>-482.69649041092941</v>
      </c>
      <c r="DE356" s="5">
        <f>ROUND(ПП5[[#This Row],[Стоимость квартиры с отделкой]]/1000000,2)</f>
        <v>9.26</v>
      </c>
    </row>
    <row r="357" spans="1:109" x14ac:dyDescent="0.25">
      <c r="A357" s="5">
        <v>356</v>
      </c>
      <c r="B357" s="5" t="s">
        <v>21</v>
      </c>
      <c r="C357" s="5">
        <v>20</v>
      </c>
      <c r="D357" s="5">
        <v>2</v>
      </c>
      <c r="E357" s="5">
        <v>0</v>
      </c>
      <c r="F357" s="5">
        <v>7.18</v>
      </c>
      <c r="G357" s="5"/>
      <c r="H357" s="5"/>
      <c r="I357" s="5">
        <v>7.18</v>
      </c>
      <c r="J357" s="5">
        <v>5.17</v>
      </c>
      <c r="K357" s="5">
        <v>3.72</v>
      </c>
      <c r="L357" s="5"/>
      <c r="M357" s="5"/>
      <c r="N357" s="5">
        <v>6.97</v>
      </c>
      <c r="O357" s="5">
        <v>2.97</v>
      </c>
      <c r="P357" s="5"/>
      <c r="R357" s="5">
        <v>2.97</v>
      </c>
      <c r="S357" s="5">
        <v>26.01</v>
      </c>
      <c r="T357" s="5">
        <v>23.04</v>
      </c>
      <c r="U357" s="5">
        <v>24.53</v>
      </c>
      <c r="V357">
        <v>24.299999999999997</v>
      </c>
      <c r="W357" s="5">
        <v>99865.71</v>
      </c>
      <c r="X357">
        <v>4993.2855000000009</v>
      </c>
      <c r="Y357">
        <v>104858.9955</v>
      </c>
      <c r="Z357">
        <v>3145.7698650000002</v>
      </c>
      <c r="AA357">
        <v>108004.765365</v>
      </c>
      <c r="AB357">
        <v>14040.619497449999</v>
      </c>
      <c r="AC357">
        <v>122045.38486245</v>
      </c>
      <c r="AD357">
        <v>1220.4538486245001</v>
      </c>
      <c r="AE357">
        <v>123265.8387110745</v>
      </c>
      <c r="AG357">
        <v>123265.8387110745</v>
      </c>
      <c r="AI357">
        <v>123265.8387110745</v>
      </c>
      <c r="AJ357">
        <v>1232.658387110745</v>
      </c>
      <c r="AK357">
        <v>124498.49709818524</v>
      </c>
      <c r="AL357" s="5">
        <v>6224.9248549092626</v>
      </c>
      <c r="AM357" s="5">
        <v>130723.4219530945</v>
      </c>
      <c r="AO357">
        <v>130723.4219530945</v>
      </c>
      <c r="AP357">
        <v>3921.7026585928343</v>
      </c>
      <c r="AQ357">
        <v>134645.12461168732</v>
      </c>
      <c r="AS357">
        <v>134645.12461168732</v>
      </c>
      <c r="AU357">
        <v>134645.12461168732</v>
      </c>
      <c r="AW357">
        <v>134645.12461168732</v>
      </c>
      <c r="AX357" s="5">
        <v>1346.4512461168731</v>
      </c>
      <c r="AY357">
        <v>135991.57585780419</v>
      </c>
      <c r="BA357">
        <v>135991.57585780419</v>
      </c>
      <c r="BB357">
        <v>679.95787928902098</v>
      </c>
      <c r="BC357">
        <v>136671.53373709321</v>
      </c>
      <c r="BE357">
        <v>136671.53373709321</v>
      </c>
      <c r="BF357">
        <v>2050.0730060563983</v>
      </c>
      <c r="BG357">
        <v>138721.6067431496</v>
      </c>
      <c r="BI357">
        <v>138721.6067431496</v>
      </c>
      <c r="BK357">
        <v>138721.6067431496</v>
      </c>
      <c r="BL357">
        <v>5548.8642697259847</v>
      </c>
      <c r="BM357">
        <v>144270.47101287558</v>
      </c>
      <c r="BN357">
        <v>18755.161231673825</v>
      </c>
      <c r="BO357">
        <v>163025.6322445494</v>
      </c>
      <c r="BP357">
        <v>35</v>
      </c>
      <c r="BQ357">
        <v>163060.6322445494</v>
      </c>
      <c r="BS357">
        <v>163060.6322445494</v>
      </c>
      <c r="BT357" s="5">
        <v>163060.63</v>
      </c>
      <c r="BU357" s="5">
        <v>3962400</v>
      </c>
      <c r="BX357" s="5">
        <v>0</v>
      </c>
      <c r="BY357" s="5">
        <v>163061.72839506174</v>
      </c>
      <c r="BZ357" s="5">
        <v>3962400</v>
      </c>
      <c r="CA357" s="5" t="s">
        <v>8</v>
      </c>
      <c r="CB357" s="5"/>
      <c r="CC357">
        <v>163061.72839506174</v>
      </c>
      <c r="CD357" s="5">
        <v>0</v>
      </c>
      <c r="CE357" s="5">
        <v>3962400</v>
      </c>
      <c r="CF357" s="5"/>
      <c r="CG357" s="5"/>
      <c r="CH357" s="5" t="s">
        <v>2</v>
      </c>
      <c r="CI357" s="5" t="s">
        <v>2</v>
      </c>
      <c r="CJ357" t="s">
        <v>1821</v>
      </c>
      <c r="CK357" t="s">
        <v>1787</v>
      </c>
      <c r="CL357" t="s">
        <v>1868</v>
      </c>
      <c r="CM357" t="s">
        <v>1862</v>
      </c>
      <c r="CN357" s="5" t="b">
        <v>1</v>
      </c>
      <c r="CO357" t="s">
        <v>498</v>
      </c>
      <c r="CQ357" t="s">
        <v>1269</v>
      </c>
      <c r="CR357" t="s">
        <v>1451</v>
      </c>
      <c r="CS357" t="s">
        <v>8</v>
      </c>
      <c r="CT357" t="b">
        <v>1</v>
      </c>
      <c r="CU357">
        <v>3962400</v>
      </c>
      <c r="CV357">
        <v>3962400</v>
      </c>
      <c r="CW357">
        <v>0</v>
      </c>
      <c r="CX357">
        <v>0</v>
      </c>
      <c r="CY357">
        <v>0</v>
      </c>
      <c r="CZ357" t="b">
        <v>1</v>
      </c>
      <c r="DA357" t="s">
        <v>1786</v>
      </c>
      <c r="DB357" t="s">
        <v>1787</v>
      </c>
      <c r="DC357">
        <v>-9.3762739502651904E-3</v>
      </c>
      <c r="DD357">
        <v>-1528.911436235835</v>
      </c>
      <c r="DE357" s="5">
        <f>ROUND(ПП5[[#This Row],[Стоимость квартиры с отделкой]]/1000000,2)</f>
        <v>3.96</v>
      </c>
    </row>
    <row r="358" spans="1:109" x14ac:dyDescent="0.25">
      <c r="A358" s="5">
        <v>357</v>
      </c>
      <c r="B358" s="5" t="s">
        <v>21</v>
      </c>
      <c r="C358" s="5">
        <v>20</v>
      </c>
      <c r="D358" s="5">
        <v>3</v>
      </c>
      <c r="E358" s="5">
        <v>2</v>
      </c>
      <c r="F358" s="5">
        <v>13.69</v>
      </c>
      <c r="G358" s="5">
        <v>10.16</v>
      </c>
      <c r="H358" s="5"/>
      <c r="I358" s="5">
        <v>23.85</v>
      </c>
      <c r="J358" s="5">
        <v>18.71</v>
      </c>
      <c r="K358" s="5">
        <v>3.49</v>
      </c>
      <c r="L358" s="5">
        <v>2.11</v>
      </c>
      <c r="M358" s="5"/>
      <c r="N358" s="5">
        <v>7.09</v>
      </c>
      <c r="O358" s="5">
        <v>2.65</v>
      </c>
      <c r="P358" s="5"/>
      <c r="R358" s="5">
        <v>2.65</v>
      </c>
      <c r="S358" s="5">
        <v>57.9</v>
      </c>
      <c r="T358" s="5">
        <v>55.25</v>
      </c>
      <c r="U358" s="5">
        <v>56.58</v>
      </c>
      <c r="V358">
        <v>56.400000000000006</v>
      </c>
      <c r="W358" s="5">
        <v>87257.583000000013</v>
      </c>
      <c r="X358">
        <v>4362.8791500000007</v>
      </c>
      <c r="Y358">
        <v>91620.462150000007</v>
      </c>
      <c r="Z358">
        <v>2748.6138645000001</v>
      </c>
      <c r="AA358">
        <v>94369.076014500009</v>
      </c>
      <c r="AC358">
        <v>94369.076014500009</v>
      </c>
      <c r="AE358">
        <v>94369.076014500009</v>
      </c>
      <c r="AG358">
        <v>94369.076014500009</v>
      </c>
      <c r="AI358">
        <v>94369.076014500009</v>
      </c>
      <c r="AJ358">
        <v>943.69076014500013</v>
      </c>
      <c r="AK358">
        <v>95312.766774645002</v>
      </c>
      <c r="AL358" s="5">
        <v>4765.6383387322503</v>
      </c>
      <c r="AM358" s="5">
        <v>100078.40511337726</v>
      </c>
      <c r="AO358">
        <v>100078.40511337726</v>
      </c>
      <c r="AP358">
        <v>2001.5681022675451</v>
      </c>
      <c r="AQ358">
        <v>102079.9732156448</v>
      </c>
      <c r="AS358">
        <v>102079.9732156448</v>
      </c>
      <c r="AT358">
        <v>2041.5994643128961</v>
      </c>
      <c r="AU358">
        <v>104121.5726799577</v>
      </c>
      <c r="AV358">
        <v>150</v>
      </c>
      <c r="AW358">
        <v>104271.5726799577</v>
      </c>
      <c r="AX358" s="5">
        <v>1042.7157267995767</v>
      </c>
      <c r="AY358">
        <v>105314.28840675727</v>
      </c>
      <c r="BA358">
        <v>105314.28840675727</v>
      </c>
      <c r="BC358">
        <v>105314.28840675727</v>
      </c>
      <c r="BE358">
        <v>105314.28840675727</v>
      </c>
      <c r="BF358">
        <v>2632.8572101689319</v>
      </c>
      <c r="BG358">
        <v>107947.14561692619</v>
      </c>
      <c r="BH358">
        <v>500</v>
      </c>
      <c r="BI358">
        <v>108447.14561692619</v>
      </c>
      <c r="BJ358">
        <v>4337.8858246770487</v>
      </c>
      <c r="BK358">
        <v>112785.03144160326</v>
      </c>
      <c r="BL358">
        <v>6767.1018864961952</v>
      </c>
      <c r="BM358">
        <v>119552.13332809946</v>
      </c>
      <c r="BN358">
        <v>15541.77733265293</v>
      </c>
      <c r="BO358">
        <v>135093.91066075239</v>
      </c>
      <c r="BP358">
        <v>35</v>
      </c>
      <c r="BQ358">
        <v>135128.91066075239</v>
      </c>
      <c r="BR358">
        <v>1351.289106607524</v>
      </c>
      <c r="BS358">
        <v>136480.19976735991</v>
      </c>
      <c r="BT358" s="5">
        <v>136480.20000000001</v>
      </c>
      <c r="BU358" s="5">
        <v>7697500</v>
      </c>
      <c r="BX358" s="5">
        <v>0</v>
      </c>
      <c r="BY358" s="5">
        <v>136480.49645390073</v>
      </c>
      <c r="BZ358" s="5">
        <v>7697500</v>
      </c>
      <c r="CA358" s="5" t="s">
        <v>8</v>
      </c>
      <c r="CB358" s="5"/>
      <c r="CC358">
        <v>136480.49645390073</v>
      </c>
      <c r="CD358" s="5">
        <v>0</v>
      </c>
      <c r="CE358" s="5">
        <v>7697500.0000000019</v>
      </c>
      <c r="CF358" s="5" t="s">
        <v>102</v>
      </c>
      <c r="CG358" s="5"/>
      <c r="CH358" s="5" t="s">
        <v>2</v>
      </c>
      <c r="CI358" s="5" t="s">
        <v>2</v>
      </c>
      <c r="CJ358" t="s">
        <v>1821</v>
      </c>
      <c r="CK358" t="s">
        <v>1787</v>
      </c>
      <c r="CL358" t="s">
        <v>1868</v>
      </c>
      <c r="CM358" t="s">
        <v>1857</v>
      </c>
      <c r="CN358" s="5" t="b">
        <v>1</v>
      </c>
      <c r="CO358" t="s">
        <v>499</v>
      </c>
      <c r="CQ358" t="s">
        <v>1269</v>
      </c>
      <c r="CR358" t="s">
        <v>1451</v>
      </c>
      <c r="CS358" t="s">
        <v>1282</v>
      </c>
      <c r="CT358" t="b">
        <v>0</v>
      </c>
      <c r="CU358">
        <v>7697500</v>
      </c>
      <c r="CV358">
        <v>7697500</v>
      </c>
      <c r="CW358">
        <v>0</v>
      </c>
      <c r="CX358">
        <v>0</v>
      </c>
      <c r="CY358">
        <v>0</v>
      </c>
      <c r="CZ358" t="b">
        <v>1</v>
      </c>
      <c r="DA358" t="s">
        <v>1786</v>
      </c>
      <c r="DB358" t="s">
        <v>1787</v>
      </c>
      <c r="DC358">
        <v>-3.1813361611875424E-3</v>
      </c>
      <c r="DD358">
        <v>-434.19033866562251</v>
      </c>
      <c r="DE358" s="5">
        <f>ROUND(ПП5[[#This Row],[Стоимость квартиры с отделкой]]/1000000,2)</f>
        <v>7.7</v>
      </c>
    </row>
    <row r="359" spans="1:109" x14ac:dyDescent="0.25">
      <c r="A359" s="5">
        <v>358</v>
      </c>
      <c r="B359" s="5" t="s">
        <v>21</v>
      </c>
      <c r="C359" s="5">
        <v>20</v>
      </c>
      <c r="D359" s="5">
        <v>4</v>
      </c>
      <c r="E359" s="5">
        <v>2</v>
      </c>
      <c r="F359" s="5">
        <v>15.45</v>
      </c>
      <c r="G359" s="5">
        <v>10.34</v>
      </c>
      <c r="H359" s="5"/>
      <c r="I359" s="5">
        <v>25.79</v>
      </c>
      <c r="J359" s="5">
        <v>15.44</v>
      </c>
      <c r="K359" s="5">
        <v>4.59</v>
      </c>
      <c r="L359" s="5">
        <v>2.21</v>
      </c>
      <c r="M359" s="5"/>
      <c r="N359" s="5">
        <v>10.79</v>
      </c>
      <c r="O359" s="5">
        <v>2.84</v>
      </c>
      <c r="P359" s="5"/>
      <c r="R359" s="5">
        <v>2.84</v>
      </c>
      <c r="S359" s="5">
        <v>61.66</v>
      </c>
      <c r="T359" s="5">
        <v>58.82</v>
      </c>
      <c r="U359" s="5">
        <v>60.24</v>
      </c>
      <c r="V359">
        <v>59.95</v>
      </c>
      <c r="W359" s="5">
        <v>89188.060500000007</v>
      </c>
      <c r="X359">
        <v>4459.4030250000005</v>
      </c>
      <c r="Y359">
        <v>93647.463525000014</v>
      </c>
      <c r="Z359">
        <v>2809.4239057500004</v>
      </c>
      <c r="AA359">
        <v>96456.887430750023</v>
      </c>
      <c r="AC359">
        <v>96456.887430750023</v>
      </c>
      <c r="AE359">
        <v>96456.887430750023</v>
      </c>
      <c r="AG359">
        <v>96456.887430750023</v>
      </c>
      <c r="AI359">
        <v>96456.887430750023</v>
      </c>
      <c r="AJ359">
        <v>964.56887430749998</v>
      </c>
      <c r="AK359">
        <v>97421.456305057509</v>
      </c>
      <c r="AL359" s="5">
        <v>4871.0728152528754</v>
      </c>
      <c r="AM359" s="5">
        <v>102292.52912031038</v>
      </c>
      <c r="AO359">
        <v>102292.52912031038</v>
      </c>
      <c r="AP359">
        <v>2045.8505824062076</v>
      </c>
      <c r="AQ359">
        <v>104338.3797027166</v>
      </c>
      <c r="AS359">
        <v>104338.3797027166</v>
      </c>
      <c r="AT359">
        <v>2086.7675940543322</v>
      </c>
      <c r="AU359">
        <v>106425.14729677093</v>
      </c>
      <c r="AW359">
        <v>106425.14729677093</v>
      </c>
      <c r="AX359" s="5"/>
      <c r="AY359">
        <v>106425.14729677093</v>
      </c>
      <c r="BA359">
        <v>106425.14729677093</v>
      </c>
      <c r="BC359">
        <v>106425.14729677093</v>
      </c>
      <c r="BE359">
        <v>106425.14729677093</v>
      </c>
      <c r="BF359">
        <v>532.12573648385455</v>
      </c>
      <c r="BG359">
        <v>106957.27303325477</v>
      </c>
      <c r="BI359">
        <v>106957.27303325477</v>
      </c>
      <c r="BJ359">
        <v>4278.2909213301909</v>
      </c>
      <c r="BK359">
        <v>111235.56395458496</v>
      </c>
      <c r="BL359">
        <v>6674.133837275097</v>
      </c>
      <c r="BM359">
        <v>117909.69779186005</v>
      </c>
      <c r="BN359">
        <v>15328.260712941808</v>
      </c>
      <c r="BO359">
        <v>133237.95850480185</v>
      </c>
      <c r="BP359">
        <v>35</v>
      </c>
      <c r="BQ359">
        <v>133272.95850480185</v>
      </c>
      <c r="BS359">
        <v>133272.95850480185</v>
      </c>
      <c r="BT359" s="5">
        <v>133272.95999999999</v>
      </c>
      <c r="BU359" s="5">
        <v>7989800</v>
      </c>
      <c r="BX359" s="5">
        <v>0</v>
      </c>
      <c r="BY359" s="5">
        <v>133274.39532944121</v>
      </c>
      <c r="BZ359" s="5">
        <v>7989800</v>
      </c>
      <c r="CA359" s="5" t="s">
        <v>8</v>
      </c>
      <c r="CB359" s="5"/>
      <c r="CC359">
        <v>133274.39532944121</v>
      </c>
      <c r="CD359" s="5">
        <v>0</v>
      </c>
      <c r="CE359" s="5">
        <v>7989800.0000000019</v>
      </c>
      <c r="CF359" s="5"/>
      <c r="CG359" s="5"/>
      <c r="CH359" s="5" t="s">
        <v>2</v>
      </c>
      <c r="CI359" s="5" t="s">
        <v>2</v>
      </c>
      <c r="CJ359" t="s">
        <v>1821</v>
      </c>
      <c r="CK359" t="s">
        <v>1787</v>
      </c>
      <c r="CL359" t="s">
        <v>1868</v>
      </c>
      <c r="CM359" t="s">
        <v>1857</v>
      </c>
      <c r="CN359" s="5" t="b">
        <v>1</v>
      </c>
      <c r="CO359" t="s">
        <v>500</v>
      </c>
      <c r="CQ359" t="s">
        <v>1269</v>
      </c>
      <c r="CR359" t="s">
        <v>1451</v>
      </c>
      <c r="CS359" t="s">
        <v>1282</v>
      </c>
      <c r="CT359" t="b">
        <v>0</v>
      </c>
      <c r="CU359">
        <v>7989800</v>
      </c>
      <c r="CV359">
        <v>7989800</v>
      </c>
      <c r="CW359">
        <v>0</v>
      </c>
      <c r="CX359">
        <v>0</v>
      </c>
      <c r="CY359">
        <v>0</v>
      </c>
      <c r="CZ359" t="b">
        <v>1</v>
      </c>
      <c r="DA359" t="s">
        <v>1786</v>
      </c>
      <c r="DB359" t="s">
        <v>1787</v>
      </c>
      <c r="DC359">
        <v>-4.8140770252323994E-3</v>
      </c>
      <c r="DD359">
        <v>-641.59320460720312</v>
      </c>
      <c r="DE359" s="5">
        <f>ROUND(ПП5[[#This Row],[Стоимость квартиры с отделкой]]/1000000,2)</f>
        <v>7.99</v>
      </c>
    </row>
    <row r="360" spans="1:109" x14ac:dyDescent="0.25">
      <c r="A360" s="5">
        <v>359</v>
      </c>
      <c r="B360" s="5" t="s">
        <v>21</v>
      </c>
      <c r="C360" s="5">
        <v>20</v>
      </c>
      <c r="D360" s="5">
        <v>5</v>
      </c>
      <c r="E360" s="5">
        <v>1</v>
      </c>
      <c r="F360" s="5">
        <v>12.54</v>
      </c>
      <c r="G360" s="5"/>
      <c r="H360" s="5"/>
      <c r="I360" s="5">
        <v>12.54</v>
      </c>
      <c r="J360" s="5">
        <v>12.74</v>
      </c>
      <c r="K360" s="5">
        <v>4.0199999999999996</v>
      </c>
      <c r="L360" s="5"/>
      <c r="M360" s="5"/>
      <c r="N360" s="5">
        <v>7.09</v>
      </c>
      <c r="O360" s="5">
        <v>2.84</v>
      </c>
      <c r="P360" s="5"/>
      <c r="R360" s="5">
        <v>2.84</v>
      </c>
      <c r="S360" s="5">
        <v>39.229999999999997</v>
      </c>
      <c r="T360" s="5">
        <v>36.39</v>
      </c>
      <c r="U360" s="5">
        <v>37.81</v>
      </c>
      <c r="V360">
        <v>37.599999999999994</v>
      </c>
      <c r="W360" s="5">
        <v>96523.875</v>
      </c>
      <c r="X360">
        <v>4826.1937500000004</v>
      </c>
      <c r="Y360">
        <v>101350.06875000001</v>
      </c>
      <c r="Z360">
        <v>3040.5020625000002</v>
      </c>
      <c r="AA360">
        <v>104390.57081249999</v>
      </c>
      <c r="AB360">
        <v>4697.5756865624999</v>
      </c>
      <c r="AC360">
        <v>109088.14649906252</v>
      </c>
      <c r="AE360">
        <v>109088.14649906252</v>
      </c>
      <c r="AF360">
        <v>5454.4073249531257</v>
      </c>
      <c r="AG360">
        <v>114542.55382401565</v>
      </c>
      <c r="AH360">
        <v>-620</v>
      </c>
      <c r="AI360">
        <v>113922.55382401565</v>
      </c>
      <c r="AJ360">
        <v>1139.2255382401563</v>
      </c>
      <c r="AK360">
        <v>115061.77936225579</v>
      </c>
      <c r="AL360" s="5">
        <v>5753.0889681127901</v>
      </c>
      <c r="AM360" s="5">
        <v>120814.86833036858</v>
      </c>
      <c r="AO360">
        <v>120814.86833036858</v>
      </c>
      <c r="AP360">
        <v>3624.4460499110578</v>
      </c>
      <c r="AQ360">
        <v>124439.31438027964</v>
      </c>
      <c r="AS360">
        <v>124439.31438027964</v>
      </c>
      <c r="AU360">
        <v>124439.31438027964</v>
      </c>
      <c r="AW360">
        <v>124439.31438027964</v>
      </c>
      <c r="AX360" s="5">
        <v>1244.3931438027964</v>
      </c>
      <c r="AY360">
        <v>125683.70752408243</v>
      </c>
      <c r="BA360">
        <v>125683.70752408243</v>
      </c>
      <c r="BC360">
        <v>125683.70752408243</v>
      </c>
      <c r="BE360">
        <v>125683.70752408243</v>
      </c>
      <c r="BF360">
        <v>628.41853762041217</v>
      </c>
      <c r="BG360">
        <v>126312.12606170285</v>
      </c>
      <c r="BI360">
        <v>126312.12606170285</v>
      </c>
      <c r="BK360">
        <v>126312.12606170285</v>
      </c>
      <c r="BL360">
        <v>6315.6063030851428</v>
      </c>
      <c r="BM360">
        <v>132627.73236478798</v>
      </c>
      <c r="BN360">
        <v>17241.605207422439</v>
      </c>
      <c r="BO360">
        <v>149869.33757221041</v>
      </c>
      <c r="BP360">
        <v>35</v>
      </c>
      <c r="BQ360">
        <v>149904.33757221041</v>
      </c>
      <c r="BS360">
        <v>149904.33757221041</v>
      </c>
      <c r="BT360" s="5">
        <v>149904.34</v>
      </c>
      <c r="BU360" s="5">
        <v>5636500</v>
      </c>
      <c r="BX360" s="5">
        <v>0</v>
      </c>
      <c r="BY360" s="5">
        <v>149906.91489361704</v>
      </c>
      <c r="BZ360" s="5">
        <v>5636500</v>
      </c>
      <c r="CA360" s="5" t="s">
        <v>8</v>
      </c>
      <c r="CB360" s="5"/>
      <c r="CC360">
        <v>149906.91489361704</v>
      </c>
      <c r="CD360" s="5">
        <v>0</v>
      </c>
      <c r="CE360" s="5">
        <v>5636500</v>
      </c>
      <c r="CF360" s="5"/>
      <c r="CG360" s="5"/>
      <c r="CH360" s="5" t="s">
        <v>2</v>
      </c>
      <c r="CI360" s="5" t="s">
        <v>2</v>
      </c>
      <c r="CJ360" t="s">
        <v>1821</v>
      </c>
      <c r="CK360" t="s">
        <v>1787</v>
      </c>
      <c r="CL360" t="s">
        <v>1868</v>
      </c>
      <c r="CM360" t="s">
        <v>1864</v>
      </c>
      <c r="CN360" s="5" t="b">
        <v>1</v>
      </c>
      <c r="CO360" t="s">
        <v>501</v>
      </c>
      <c r="CQ360" t="s">
        <v>1269</v>
      </c>
      <c r="CR360" t="s">
        <v>1451</v>
      </c>
      <c r="CS360" t="s">
        <v>1282</v>
      </c>
      <c r="CT360" t="b">
        <v>0</v>
      </c>
      <c r="CU360">
        <v>5636500</v>
      </c>
      <c r="CV360">
        <v>5636500</v>
      </c>
      <c r="CW360">
        <v>0</v>
      </c>
      <c r="CX360">
        <v>0</v>
      </c>
      <c r="CY360">
        <v>0</v>
      </c>
      <c r="CZ360" t="b">
        <v>1</v>
      </c>
      <c r="DA360" t="s">
        <v>1786</v>
      </c>
      <c r="DB360" t="s">
        <v>1787</v>
      </c>
      <c r="DC360">
        <v>-5.5540862205767372E-3</v>
      </c>
      <c r="DD360">
        <v>-832.59593037980801</v>
      </c>
      <c r="DE360" s="5">
        <f>ROUND(ПП5[[#This Row],[Стоимость квартиры с отделкой]]/1000000,2)</f>
        <v>5.64</v>
      </c>
    </row>
    <row r="361" spans="1:109" x14ac:dyDescent="0.25">
      <c r="A361" s="5">
        <v>360</v>
      </c>
      <c r="B361" s="5" t="s">
        <v>21</v>
      </c>
      <c r="C361" s="5">
        <v>20</v>
      </c>
      <c r="D361" s="5">
        <v>6</v>
      </c>
      <c r="E361" s="5">
        <v>3</v>
      </c>
      <c r="F361" s="5">
        <v>17.2</v>
      </c>
      <c r="G361" s="5">
        <v>14.64</v>
      </c>
      <c r="H361" s="5">
        <v>14.34</v>
      </c>
      <c r="I361" s="5">
        <v>46.18</v>
      </c>
      <c r="J361" s="5">
        <v>13.15</v>
      </c>
      <c r="K361" s="5">
        <v>4.03</v>
      </c>
      <c r="L361" s="5">
        <v>1.76</v>
      </c>
      <c r="M361" s="5"/>
      <c r="N361" s="5">
        <v>13.11</v>
      </c>
      <c r="O361" s="5">
        <v>2.79</v>
      </c>
      <c r="P361" s="5">
        <v>2.68</v>
      </c>
      <c r="R361" s="5">
        <v>5.4700000000000006</v>
      </c>
      <c r="S361" s="5">
        <v>83.7</v>
      </c>
      <c r="T361" s="5">
        <v>78.23</v>
      </c>
      <c r="U361" s="5">
        <v>80.97</v>
      </c>
      <c r="V361">
        <v>80.25</v>
      </c>
      <c r="W361" s="5">
        <v>79944.48000000001</v>
      </c>
      <c r="X361">
        <v>3997.2240000000006</v>
      </c>
      <c r="Y361">
        <v>83941.704000000012</v>
      </c>
      <c r="Z361">
        <v>2518.2511200000004</v>
      </c>
      <c r="AA361">
        <v>86459.955120000013</v>
      </c>
      <c r="AC361">
        <v>86459.955120000013</v>
      </c>
      <c r="AE361">
        <v>86459.955120000013</v>
      </c>
      <c r="AG361">
        <v>86459.955120000013</v>
      </c>
      <c r="AI361">
        <v>86459.955120000013</v>
      </c>
      <c r="AJ361">
        <v>864.59955120000018</v>
      </c>
      <c r="AK361">
        <v>87324.554671200007</v>
      </c>
      <c r="AL361" s="5">
        <v>4366.2277335600002</v>
      </c>
      <c r="AM361" s="5">
        <v>91690.782404760001</v>
      </c>
      <c r="AO361">
        <v>91690.782404760001</v>
      </c>
      <c r="AP361">
        <v>1833.8156480952</v>
      </c>
      <c r="AQ361">
        <v>93524.598052855203</v>
      </c>
      <c r="AS361">
        <v>93524.598052855203</v>
      </c>
      <c r="AT361">
        <v>1870.4919610571039</v>
      </c>
      <c r="AU361">
        <v>95395.090013912297</v>
      </c>
      <c r="AW361">
        <v>95395.090013912297</v>
      </c>
      <c r="AX361" s="5">
        <v>953.95090013912318</v>
      </c>
      <c r="AY361">
        <v>96349.040914051438</v>
      </c>
      <c r="BA361">
        <v>96349.040914051438</v>
      </c>
      <c r="BB361">
        <v>481.74520457025721</v>
      </c>
      <c r="BC361">
        <v>96830.786118621691</v>
      </c>
      <c r="BD361">
        <v>1936.6157223724335</v>
      </c>
      <c r="BE361">
        <v>98767.40184099412</v>
      </c>
      <c r="BF361">
        <v>1481.5110276149117</v>
      </c>
      <c r="BG361">
        <v>100248.91286860904</v>
      </c>
      <c r="BI361">
        <v>100248.91286860904</v>
      </c>
      <c r="BJ361">
        <v>4009.9565147443618</v>
      </c>
      <c r="BK361">
        <v>104258.86938335341</v>
      </c>
      <c r="BL361">
        <v>5212.9434691676697</v>
      </c>
      <c r="BM361">
        <v>109471.81285252106</v>
      </c>
      <c r="BN361">
        <v>14231.335670827741</v>
      </c>
      <c r="BO361">
        <v>123703.14852334881</v>
      </c>
      <c r="BP361">
        <v>35</v>
      </c>
      <c r="BQ361">
        <v>123738.14852334881</v>
      </c>
      <c r="BS361">
        <v>123738.14852334881</v>
      </c>
      <c r="BT361" s="5">
        <v>123738.15</v>
      </c>
      <c r="BU361" s="5">
        <v>9930000</v>
      </c>
      <c r="BX361" s="5">
        <v>0</v>
      </c>
      <c r="BY361" s="5">
        <v>123738.31775700934</v>
      </c>
      <c r="BZ361" s="5">
        <v>9930000</v>
      </c>
      <c r="CA361" s="5" t="s">
        <v>8</v>
      </c>
      <c r="CB361" s="5"/>
      <c r="CC361">
        <v>123738.31775700934</v>
      </c>
      <c r="CD361" s="5">
        <v>0</v>
      </c>
      <c r="CE361" s="5">
        <v>9930000</v>
      </c>
      <c r="CF361" s="5"/>
      <c r="CG361" s="5"/>
      <c r="CH361" s="5" t="s">
        <v>2</v>
      </c>
      <c r="CI361" s="5" t="s">
        <v>2</v>
      </c>
      <c r="CJ361" t="s">
        <v>1821</v>
      </c>
      <c r="CK361" t="s">
        <v>1787</v>
      </c>
      <c r="CL361" t="s">
        <v>1868</v>
      </c>
      <c r="CM361" t="s">
        <v>1866</v>
      </c>
      <c r="CN361" s="5" t="b">
        <v>1</v>
      </c>
      <c r="CO361" t="s">
        <v>502</v>
      </c>
      <c r="CQ361" t="s">
        <v>1269</v>
      </c>
      <c r="CR361" t="s">
        <v>1451</v>
      </c>
      <c r="CS361" t="s">
        <v>8</v>
      </c>
      <c r="CT361" t="b">
        <v>1</v>
      </c>
      <c r="CU361">
        <v>9930000</v>
      </c>
      <c r="CV361">
        <v>9930000</v>
      </c>
      <c r="CW361">
        <v>0</v>
      </c>
      <c r="CX361">
        <v>0</v>
      </c>
      <c r="CY361">
        <v>0</v>
      </c>
      <c r="CZ361" t="b">
        <v>1</v>
      </c>
      <c r="DA361" t="s">
        <v>1786</v>
      </c>
      <c r="DB361" t="s">
        <v>1787</v>
      </c>
      <c r="DC361">
        <v>-8.8921822897368719E-3</v>
      </c>
      <c r="DD361">
        <v>-1100.3036777207119</v>
      </c>
      <c r="DE361" s="5">
        <f>ROUND(ПП5[[#This Row],[Стоимость квартиры с отделкой]]/1000000,2)</f>
        <v>9.93</v>
      </c>
    </row>
    <row r="362" spans="1:109" x14ac:dyDescent="0.25">
      <c r="A362" s="5">
        <v>361</v>
      </c>
      <c r="B362" s="5" t="s">
        <v>21</v>
      </c>
      <c r="C362" s="5">
        <v>20</v>
      </c>
      <c r="D362" s="5">
        <v>7</v>
      </c>
      <c r="E362" s="5">
        <v>1</v>
      </c>
      <c r="F362" s="5">
        <v>14.3</v>
      </c>
      <c r="G362" s="5"/>
      <c r="H362" s="5"/>
      <c r="I362" s="5">
        <v>14.3</v>
      </c>
      <c r="J362" s="5">
        <v>9.2799999999999994</v>
      </c>
      <c r="K362" s="5">
        <v>3.79</v>
      </c>
      <c r="L362" s="5"/>
      <c r="M362" s="5"/>
      <c r="N362" s="5">
        <v>6.08</v>
      </c>
      <c r="O362" s="5">
        <v>2.71</v>
      </c>
      <c r="P362" s="5"/>
      <c r="R362" s="5">
        <v>2.71</v>
      </c>
      <c r="S362" s="5">
        <v>36.159999999999997</v>
      </c>
      <c r="T362" s="5">
        <v>33.450000000000003</v>
      </c>
      <c r="U362" s="5">
        <v>34.81</v>
      </c>
      <c r="V362">
        <v>34.85</v>
      </c>
      <c r="W362" s="5">
        <v>92062.6875</v>
      </c>
      <c r="X362">
        <v>4603.1343750000005</v>
      </c>
      <c r="Y362">
        <v>96665.821874999994</v>
      </c>
      <c r="Z362">
        <v>2899.9746562499995</v>
      </c>
      <c r="AA362">
        <v>99565.796531249987</v>
      </c>
      <c r="AB362">
        <v>13939.211514375</v>
      </c>
      <c r="AC362">
        <v>113505.008045625</v>
      </c>
      <c r="AE362">
        <v>113505.008045625</v>
      </c>
      <c r="AF362">
        <v>5675.25040228125</v>
      </c>
      <c r="AG362">
        <v>119180.25844790624</v>
      </c>
      <c r="AI362">
        <v>119180.25844790624</v>
      </c>
      <c r="AJ362">
        <v>1191.8025844790625</v>
      </c>
      <c r="AK362">
        <v>120372.0610323853</v>
      </c>
      <c r="AL362" s="5">
        <v>6018.6030516192659</v>
      </c>
      <c r="AM362" s="5">
        <v>126390.66408400456</v>
      </c>
      <c r="AO362">
        <v>126390.66408400456</v>
      </c>
      <c r="AP362">
        <v>3791.7199225201366</v>
      </c>
      <c r="AQ362">
        <v>130182.38400652472</v>
      </c>
      <c r="AS362">
        <v>130182.38400652472</v>
      </c>
      <c r="AU362">
        <v>130182.38400652472</v>
      </c>
      <c r="AW362">
        <v>130182.38400652472</v>
      </c>
      <c r="AX362" s="5"/>
      <c r="AY362">
        <v>130182.38400652472</v>
      </c>
      <c r="BA362">
        <v>130182.38400652472</v>
      </c>
      <c r="BC362">
        <v>130182.38400652472</v>
      </c>
      <c r="BE362">
        <v>130182.38400652472</v>
      </c>
      <c r="BF362">
        <v>650.91192003262358</v>
      </c>
      <c r="BG362">
        <v>130833.29592655732</v>
      </c>
      <c r="BI362">
        <v>130833.29592655732</v>
      </c>
      <c r="BJ362">
        <v>2616.6659185311469</v>
      </c>
      <c r="BK362">
        <v>133449.96184508849</v>
      </c>
      <c r="BL362">
        <v>6672.4980922544246</v>
      </c>
      <c r="BM362">
        <v>140122.45993734291</v>
      </c>
      <c r="BN362">
        <v>18215.91979185458</v>
      </c>
      <c r="BO362">
        <v>158338.37972919748</v>
      </c>
      <c r="BP362">
        <v>35</v>
      </c>
      <c r="BQ362">
        <v>158373.37972919748</v>
      </c>
      <c r="BS362">
        <v>158373.37972919748</v>
      </c>
      <c r="BT362" s="5">
        <v>158373.38</v>
      </c>
      <c r="BU362" s="5">
        <v>5519400</v>
      </c>
      <c r="BX362" s="5">
        <v>0</v>
      </c>
      <c r="BY362" s="5">
        <v>158375.89670014346</v>
      </c>
      <c r="BZ362" s="5">
        <v>5519400</v>
      </c>
      <c r="CA362" s="5" t="s">
        <v>8</v>
      </c>
      <c r="CB362" s="5"/>
      <c r="CC362">
        <v>158375.89670014346</v>
      </c>
      <c r="CD362" s="5">
        <v>0</v>
      </c>
      <c r="CE362" s="5">
        <v>5519400</v>
      </c>
      <c r="CF362" s="5" t="s">
        <v>102</v>
      </c>
      <c r="CG362" s="5"/>
      <c r="CH362" s="5" t="s">
        <v>2</v>
      </c>
      <c r="CI362" s="5" t="s">
        <v>2</v>
      </c>
      <c r="CJ362" t="s">
        <v>1821</v>
      </c>
      <c r="CK362" t="s">
        <v>1787</v>
      </c>
      <c r="CL362" t="s">
        <v>1868</v>
      </c>
      <c r="CM362" t="s">
        <v>1864</v>
      </c>
      <c r="CN362" s="5" t="b">
        <v>1</v>
      </c>
      <c r="CO362" t="s">
        <v>503</v>
      </c>
      <c r="CQ362" t="s">
        <v>1269</v>
      </c>
      <c r="CR362" t="s">
        <v>1451</v>
      </c>
      <c r="CS362" t="s">
        <v>8</v>
      </c>
      <c r="CT362" t="b">
        <v>1</v>
      </c>
      <c r="CU362">
        <v>5519400</v>
      </c>
      <c r="CV362">
        <v>5519400</v>
      </c>
      <c r="CW362">
        <v>0</v>
      </c>
      <c r="CX362">
        <v>0</v>
      </c>
      <c r="CY362">
        <v>0</v>
      </c>
      <c r="CZ362" t="b">
        <v>1</v>
      </c>
      <c r="DA362" t="s">
        <v>1786</v>
      </c>
      <c r="DB362" t="s">
        <v>1787</v>
      </c>
      <c r="DC362">
        <v>1.1490950876185124E-3</v>
      </c>
      <c r="DD362">
        <v>181.98896489531185</v>
      </c>
      <c r="DE362" s="5">
        <f>ROUND(ПП5[[#This Row],[Стоимость квартиры с отделкой]]/1000000,2)</f>
        <v>5.52</v>
      </c>
    </row>
    <row r="363" spans="1:109" x14ac:dyDescent="0.25">
      <c r="A363" s="5">
        <v>362</v>
      </c>
      <c r="B363" s="5" t="s">
        <v>21</v>
      </c>
      <c r="C363" s="5">
        <v>21</v>
      </c>
      <c r="D363" s="5">
        <v>1</v>
      </c>
      <c r="E363" s="5">
        <v>2</v>
      </c>
      <c r="F363" s="5">
        <v>17.63</v>
      </c>
      <c r="G363" s="5">
        <v>13.69</v>
      </c>
      <c r="H363" s="5"/>
      <c r="I363" s="5">
        <v>31.32</v>
      </c>
      <c r="J363" s="5">
        <v>20.05</v>
      </c>
      <c r="K363" s="5">
        <v>3.54</v>
      </c>
      <c r="L363" s="5">
        <v>2.93</v>
      </c>
      <c r="M363" s="5"/>
      <c r="N363" s="5">
        <v>12.19</v>
      </c>
      <c r="O363" s="5">
        <v>4.6500000000000004</v>
      </c>
      <c r="P363" s="5">
        <v>2.68</v>
      </c>
      <c r="R363" s="5">
        <v>7.33</v>
      </c>
      <c r="S363" s="5">
        <v>77.36</v>
      </c>
      <c r="T363" s="5">
        <v>70.03</v>
      </c>
      <c r="U363" s="5">
        <v>73.7</v>
      </c>
      <c r="V363">
        <v>73.349999999999994</v>
      </c>
      <c r="W363" s="5">
        <v>84941.010000000009</v>
      </c>
      <c r="X363">
        <v>4247.0505000000003</v>
      </c>
      <c r="Y363">
        <v>89188.060500000007</v>
      </c>
      <c r="Z363">
        <v>2675.641815</v>
      </c>
      <c r="AA363">
        <v>91863.702315000002</v>
      </c>
      <c r="AC363">
        <v>91863.702315000002</v>
      </c>
      <c r="AE363">
        <v>91863.702315000002</v>
      </c>
      <c r="AG363">
        <v>91863.702315000002</v>
      </c>
      <c r="AI363">
        <v>91863.702315000002</v>
      </c>
      <c r="AJ363">
        <v>918.63702315</v>
      </c>
      <c r="AK363">
        <v>92782.339338150006</v>
      </c>
      <c r="AL363" s="5">
        <v>4639.1169669075007</v>
      </c>
      <c r="AM363" s="5">
        <v>97421.456305057509</v>
      </c>
      <c r="AO363">
        <v>97421.456305057509</v>
      </c>
      <c r="AP363">
        <v>1948.4291261011499</v>
      </c>
      <c r="AQ363">
        <v>99369.885431158662</v>
      </c>
      <c r="AS363">
        <v>99369.885431158662</v>
      </c>
      <c r="AT363">
        <v>1987.3977086231732</v>
      </c>
      <c r="AU363">
        <v>101357.28313978184</v>
      </c>
      <c r="AW363">
        <v>101357.28313978184</v>
      </c>
      <c r="AX363" s="5"/>
      <c r="AY363">
        <v>101357.28313978184</v>
      </c>
      <c r="BA363">
        <v>101357.28313978184</v>
      </c>
      <c r="BC363">
        <v>101357.28313978184</v>
      </c>
      <c r="BE363">
        <v>101357.28313978184</v>
      </c>
      <c r="BF363">
        <v>506.7864156989092</v>
      </c>
      <c r="BG363">
        <v>101864.06955548076</v>
      </c>
      <c r="BI363">
        <v>101864.06955548076</v>
      </c>
      <c r="BK363">
        <v>101864.06955548076</v>
      </c>
      <c r="BL363">
        <v>8149.125564438461</v>
      </c>
      <c r="BM363">
        <v>110013.1951199192</v>
      </c>
      <c r="BN363">
        <v>14301.715365589498</v>
      </c>
      <c r="BO363">
        <v>124314.91048550872</v>
      </c>
      <c r="BP363">
        <v>35</v>
      </c>
      <c r="BQ363">
        <v>124349.91048550872</v>
      </c>
      <c r="BS363">
        <v>124349.91048550872</v>
      </c>
      <c r="BT363" s="5">
        <v>124349.91</v>
      </c>
      <c r="BU363" s="5">
        <v>9121100</v>
      </c>
      <c r="BX363" s="5">
        <v>0</v>
      </c>
      <c r="BY363" s="5">
        <v>124350.3749147921</v>
      </c>
      <c r="BZ363" s="5">
        <v>9121100</v>
      </c>
      <c r="CA363" s="5" t="s">
        <v>8</v>
      </c>
      <c r="CB363" s="5"/>
      <c r="CC363">
        <v>124350.3749147921</v>
      </c>
      <c r="CD363" s="5">
        <v>0</v>
      </c>
      <c r="CE363" s="5">
        <v>9121100</v>
      </c>
      <c r="CF363" s="5" t="s">
        <v>104</v>
      </c>
      <c r="CG363" s="5"/>
      <c r="CH363" s="5" t="s">
        <v>2</v>
      </c>
      <c r="CI363" s="5" t="s">
        <v>2</v>
      </c>
      <c r="CJ363" t="s">
        <v>1821</v>
      </c>
      <c r="CK363" t="s">
        <v>1787</v>
      </c>
      <c r="CL363" t="s">
        <v>1868</v>
      </c>
      <c r="CM363" t="s">
        <v>1857</v>
      </c>
      <c r="CN363" s="5" t="b">
        <v>1</v>
      </c>
      <c r="CO363" t="s">
        <v>504</v>
      </c>
      <c r="CQ363" t="s">
        <v>1269</v>
      </c>
      <c r="CR363" t="s">
        <v>1451</v>
      </c>
      <c r="CS363" t="s">
        <v>8</v>
      </c>
      <c r="CT363" t="b">
        <v>1</v>
      </c>
      <c r="CU363">
        <v>9121100</v>
      </c>
      <c r="CV363">
        <v>9121100</v>
      </c>
      <c r="CW363">
        <v>0</v>
      </c>
      <c r="CX363">
        <v>0</v>
      </c>
      <c r="CY363">
        <v>0</v>
      </c>
      <c r="CZ363" t="b">
        <v>1</v>
      </c>
      <c r="DA363" t="s">
        <v>1786</v>
      </c>
      <c r="DB363" t="s">
        <v>1787</v>
      </c>
      <c r="DC363">
        <v>-4.7489823609228043E-3</v>
      </c>
      <c r="DD363">
        <v>-590.53773704448531</v>
      </c>
      <c r="DE363" s="5">
        <f>ROUND(ПП5[[#This Row],[Стоимость квартиры с отделкой]]/1000000,2)</f>
        <v>9.1199999999999992</v>
      </c>
    </row>
    <row r="364" spans="1:109" x14ac:dyDescent="0.25">
      <c r="A364" s="5">
        <v>363</v>
      </c>
      <c r="B364" s="5" t="s">
        <v>21</v>
      </c>
      <c r="C364" s="5">
        <v>21</v>
      </c>
      <c r="D364" s="5">
        <v>2</v>
      </c>
      <c r="E364" s="5">
        <v>0</v>
      </c>
      <c r="F364" s="5">
        <v>7.18</v>
      </c>
      <c r="G364" s="5"/>
      <c r="H364" s="5"/>
      <c r="I364" s="5">
        <v>7.18</v>
      </c>
      <c r="J364" s="5">
        <v>5.17</v>
      </c>
      <c r="K364" s="5">
        <v>3.72</v>
      </c>
      <c r="L364" s="5"/>
      <c r="M364" s="5"/>
      <c r="N364" s="5">
        <v>6.97</v>
      </c>
      <c r="O364" s="5">
        <v>2.97</v>
      </c>
      <c r="P364" s="5"/>
      <c r="R364" s="5">
        <v>2.97</v>
      </c>
      <c r="S364" s="5">
        <v>26.01</v>
      </c>
      <c r="T364" s="5">
        <v>23.04</v>
      </c>
      <c r="U364" s="5">
        <v>24.53</v>
      </c>
      <c r="V364">
        <v>23.95</v>
      </c>
      <c r="W364" s="5">
        <v>98989.695000000007</v>
      </c>
      <c r="X364">
        <v>4949.4847500000005</v>
      </c>
      <c r="Y364">
        <v>103939.17975</v>
      </c>
      <c r="Z364">
        <v>3118.1753925000003</v>
      </c>
      <c r="AA364">
        <v>107057.3551425</v>
      </c>
      <c r="AB364">
        <v>13917.456168524999</v>
      </c>
      <c r="AC364">
        <v>120974.811311025</v>
      </c>
      <c r="AD364">
        <v>1209.74811311025</v>
      </c>
      <c r="AE364">
        <v>122184.55942413524</v>
      </c>
      <c r="AG364">
        <v>122184.55942413524</v>
      </c>
      <c r="AI364">
        <v>122184.55942413524</v>
      </c>
      <c r="AJ364">
        <v>1221.8455942413525</v>
      </c>
      <c r="AK364">
        <v>123406.40501837659</v>
      </c>
      <c r="AL364" s="5">
        <v>6170.3202509188304</v>
      </c>
      <c r="AM364" s="5">
        <v>129576.72526929544</v>
      </c>
      <c r="AO364">
        <v>129576.72526929544</v>
      </c>
      <c r="AP364">
        <v>3887.3017580788623</v>
      </c>
      <c r="AQ364">
        <v>133464.02702737431</v>
      </c>
      <c r="AS364">
        <v>133464.02702737431</v>
      </c>
      <c r="AU364">
        <v>133464.02702737431</v>
      </c>
      <c r="AW364">
        <v>133464.02702737431</v>
      </c>
      <c r="AX364" s="5">
        <v>1334.640270273743</v>
      </c>
      <c r="AY364">
        <v>134798.66729764806</v>
      </c>
      <c r="BA364">
        <v>134798.66729764806</v>
      </c>
      <c r="BB364">
        <v>673.99333648824029</v>
      </c>
      <c r="BC364">
        <v>135472.66063413629</v>
      </c>
      <c r="BE364">
        <v>135472.66063413629</v>
      </c>
      <c r="BF364">
        <v>2032.0899095120444</v>
      </c>
      <c r="BG364">
        <v>137504.75054364835</v>
      </c>
      <c r="BI364">
        <v>137504.75054364835</v>
      </c>
      <c r="BK364">
        <v>137504.75054364835</v>
      </c>
      <c r="BL364">
        <v>5500.1900217459342</v>
      </c>
      <c r="BM364">
        <v>143004.9405653943</v>
      </c>
      <c r="BN364">
        <v>18590.64227350126</v>
      </c>
      <c r="BO364">
        <v>161595.58283889556</v>
      </c>
      <c r="BP364">
        <v>35</v>
      </c>
      <c r="BQ364">
        <v>161630.58283889556</v>
      </c>
      <c r="BS364">
        <v>161630.58283889556</v>
      </c>
      <c r="BT364" s="5">
        <v>161630.57999999999</v>
      </c>
      <c r="BU364" s="5">
        <v>3964800</v>
      </c>
      <c r="BV364">
        <v>457010</v>
      </c>
      <c r="BX364" s="5">
        <v>457010</v>
      </c>
      <c r="BY364" s="5">
        <v>143000</v>
      </c>
      <c r="BZ364" s="5">
        <v>3507790</v>
      </c>
      <c r="CA364" s="5" t="s">
        <v>1282</v>
      </c>
      <c r="CB364" s="5">
        <v>10000</v>
      </c>
      <c r="CC364">
        <v>153000</v>
      </c>
      <c r="CD364" s="5">
        <v>245300</v>
      </c>
      <c r="CE364" s="5">
        <v>3753090</v>
      </c>
      <c r="CF364" s="5"/>
      <c r="CG364" s="5" t="s">
        <v>1809</v>
      </c>
      <c r="CH364" s="5" t="s">
        <v>1</v>
      </c>
      <c r="CI364" s="5" t="s">
        <v>1</v>
      </c>
      <c r="CJ364" t="s">
        <v>1863</v>
      </c>
      <c r="CK364" t="s">
        <v>1787</v>
      </c>
      <c r="CL364" t="s">
        <v>1868</v>
      </c>
      <c r="CM364" t="s">
        <v>1862</v>
      </c>
      <c r="CN364" s="5" t="b">
        <v>1</v>
      </c>
      <c r="CO364" t="s">
        <v>505</v>
      </c>
      <c r="CQ364" t="s">
        <v>1269</v>
      </c>
      <c r="CR364" t="s">
        <v>1450</v>
      </c>
      <c r="CS364" t="s">
        <v>1282</v>
      </c>
      <c r="CT364" t="b">
        <v>1</v>
      </c>
      <c r="CU364">
        <v>3964800</v>
      </c>
      <c r="CV364" t="s">
        <v>1899</v>
      </c>
      <c r="CW364">
        <v>0</v>
      </c>
      <c r="CX364">
        <v>3964800</v>
      </c>
      <c r="CY364">
        <v>0</v>
      </c>
      <c r="CZ364" t="b">
        <v>1</v>
      </c>
      <c r="DA364">
        <v>45835</v>
      </c>
      <c r="DB364" t="s">
        <v>1915</v>
      </c>
      <c r="DC364">
        <v>-2.3644516918059577E-2</v>
      </c>
      <c r="DD364">
        <v>-3381.1659192825196</v>
      </c>
      <c r="DE364" s="5">
        <f>ROUND(ПП5[[#This Row],[Стоимость квартиры с отделкой]]/1000000,2)</f>
        <v>3.75</v>
      </c>
    </row>
    <row r="365" spans="1:109" x14ac:dyDescent="0.25">
      <c r="A365" s="5">
        <v>364</v>
      </c>
      <c r="B365" s="5" t="s">
        <v>21</v>
      </c>
      <c r="C365" s="5">
        <v>21</v>
      </c>
      <c r="D365" s="5">
        <v>3</v>
      </c>
      <c r="E365" s="5">
        <v>2</v>
      </c>
      <c r="F365" s="5">
        <v>13.69</v>
      </c>
      <c r="G365" s="5">
        <v>10.16</v>
      </c>
      <c r="H365" s="5"/>
      <c r="I365" s="5">
        <v>23.85</v>
      </c>
      <c r="J365" s="5">
        <v>18.71</v>
      </c>
      <c r="K365" s="5">
        <v>3.49</v>
      </c>
      <c r="L365" s="5">
        <v>2.11</v>
      </c>
      <c r="M365" s="5"/>
      <c r="N365" s="5">
        <v>7.09</v>
      </c>
      <c r="O365" s="5">
        <v>2.65</v>
      </c>
      <c r="P365" s="5"/>
      <c r="R365" s="5">
        <v>2.65</v>
      </c>
      <c r="S365" s="5">
        <v>57.9</v>
      </c>
      <c r="T365" s="5">
        <v>55.25</v>
      </c>
      <c r="U365" s="5">
        <v>56.58</v>
      </c>
      <c r="V365">
        <v>56.45</v>
      </c>
      <c r="W365" s="5">
        <v>86485.392000000007</v>
      </c>
      <c r="X365">
        <v>4324.2696000000005</v>
      </c>
      <c r="Y365">
        <v>90809.661600000007</v>
      </c>
      <c r="Z365">
        <v>2724.2898479999999</v>
      </c>
      <c r="AA365">
        <v>93533.951448000007</v>
      </c>
      <c r="AC365">
        <v>93533.951448000007</v>
      </c>
      <c r="AE365">
        <v>93533.951448000007</v>
      </c>
      <c r="AG365">
        <v>93533.951448000007</v>
      </c>
      <c r="AI365">
        <v>93533.951448000007</v>
      </c>
      <c r="AJ365">
        <v>935.33951448000005</v>
      </c>
      <c r="AK365">
        <v>94469.290962480023</v>
      </c>
      <c r="AL365" s="5">
        <v>4723.4645481240004</v>
      </c>
      <c r="AM365" s="5">
        <v>99192.755510604009</v>
      </c>
      <c r="AO365">
        <v>99192.755510604009</v>
      </c>
      <c r="AP365">
        <v>1983.8551102120805</v>
      </c>
      <c r="AQ365">
        <v>101176.61062081608</v>
      </c>
      <c r="AS365">
        <v>101176.61062081608</v>
      </c>
      <c r="AT365">
        <v>2023.532212416322</v>
      </c>
      <c r="AU365">
        <v>103200.1428332324</v>
      </c>
      <c r="AV365">
        <v>150</v>
      </c>
      <c r="AW365">
        <v>103350.1428332324</v>
      </c>
      <c r="AX365" s="5">
        <v>1033.5014283323242</v>
      </c>
      <c r="AY365">
        <v>104383.64426156474</v>
      </c>
      <c r="BA365">
        <v>104383.64426156474</v>
      </c>
      <c r="BC365">
        <v>104383.64426156474</v>
      </c>
      <c r="BE365">
        <v>104383.64426156474</v>
      </c>
      <c r="BF365">
        <v>2609.5911065391188</v>
      </c>
      <c r="BG365">
        <v>106993.23536810384</v>
      </c>
      <c r="BH365">
        <v>500</v>
      </c>
      <c r="BI365">
        <v>107493.23536810384</v>
      </c>
      <c r="BJ365">
        <v>4299.7294147241537</v>
      </c>
      <c r="BK365">
        <v>111792.964782828</v>
      </c>
      <c r="BL365">
        <v>6707.5778869696796</v>
      </c>
      <c r="BM365">
        <v>118500.54266979768</v>
      </c>
      <c r="BN365">
        <v>15405.070547073699</v>
      </c>
      <c r="BO365">
        <v>133905.61321687137</v>
      </c>
      <c r="BP365">
        <v>35</v>
      </c>
      <c r="BQ365">
        <v>133940.61321687137</v>
      </c>
      <c r="BR365">
        <v>1339.4061321687136</v>
      </c>
      <c r="BS365">
        <v>135280.01934904009</v>
      </c>
      <c r="BT365" s="5">
        <v>135280.01999999999</v>
      </c>
      <c r="BU365" s="5">
        <v>7636600</v>
      </c>
      <c r="BX365" s="5">
        <v>0</v>
      </c>
      <c r="BY365" s="5">
        <v>135280.77945084145</v>
      </c>
      <c r="BZ365" s="5">
        <v>7636600</v>
      </c>
      <c r="CA365" s="5" t="s">
        <v>10</v>
      </c>
      <c r="CB365" s="5">
        <v>30000</v>
      </c>
      <c r="CC365">
        <v>165280.77945084145</v>
      </c>
      <c r="CD365" s="5">
        <v>1693500</v>
      </c>
      <c r="CE365" s="5">
        <v>9330100</v>
      </c>
      <c r="CF365" s="5" t="s">
        <v>102</v>
      </c>
      <c r="CG365" s="5"/>
      <c r="CH365" s="5" t="s">
        <v>2</v>
      </c>
      <c r="CI365" s="5" t="s">
        <v>2</v>
      </c>
      <c r="CJ365" t="s">
        <v>1821</v>
      </c>
      <c r="CK365" t="s">
        <v>1787</v>
      </c>
      <c r="CL365" t="s">
        <v>1868</v>
      </c>
      <c r="CM365" t="s">
        <v>1857</v>
      </c>
      <c r="CN365" s="5" t="b">
        <v>1</v>
      </c>
      <c r="CO365" t="s">
        <v>506</v>
      </c>
      <c r="CQ365" t="s">
        <v>1269</v>
      </c>
      <c r="CR365" t="s">
        <v>1451</v>
      </c>
      <c r="CS365" t="s">
        <v>8</v>
      </c>
      <c r="CT365" t="b">
        <v>0</v>
      </c>
      <c r="CU365">
        <v>7636600</v>
      </c>
      <c r="CV365">
        <v>7636600</v>
      </c>
      <c r="CW365">
        <v>0</v>
      </c>
      <c r="CX365">
        <v>0</v>
      </c>
      <c r="CY365">
        <v>0</v>
      </c>
      <c r="CZ365" t="b">
        <v>1</v>
      </c>
      <c r="DA365" t="s">
        <v>1786</v>
      </c>
      <c r="DB365" t="s">
        <v>1787</v>
      </c>
      <c r="DC365">
        <v>-2.2976316719688361E-3</v>
      </c>
      <c r="DD365">
        <v>-310.82540347488418</v>
      </c>
      <c r="DE365" s="5">
        <f>ROUND(ПП5[[#This Row],[Стоимость квартиры с отделкой]]/1000000,2)</f>
        <v>9.33</v>
      </c>
    </row>
    <row r="366" spans="1:109" x14ac:dyDescent="0.25">
      <c r="A366" s="5">
        <v>365</v>
      </c>
      <c r="B366" s="5" t="s">
        <v>21</v>
      </c>
      <c r="C366" s="5">
        <v>21</v>
      </c>
      <c r="D366" s="5">
        <v>4</v>
      </c>
      <c r="E366" s="5">
        <v>2</v>
      </c>
      <c r="F366" s="5">
        <v>15.45</v>
      </c>
      <c r="G366" s="5">
        <v>10.34</v>
      </c>
      <c r="H366" s="5"/>
      <c r="I366" s="5">
        <v>25.79</v>
      </c>
      <c r="J366" s="5">
        <v>15.44</v>
      </c>
      <c r="K366" s="5">
        <v>4.59</v>
      </c>
      <c r="L366" s="5">
        <v>2.21</v>
      </c>
      <c r="M366" s="5"/>
      <c r="N366" s="5">
        <v>10.79</v>
      </c>
      <c r="O366" s="5">
        <v>2.84</v>
      </c>
      <c r="P366" s="5"/>
      <c r="R366" s="5">
        <v>2.84</v>
      </c>
      <c r="S366" s="5">
        <v>61.66</v>
      </c>
      <c r="T366" s="5">
        <v>58.82</v>
      </c>
      <c r="U366" s="5">
        <v>60.24</v>
      </c>
      <c r="V366">
        <v>60.050000000000011</v>
      </c>
      <c r="W366" s="5">
        <v>88415.869500000001</v>
      </c>
      <c r="X366">
        <v>4420.7934750000004</v>
      </c>
      <c r="Y366">
        <v>92836.662974999999</v>
      </c>
      <c r="Z366">
        <v>2785.0998892499997</v>
      </c>
      <c r="AA366">
        <v>95621.762864250006</v>
      </c>
      <c r="AC366">
        <v>95621.762864250006</v>
      </c>
      <c r="AE366">
        <v>95621.762864250006</v>
      </c>
      <c r="AG366">
        <v>95621.762864250006</v>
      </c>
      <c r="AI366">
        <v>95621.762864250006</v>
      </c>
      <c r="AJ366">
        <v>956.21762864250013</v>
      </c>
      <c r="AK366">
        <v>96577.9804928925</v>
      </c>
      <c r="AL366" s="5">
        <v>4828.8990246446256</v>
      </c>
      <c r="AM366" s="5">
        <v>101406.87951753712</v>
      </c>
      <c r="AO366">
        <v>101406.87951753712</v>
      </c>
      <c r="AP366">
        <v>2028.1375903507424</v>
      </c>
      <c r="AQ366">
        <v>103435.01710788786</v>
      </c>
      <c r="AS366">
        <v>103435.01710788786</v>
      </c>
      <c r="AT366">
        <v>2068.7003421577574</v>
      </c>
      <c r="AU366">
        <v>105503.71745004562</v>
      </c>
      <c r="AW366">
        <v>105503.71745004562</v>
      </c>
      <c r="AX366" s="5"/>
      <c r="AY366">
        <v>105503.71745004562</v>
      </c>
      <c r="BA366">
        <v>105503.71745004562</v>
      </c>
      <c r="BC366">
        <v>105503.71745004562</v>
      </c>
      <c r="BE366">
        <v>105503.71745004562</v>
      </c>
      <c r="BF366">
        <v>527.51858725022805</v>
      </c>
      <c r="BG366">
        <v>106031.23603729584</v>
      </c>
      <c r="BI366">
        <v>106031.23603729584</v>
      </c>
      <c r="BJ366">
        <v>4241.2494414918337</v>
      </c>
      <c r="BK366">
        <v>110272.48547878768</v>
      </c>
      <c r="BL366">
        <v>6616.3491287272609</v>
      </c>
      <c r="BM366">
        <v>116888.83460751496</v>
      </c>
      <c r="BN366">
        <v>15195.548498976945</v>
      </c>
      <c r="BO366">
        <v>132084.38310649188</v>
      </c>
      <c r="BP366">
        <v>35</v>
      </c>
      <c r="BQ366">
        <v>132119.38310649188</v>
      </c>
      <c r="BS366">
        <v>132119.38310649188</v>
      </c>
      <c r="BT366" s="5">
        <v>132119.38</v>
      </c>
      <c r="BU366" s="5">
        <v>7933800</v>
      </c>
      <c r="BX366" s="5">
        <v>0</v>
      </c>
      <c r="BY366" s="5">
        <v>132119.90008326393</v>
      </c>
      <c r="BZ366" s="5">
        <v>7933800</v>
      </c>
      <c r="CA366" s="5" t="s">
        <v>8</v>
      </c>
      <c r="CB366" s="5"/>
      <c r="CC366">
        <v>132119.90008326393</v>
      </c>
      <c r="CD366" s="5">
        <v>0</v>
      </c>
      <c r="CE366" s="5">
        <v>7933800</v>
      </c>
      <c r="CF366" s="5"/>
      <c r="CG366" s="5"/>
      <c r="CH366" s="5" t="s">
        <v>2</v>
      </c>
      <c r="CI366" s="5" t="s">
        <v>2</v>
      </c>
      <c r="CJ366" t="s">
        <v>1821</v>
      </c>
      <c r="CK366" t="s">
        <v>1787</v>
      </c>
      <c r="CL366" t="s">
        <v>1868</v>
      </c>
      <c r="CM366" t="s">
        <v>1857</v>
      </c>
      <c r="CN366" s="5" t="b">
        <v>1</v>
      </c>
      <c r="CO366" t="s">
        <v>507</v>
      </c>
      <c r="CQ366" t="s">
        <v>1269</v>
      </c>
      <c r="CR366" t="s">
        <v>1451</v>
      </c>
      <c r="CS366" t="s">
        <v>8</v>
      </c>
      <c r="CT366" t="b">
        <v>1</v>
      </c>
      <c r="CU366">
        <v>7933800</v>
      </c>
      <c r="CV366">
        <v>7933800</v>
      </c>
      <c r="CW366">
        <v>0</v>
      </c>
      <c r="CX366">
        <v>0</v>
      </c>
      <c r="CY366">
        <v>0</v>
      </c>
      <c r="CZ366" t="b">
        <v>1</v>
      </c>
      <c r="DA366" t="s">
        <v>1786</v>
      </c>
      <c r="DB366" t="s">
        <v>1787</v>
      </c>
      <c r="DC366">
        <v>-3.1540504648073231E-3</v>
      </c>
      <c r="DD366">
        <v>-416.7128322679157</v>
      </c>
      <c r="DE366" s="5">
        <f>ROUND(ПП5[[#This Row],[Стоимость квартиры с отделкой]]/1000000,2)</f>
        <v>7.93</v>
      </c>
    </row>
    <row r="367" spans="1:109" x14ac:dyDescent="0.25">
      <c r="A367" s="5">
        <v>366</v>
      </c>
      <c r="B367" s="5" t="s">
        <v>21</v>
      </c>
      <c r="C367" s="5">
        <v>21</v>
      </c>
      <c r="D367" s="5">
        <v>5</v>
      </c>
      <c r="E367" s="5">
        <v>1</v>
      </c>
      <c r="F367" s="5">
        <v>12.54</v>
      </c>
      <c r="G367" s="5"/>
      <c r="H367" s="5"/>
      <c r="I367" s="5">
        <v>12.54</v>
      </c>
      <c r="J367" s="5">
        <v>12.74</v>
      </c>
      <c r="K367" s="5">
        <v>4.0199999999999996</v>
      </c>
      <c r="L367" s="5"/>
      <c r="M367" s="5"/>
      <c r="N367" s="5">
        <v>7.09</v>
      </c>
      <c r="O367" s="5">
        <v>2.84</v>
      </c>
      <c r="P367" s="5"/>
      <c r="R367" s="5">
        <v>2.84</v>
      </c>
      <c r="S367" s="5">
        <v>39.229999999999997</v>
      </c>
      <c r="T367" s="5">
        <v>36.39</v>
      </c>
      <c r="U367" s="5">
        <v>37.81</v>
      </c>
      <c r="V367">
        <v>37.700000000000003</v>
      </c>
      <c r="W367" s="5">
        <v>95712.75</v>
      </c>
      <c r="X367">
        <v>4785.6374999999998</v>
      </c>
      <c r="Y367">
        <v>100498.3875</v>
      </c>
      <c r="Z367">
        <v>3014.9516249999997</v>
      </c>
      <c r="AA367">
        <v>103513.339125</v>
      </c>
      <c r="AB367">
        <v>4658.1002606249995</v>
      </c>
      <c r="AC367">
        <v>108171.439385625</v>
      </c>
      <c r="AE367">
        <v>108171.439385625</v>
      </c>
      <c r="AF367">
        <v>5408.5719692812499</v>
      </c>
      <c r="AG367">
        <v>113580.01135490624</v>
      </c>
      <c r="AH367">
        <v>-620</v>
      </c>
      <c r="AI367">
        <v>112960.01135490624</v>
      </c>
      <c r="AJ367">
        <v>1129.6001135490626</v>
      </c>
      <c r="AK367">
        <v>114089.61146845532</v>
      </c>
      <c r="AL367" s="5">
        <v>5704.4805734227666</v>
      </c>
      <c r="AM367" s="5">
        <v>119794.09204187807</v>
      </c>
      <c r="AO367">
        <v>119794.09204187807</v>
      </c>
      <c r="AQ367">
        <v>119794.09204187807</v>
      </c>
      <c r="AS367">
        <v>119794.09204187807</v>
      </c>
      <c r="AU367">
        <v>119794.09204187807</v>
      </c>
      <c r="AW367">
        <v>119794.09204187807</v>
      </c>
      <c r="AX367" s="5"/>
      <c r="AY367">
        <v>119794.09204187807</v>
      </c>
      <c r="BA367">
        <v>119794.09204187807</v>
      </c>
      <c r="BC367">
        <v>119794.09204187807</v>
      </c>
      <c r="BE367">
        <v>119794.09204187807</v>
      </c>
      <c r="BG367">
        <v>119794.09204187807</v>
      </c>
      <c r="BI367">
        <v>119794.09204187807</v>
      </c>
      <c r="BK367">
        <v>119794.09204187807</v>
      </c>
      <c r="BM367">
        <v>119794.09204187807</v>
      </c>
      <c r="BO367">
        <v>119794.09204187807</v>
      </c>
      <c r="BQ367">
        <v>119794.09204187807</v>
      </c>
      <c r="BS367">
        <v>119794.09204187807</v>
      </c>
      <c r="BT367" s="5">
        <v>119794.09</v>
      </c>
      <c r="BU367" s="5">
        <v>4529500</v>
      </c>
      <c r="BV367">
        <v>88888</v>
      </c>
      <c r="BX367" s="5">
        <v>88888</v>
      </c>
      <c r="BY367" s="5">
        <v>117445.43771489024</v>
      </c>
      <c r="BZ367" s="5">
        <v>4440612</v>
      </c>
      <c r="CA367" s="5" t="s">
        <v>8</v>
      </c>
      <c r="CB367" s="5"/>
      <c r="CC367">
        <v>117445.43771489024</v>
      </c>
      <c r="CD367" s="5">
        <v>0</v>
      </c>
      <c r="CE367" s="5">
        <v>4440612</v>
      </c>
      <c r="CF367" s="5"/>
      <c r="CG367" s="5" t="s">
        <v>1297</v>
      </c>
      <c r="CH367" s="5" t="s">
        <v>1</v>
      </c>
      <c r="CI367" s="5" t="s">
        <v>1</v>
      </c>
      <c r="CJ367" t="s">
        <v>1863</v>
      </c>
      <c r="CK367" t="s">
        <v>1787</v>
      </c>
      <c r="CL367" t="s">
        <v>1868</v>
      </c>
      <c r="CM367" t="s">
        <v>1864</v>
      </c>
      <c r="CN367" s="5" t="b">
        <v>1</v>
      </c>
      <c r="CO367" t="s">
        <v>508</v>
      </c>
      <c r="CQ367" t="s">
        <v>1269</v>
      </c>
      <c r="CR367" t="s">
        <v>1450</v>
      </c>
      <c r="CS367" t="s">
        <v>8</v>
      </c>
      <c r="CT367" t="b">
        <v>1</v>
      </c>
      <c r="CU367">
        <v>4529500</v>
      </c>
      <c r="CV367" t="s">
        <v>1899</v>
      </c>
      <c r="CW367">
        <v>0</v>
      </c>
      <c r="CX367">
        <v>4529500</v>
      </c>
      <c r="CY367">
        <v>0</v>
      </c>
      <c r="CZ367" t="b">
        <v>1</v>
      </c>
      <c r="DA367">
        <v>45373</v>
      </c>
      <c r="DB367" t="s">
        <v>1792</v>
      </c>
      <c r="DC367">
        <v>-2.9092832583974548E-3</v>
      </c>
      <c r="DD367">
        <v>-341.68204571909115</v>
      </c>
      <c r="DE367" s="5">
        <f>ROUND(ПП5[[#This Row],[Стоимость квартиры с отделкой]]/1000000,2)</f>
        <v>4.4400000000000004</v>
      </c>
    </row>
    <row r="368" spans="1:109" x14ac:dyDescent="0.25">
      <c r="A368" s="5">
        <v>367</v>
      </c>
      <c r="B368" s="5" t="s">
        <v>21</v>
      </c>
      <c r="C368" s="5">
        <v>21</v>
      </c>
      <c r="D368" s="5">
        <v>6</v>
      </c>
      <c r="E368" s="5">
        <v>3</v>
      </c>
      <c r="F368" s="5">
        <v>17.2</v>
      </c>
      <c r="G368" s="5">
        <v>14.64</v>
      </c>
      <c r="H368" s="5">
        <v>14.34</v>
      </c>
      <c r="I368" s="5">
        <v>46.18</v>
      </c>
      <c r="J368" s="5">
        <v>13.15</v>
      </c>
      <c r="K368" s="5">
        <v>4.03</v>
      </c>
      <c r="L368" s="5">
        <v>1.76</v>
      </c>
      <c r="M368" s="5"/>
      <c r="N368" s="5">
        <v>13.11</v>
      </c>
      <c r="O368" s="5">
        <v>2.79</v>
      </c>
      <c r="P368" s="5">
        <v>2.68</v>
      </c>
      <c r="R368" s="5">
        <v>5.4700000000000006</v>
      </c>
      <c r="S368" s="5">
        <v>83.7</v>
      </c>
      <c r="T368" s="5">
        <v>78.23</v>
      </c>
      <c r="U368" s="5">
        <v>80.97</v>
      </c>
      <c r="V368">
        <v>80.550000000000011</v>
      </c>
      <c r="W368" s="5">
        <v>79230.690000000017</v>
      </c>
      <c r="X368">
        <v>3961.5345000000007</v>
      </c>
      <c r="Y368">
        <v>83192.224500000011</v>
      </c>
      <c r="Z368">
        <v>2495.7667350000002</v>
      </c>
      <c r="AA368">
        <v>85687.991235000023</v>
      </c>
      <c r="AC368">
        <v>85687.991235000023</v>
      </c>
      <c r="AE368">
        <v>85687.991235000023</v>
      </c>
      <c r="AG368">
        <v>85687.991235000023</v>
      </c>
      <c r="AI368">
        <v>85687.991235000023</v>
      </c>
      <c r="AJ368">
        <v>856.87991235000015</v>
      </c>
      <c r="AK368">
        <v>86544.871147350015</v>
      </c>
      <c r="AL368" s="5">
        <v>4327.2435573675011</v>
      </c>
      <c r="AM368" s="5">
        <v>90872.114704717518</v>
      </c>
      <c r="AO368">
        <v>90872.114704717518</v>
      </c>
      <c r="AP368">
        <v>1817.4422940943505</v>
      </c>
      <c r="AQ368">
        <v>92689.556998811866</v>
      </c>
      <c r="AS368">
        <v>92689.556998811866</v>
      </c>
      <c r="AT368">
        <v>1853.7911399762377</v>
      </c>
      <c r="AU368">
        <v>94543.348138788089</v>
      </c>
      <c r="AW368">
        <v>94543.348138788089</v>
      </c>
      <c r="AX368" s="5">
        <v>945.43348138788122</v>
      </c>
      <c r="AY368">
        <v>95488.781620175985</v>
      </c>
      <c r="BA368">
        <v>95488.781620175985</v>
      </c>
      <c r="BB368">
        <v>477.44390810087992</v>
      </c>
      <c r="BC368">
        <v>95966.22552827686</v>
      </c>
      <c r="BD368">
        <v>1919.3245105655371</v>
      </c>
      <c r="BE368">
        <v>97885.550038842397</v>
      </c>
      <c r="BG368">
        <v>97885.550038842397</v>
      </c>
      <c r="BI368">
        <v>97885.550038842397</v>
      </c>
      <c r="BK368">
        <v>97885.550038842397</v>
      </c>
      <c r="BM368">
        <v>97885.550038842397</v>
      </c>
      <c r="BO368">
        <v>97885.550038842397</v>
      </c>
      <c r="BQ368">
        <v>97885.550038842397</v>
      </c>
      <c r="BS368">
        <v>97885.550038842397</v>
      </c>
      <c r="BT368" s="5">
        <v>97885.55</v>
      </c>
      <c r="BU368" s="5">
        <v>7925800</v>
      </c>
      <c r="BW368">
        <v>0.03</v>
      </c>
      <c r="BX368" s="5">
        <v>237774</v>
      </c>
      <c r="BY368" s="5">
        <v>94949.067555884889</v>
      </c>
      <c r="BZ368" s="5">
        <v>7688026</v>
      </c>
      <c r="CA368" s="5" t="s">
        <v>8</v>
      </c>
      <c r="CB368" s="5"/>
      <c r="CC368">
        <v>94949.067555884889</v>
      </c>
      <c r="CD368" s="5">
        <v>0</v>
      </c>
      <c r="CE368" s="5">
        <v>7688026.0000000019</v>
      </c>
      <c r="CF368" s="5"/>
      <c r="CG368" s="5" t="s">
        <v>132</v>
      </c>
      <c r="CH368" s="5" t="s">
        <v>1</v>
      </c>
      <c r="CI368" s="5" t="s">
        <v>1</v>
      </c>
      <c r="CJ368" t="s">
        <v>1863</v>
      </c>
      <c r="CK368" t="s">
        <v>1787</v>
      </c>
      <c r="CL368" t="s">
        <v>1868</v>
      </c>
      <c r="CM368" t="s">
        <v>1866</v>
      </c>
      <c r="CN368" s="5" t="b">
        <v>1</v>
      </c>
      <c r="CO368" t="s">
        <v>509</v>
      </c>
      <c r="CQ368" t="s">
        <v>1269</v>
      </c>
      <c r="CR368" t="s">
        <v>1450</v>
      </c>
      <c r="CS368" t="s">
        <v>8</v>
      </c>
      <c r="CT368" t="b">
        <v>1</v>
      </c>
      <c r="CU368">
        <v>7925800</v>
      </c>
      <c r="CV368" t="s">
        <v>1899</v>
      </c>
      <c r="CW368">
        <v>0</v>
      </c>
      <c r="CX368">
        <v>7925800</v>
      </c>
      <c r="CY368">
        <v>0</v>
      </c>
      <c r="CZ368" t="b">
        <v>1</v>
      </c>
      <c r="DA368">
        <v>45464</v>
      </c>
      <c r="DB368" t="s">
        <v>1792</v>
      </c>
      <c r="DC368">
        <v>-5.1871063356797587E-3</v>
      </c>
      <c r="DD368">
        <v>-492.51090988601601</v>
      </c>
      <c r="DE368" s="5">
        <f>ROUND(ПП5[[#This Row],[Стоимость квартиры с отделкой]]/1000000,2)</f>
        <v>7.69</v>
      </c>
    </row>
    <row r="369" spans="1:109" x14ac:dyDescent="0.25">
      <c r="A369" s="5">
        <v>368</v>
      </c>
      <c r="B369" s="5" t="s">
        <v>21</v>
      </c>
      <c r="C369" s="5">
        <v>21</v>
      </c>
      <c r="D369" s="5">
        <v>7</v>
      </c>
      <c r="E369" s="5">
        <v>1</v>
      </c>
      <c r="F369" s="5">
        <v>14.3</v>
      </c>
      <c r="G369" s="5"/>
      <c r="H369" s="5"/>
      <c r="I369" s="5">
        <v>14.3</v>
      </c>
      <c r="J369" s="5">
        <v>9.2799999999999994</v>
      </c>
      <c r="K369" s="5">
        <v>3.79</v>
      </c>
      <c r="L369" s="5"/>
      <c r="M369" s="5"/>
      <c r="N369" s="5">
        <v>6.08</v>
      </c>
      <c r="O369" s="5">
        <v>2.71</v>
      </c>
      <c r="P369" s="5"/>
      <c r="R369" s="5">
        <v>2.71</v>
      </c>
      <c r="S369" s="5">
        <v>36.159999999999997</v>
      </c>
      <c r="T369" s="5">
        <v>33.450000000000003</v>
      </c>
      <c r="U369" s="5">
        <v>34.81</v>
      </c>
      <c r="V369">
        <v>34.65</v>
      </c>
      <c r="W369" s="5">
        <v>91251.5625</v>
      </c>
      <c r="X369">
        <v>4562.578125</v>
      </c>
      <c r="Y369">
        <v>95814.140625</v>
      </c>
      <c r="Z369">
        <v>2874.4242187499999</v>
      </c>
      <c r="AA369">
        <v>98688.564843750006</v>
      </c>
      <c r="AB369">
        <v>13816.399078125</v>
      </c>
      <c r="AC369">
        <v>112504.96392187499</v>
      </c>
      <c r="AE369">
        <v>112504.96392187499</v>
      </c>
      <c r="AF369">
        <v>5625.2481960937512</v>
      </c>
      <c r="AG369">
        <v>118130.21211796875</v>
      </c>
      <c r="AI369">
        <v>118130.21211796875</v>
      </c>
      <c r="AJ369">
        <v>1181.3021211796877</v>
      </c>
      <c r="AK369">
        <v>119311.51423914846</v>
      </c>
      <c r="AL369" s="5">
        <v>5965.5757119574228</v>
      </c>
      <c r="AM369" s="5">
        <v>125277.08995110588</v>
      </c>
      <c r="AO369">
        <v>125277.08995110588</v>
      </c>
      <c r="AP369">
        <v>3758.312698533176</v>
      </c>
      <c r="AQ369">
        <v>129035.40264963906</v>
      </c>
      <c r="AS369">
        <v>129035.40264963906</v>
      </c>
      <c r="AU369">
        <v>129035.40264963906</v>
      </c>
      <c r="AW369">
        <v>129035.40264963906</v>
      </c>
      <c r="AX369" s="5"/>
      <c r="AY369">
        <v>129035.40264963906</v>
      </c>
      <c r="BA369">
        <v>129035.40264963906</v>
      </c>
      <c r="BC369">
        <v>129035.40264963906</v>
      </c>
      <c r="BE369">
        <v>129035.40264963906</v>
      </c>
      <c r="BF369">
        <v>645.17701324819529</v>
      </c>
      <c r="BG369">
        <v>129680.57966288723</v>
      </c>
      <c r="BI369">
        <v>129680.57966288723</v>
      </c>
      <c r="BJ369">
        <v>2593.611593257745</v>
      </c>
      <c r="BK369">
        <v>132274.19125614499</v>
      </c>
      <c r="BL369">
        <v>6613.7095628072493</v>
      </c>
      <c r="BM369">
        <v>138887.90081895224</v>
      </c>
      <c r="BN369">
        <v>18055.427106463791</v>
      </c>
      <c r="BO369">
        <v>156943.32792541603</v>
      </c>
      <c r="BP369">
        <v>35</v>
      </c>
      <c r="BQ369">
        <v>156978.32792541603</v>
      </c>
      <c r="BS369">
        <v>156978.32792541603</v>
      </c>
      <c r="BT369" s="5">
        <v>156978.32999999999</v>
      </c>
      <c r="BU369" s="5">
        <v>5439300</v>
      </c>
      <c r="BX369" s="5">
        <v>0</v>
      </c>
      <c r="BY369" s="5">
        <v>156978.354978355</v>
      </c>
      <c r="BZ369" s="5">
        <v>5439300</v>
      </c>
      <c r="CA369" s="5" t="s">
        <v>8</v>
      </c>
      <c r="CB369" s="5"/>
      <c r="CC369">
        <v>156978.354978355</v>
      </c>
      <c r="CD369" s="5">
        <v>0</v>
      </c>
      <c r="CE369" s="5">
        <v>5439300</v>
      </c>
      <c r="CF369" s="5" t="s">
        <v>102</v>
      </c>
      <c r="CG369" s="5"/>
      <c r="CH369" s="5" t="s">
        <v>2</v>
      </c>
      <c r="CI369" s="5" t="s">
        <v>2</v>
      </c>
      <c r="CJ369" t="s">
        <v>1821</v>
      </c>
      <c r="CK369" t="s">
        <v>1787</v>
      </c>
      <c r="CL369" t="s">
        <v>1868</v>
      </c>
      <c r="CM369" t="s">
        <v>1864</v>
      </c>
      <c r="CN369" s="5" t="b">
        <v>1</v>
      </c>
      <c r="CO369" t="s">
        <v>510</v>
      </c>
      <c r="CQ369" t="s">
        <v>1269</v>
      </c>
      <c r="CR369" t="s">
        <v>1451</v>
      </c>
      <c r="CS369" t="s">
        <v>1282</v>
      </c>
      <c r="CT369" t="b">
        <v>0</v>
      </c>
      <c r="CU369">
        <v>5439300</v>
      </c>
      <c r="CV369">
        <v>5439300</v>
      </c>
      <c r="CW369">
        <v>0</v>
      </c>
      <c r="CX369">
        <v>0</v>
      </c>
      <c r="CY369">
        <v>0</v>
      </c>
      <c r="CZ369" t="b">
        <v>1</v>
      </c>
      <c r="DA369" t="s">
        <v>1786</v>
      </c>
      <c r="DB369" t="s">
        <v>1787</v>
      </c>
      <c r="DC369">
        <v>-4.5963803504741607E-3</v>
      </c>
      <c r="DD369">
        <v>-721.53222627226853</v>
      </c>
      <c r="DE369" s="5">
        <f>ROUND(ПП5[[#This Row],[Стоимость квартиры с отделкой]]/1000000,2)</f>
        <v>5.44</v>
      </c>
    </row>
    <row r="370" spans="1:109" x14ac:dyDescent="0.25">
      <c r="A370" s="5">
        <v>369</v>
      </c>
      <c r="B370" s="5" t="s">
        <v>21</v>
      </c>
      <c r="C370" s="5">
        <v>22</v>
      </c>
      <c r="D370" s="5">
        <v>1</v>
      </c>
      <c r="E370" s="5">
        <v>2</v>
      </c>
      <c r="F370" s="5">
        <v>17.63</v>
      </c>
      <c r="G370" s="5">
        <v>13.69</v>
      </c>
      <c r="H370" s="5"/>
      <c r="I370" s="5">
        <v>31.32</v>
      </c>
      <c r="J370" s="5">
        <v>20.05</v>
      </c>
      <c r="K370" s="5">
        <v>3.54</v>
      </c>
      <c r="L370" s="5">
        <v>2.93</v>
      </c>
      <c r="M370" s="5"/>
      <c r="N370" s="5">
        <v>12.19</v>
      </c>
      <c r="O370" s="5">
        <v>4.6500000000000004</v>
      </c>
      <c r="P370" s="5">
        <v>2.68</v>
      </c>
      <c r="R370" s="5">
        <v>7.33</v>
      </c>
      <c r="S370" s="5">
        <v>77.36</v>
      </c>
      <c r="T370" s="5">
        <v>70.03</v>
      </c>
      <c r="U370" s="5">
        <v>73.7</v>
      </c>
      <c r="V370">
        <v>73.249999999999986</v>
      </c>
      <c r="W370" s="5">
        <v>86485.392000000007</v>
      </c>
      <c r="X370">
        <v>4324.2696000000005</v>
      </c>
      <c r="Y370">
        <v>90809.661600000007</v>
      </c>
      <c r="Z370">
        <v>2724.2898479999999</v>
      </c>
      <c r="AA370">
        <v>93533.951448000007</v>
      </c>
      <c r="AC370">
        <v>93533.951448000007</v>
      </c>
      <c r="AE370">
        <v>93533.951448000007</v>
      </c>
      <c r="AG370">
        <v>93533.951448000007</v>
      </c>
      <c r="AI370">
        <v>93533.951448000007</v>
      </c>
      <c r="AJ370">
        <v>935.33951448000005</v>
      </c>
      <c r="AK370">
        <v>94469.290962480023</v>
      </c>
      <c r="AL370" s="5">
        <v>4723.4645481240004</v>
      </c>
      <c r="AM370" s="5">
        <v>99192.755510604009</v>
      </c>
      <c r="AO370">
        <v>99192.755510604009</v>
      </c>
      <c r="AP370">
        <v>1983.8551102120805</v>
      </c>
      <c r="AQ370">
        <v>101176.61062081608</v>
      </c>
      <c r="AS370">
        <v>101176.61062081608</v>
      </c>
      <c r="AT370">
        <v>2023.532212416322</v>
      </c>
      <c r="AU370">
        <v>103200.1428332324</v>
      </c>
      <c r="AW370">
        <v>103200.1428332324</v>
      </c>
      <c r="AX370" s="5"/>
      <c r="AY370">
        <v>103200.1428332324</v>
      </c>
      <c r="BA370">
        <v>103200.1428332324</v>
      </c>
      <c r="BC370">
        <v>103200.1428332324</v>
      </c>
      <c r="BE370">
        <v>103200.1428332324</v>
      </c>
      <c r="BF370">
        <v>516.00071416616208</v>
      </c>
      <c r="BG370">
        <v>103716.14354739858</v>
      </c>
      <c r="BI370">
        <v>103716.14354739858</v>
      </c>
      <c r="BK370">
        <v>103716.14354739858</v>
      </c>
      <c r="BL370">
        <v>8297.291483791887</v>
      </c>
      <c r="BM370">
        <v>112013.43503119046</v>
      </c>
      <c r="BN370">
        <v>14561.74655405476</v>
      </c>
      <c r="BO370">
        <v>126575.1815852452</v>
      </c>
      <c r="BP370">
        <v>35</v>
      </c>
      <c r="BQ370">
        <v>126610.1815852452</v>
      </c>
      <c r="BS370">
        <v>126610.1815852452</v>
      </c>
      <c r="BT370" s="5">
        <v>126610.18</v>
      </c>
      <c r="BU370" s="5">
        <v>9274200</v>
      </c>
      <c r="BX370" s="5">
        <v>0</v>
      </c>
      <c r="BY370" s="5">
        <v>126610.23890784984</v>
      </c>
      <c r="BZ370" s="5">
        <v>9274200</v>
      </c>
      <c r="CA370" s="5" t="s">
        <v>1282</v>
      </c>
      <c r="CB370" s="5">
        <v>10000</v>
      </c>
      <c r="CC370">
        <v>136610.23890784985</v>
      </c>
      <c r="CD370" s="5">
        <v>732500</v>
      </c>
      <c r="CE370" s="5">
        <v>10006700</v>
      </c>
      <c r="CF370" s="5" t="s">
        <v>104</v>
      </c>
      <c r="CG370" s="5"/>
      <c r="CH370" s="5" t="s">
        <v>2</v>
      </c>
      <c r="CI370" s="5" t="s">
        <v>2</v>
      </c>
      <c r="CJ370" t="s">
        <v>1821</v>
      </c>
      <c r="CK370" t="s">
        <v>1787</v>
      </c>
      <c r="CL370" t="s">
        <v>1868</v>
      </c>
      <c r="CM370" t="s">
        <v>1857</v>
      </c>
      <c r="CN370" s="5" t="b">
        <v>1</v>
      </c>
      <c r="CO370" t="s">
        <v>511</v>
      </c>
      <c r="CQ370" t="s">
        <v>1269</v>
      </c>
      <c r="CR370" t="s">
        <v>1451</v>
      </c>
      <c r="CS370" t="s">
        <v>8</v>
      </c>
      <c r="CT370" t="b">
        <v>0</v>
      </c>
      <c r="CU370">
        <v>9274200</v>
      </c>
      <c r="CV370">
        <v>9274200</v>
      </c>
      <c r="CW370">
        <v>0</v>
      </c>
      <c r="CX370">
        <v>0</v>
      </c>
      <c r="CY370">
        <v>0</v>
      </c>
      <c r="CZ370" t="b">
        <v>1</v>
      </c>
      <c r="DA370" t="s">
        <v>1786</v>
      </c>
      <c r="DB370" t="s">
        <v>1787</v>
      </c>
      <c r="DC370">
        <v>-6.105834464043669E-3</v>
      </c>
      <c r="DD370">
        <v>-773.06116022435231</v>
      </c>
      <c r="DE370" s="5">
        <f>ROUND(ПП5[[#This Row],[Стоимость квартиры с отделкой]]/1000000,2)</f>
        <v>10.01</v>
      </c>
    </row>
    <row r="371" spans="1:109" x14ac:dyDescent="0.25">
      <c r="A371" s="5">
        <v>370</v>
      </c>
      <c r="B371" s="5" t="s">
        <v>21</v>
      </c>
      <c r="C371" s="5">
        <v>22</v>
      </c>
      <c r="D371" s="5">
        <v>2</v>
      </c>
      <c r="E371" s="5">
        <v>0</v>
      </c>
      <c r="F371" s="5">
        <v>7.18</v>
      </c>
      <c r="G371" s="5"/>
      <c r="H371" s="5"/>
      <c r="I371" s="5">
        <v>7.18</v>
      </c>
      <c r="J371" s="5">
        <v>5.17</v>
      </c>
      <c r="K371" s="5">
        <v>3.72</v>
      </c>
      <c r="L371" s="5"/>
      <c r="M371" s="5"/>
      <c r="N371" s="5">
        <v>6.97</v>
      </c>
      <c r="O371" s="5">
        <v>2.97</v>
      </c>
      <c r="P371" s="5"/>
      <c r="R371" s="5">
        <v>2.97</v>
      </c>
      <c r="S371" s="5">
        <v>26.01</v>
      </c>
      <c r="T371" s="5">
        <v>23.04</v>
      </c>
      <c r="U371" s="5">
        <v>24.53</v>
      </c>
      <c r="V371">
        <v>24.35</v>
      </c>
      <c r="W371" s="5">
        <v>99865.71</v>
      </c>
      <c r="X371">
        <v>4993.2855000000009</v>
      </c>
      <c r="Y371">
        <v>104858.9955</v>
      </c>
      <c r="Z371">
        <v>3145.7698650000002</v>
      </c>
      <c r="AA371">
        <v>108004.765365</v>
      </c>
      <c r="AB371">
        <v>14040.619497449999</v>
      </c>
      <c r="AC371">
        <v>122045.38486245</v>
      </c>
      <c r="AD371">
        <v>1220.4538486245001</v>
      </c>
      <c r="AE371">
        <v>123265.8387110745</v>
      </c>
      <c r="AG371">
        <v>123265.8387110745</v>
      </c>
      <c r="AI371">
        <v>123265.8387110745</v>
      </c>
      <c r="AJ371">
        <v>1232.658387110745</v>
      </c>
      <c r="AK371">
        <v>124498.49709818524</v>
      </c>
      <c r="AL371" s="5">
        <v>6224.9248549092626</v>
      </c>
      <c r="AM371" s="5">
        <v>130723.4219530945</v>
      </c>
      <c r="AO371">
        <v>130723.4219530945</v>
      </c>
      <c r="AP371">
        <v>3921.7026585928343</v>
      </c>
      <c r="AQ371">
        <v>134645.12461168732</v>
      </c>
      <c r="AS371">
        <v>134645.12461168732</v>
      </c>
      <c r="AU371">
        <v>134645.12461168732</v>
      </c>
      <c r="AW371">
        <v>134645.12461168732</v>
      </c>
      <c r="AX371" s="5">
        <v>1346.4512461168731</v>
      </c>
      <c r="AY371">
        <v>135991.57585780419</v>
      </c>
      <c r="BA371">
        <v>135991.57585780419</v>
      </c>
      <c r="BB371">
        <v>679.95787928902098</v>
      </c>
      <c r="BC371">
        <v>136671.53373709321</v>
      </c>
      <c r="BE371">
        <v>136671.53373709321</v>
      </c>
      <c r="BF371">
        <v>2050.0730060563983</v>
      </c>
      <c r="BG371">
        <v>138721.6067431496</v>
      </c>
      <c r="BI371">
        <v>138721.6067431496</v>
      </c>
      <c r="BK371">
        <v>138721.6067431496</v>
      </c>
      <c r="BM371">
        <v>138721.6067431496</v>
      </c>
      <c r="BO371">
        <v>138721.6067431496</v>
      </c>
      <c r="BQ371">
        <v>138721.6067431496</v>
      </c>
      <c r="BS371">
        <v>138721.6067431496</v>
      </c>
      <c r="BT371" s="5">
        <v>138721.60999999999</v>
      </c>
      <c r="BU371" s="5">
        <v>3402900</v>
      </c>
      <c r="BW371">
        <v>0.03</v>
      </c>
      <c r="BX371" s="5">
        <v>102087</v>
      </c>
      <c r="BY371" s="5">
        <v>134562.29107215654</v>
      </c>
      <c r="BZ371" s="5">
        <v>3300813</v>
      </c>
      <c r="CA371" s="5" t="s">
        <v>1282</v>
      </c>
      <c r="CB371" s="5">
        <v>8000</v>
      </c>
      <c r="CC371">
        <v>142562.29107215654</v>
      </c>
      <c r="CD371" s="5">
        <v>196240</v>
      </c>
      <c r="CE371" s="5">
        <v>3497053</v>
      </c>
      <c r="CF371" s="5"/>
      <c r="CG371" s="5" t="s">
        <v>24</v>
      </c>
      <c r="CH371" s="5" t="s">
        <v>1</v>
      </c>
      <c r="CI371" s="5" t="s">
        <v>1</v>
      </c>
      <c r="CJ371" t="s">
        <v>1863</v>
      </c>
      <c r="CK371" t="s">
        <v>1787</v>
      </c>
      <c r="CL371" t="s">
        <v>1868</v>
      </c>
      <c r="CM371" t="s">
        <v>1862</v>
      </c>
      <c r="CN371" s="5" t="b">
        <v>1</v>
      </c>
      <c r="CO371" t="s">
        <v>512</v>
      </c>
      <c r="CQ371" t="s">
        <v>1269</v>
      </c>
      <c r="CR371" t="s">
        <v>1450</v>
      </c>
      <c r="CS371" t="s">
        <v>1282</v>
      </c>
      <c r="CT371" t="b">
        <v>1</v>
      </c>
      <c r="CU371">
        <v>3402900</v>
      </c>
      <c r="CV371" t="s">
        <v>1899</v>
      </c>
      <c r="CW371">
        <v>0</v>
      </c>
      <c r="CX371">
        <v>3402900</v>
      </c>
      <c r="CY371">
        <v>0</v>
      </c>
      <c r="CZ371" t="b">
        <v>1</v>
      </c>
      <c r="DA371">
        <v>45594</v>
      </c>
      <c r="DB371" t="s">
        <v>1785</v>
      </c>
      <c r="DC371">
        <v>-7.337953526294517E-3</v>
      </c>
      <c r="DD371">
        <v>-987.4118382792002</v>
      </c>
      <c r="DE371" s="5">
        <f>ROUND(ПП5[[#This Row],[Стоимость квартиры с отделкой]]/1000000,2)</f>
        <v>3.5</v>
      </c>
    </row>
    <row r="372" spans="1:109" x14ac:dyDescent="0.25">
      <c r="A372" s="5">
        <v>371</v>
      </c>
      <c r="B372" s="5" t="s">
        <v>21</v>
      </c>
      <c r="C372" s="5">
        <v>22</v>
      </c>
      <c r="D372" s="5">
        <v>3</v>
      </c>
      <c r="E372" s="5">
        <v>2</v>
      </c>
      <c r="F372" s="5">
        <v>13.69</v>
      </c>
      <c r="G372" s="5">
        <v>10.16</v>
      </c>
      <c r="H372" s="5"/>
      <c r="I372" s="5">
        <v>23.85</v>
      </c>
      <c r="J372" s="5">
        <v>18.71</v>
      </c>
      <c r="K372" s="5">
        <v>3.49</v>
      </c>
      <c r="L372" s="5">
        <v>2.11</v>
      </c>
      <c r="M372" s="5"/>
      <c r="N372" s="5">
        <v>7.09</v>
      </c>
      <c r="O372" s="5">
        <v>2.65</v>
      </c>
      <c r="P372" s="5"/>
      <c r="R372" s="5">
        <v>2.65</v>
      </c>
      <c r="S372" s="5">
        <v>57.9</v>
      </c>
      <c r="T372" s="5">
        <v>55.25</v>
      </c>
      <c r="U372" s="5">
        <v>56.58</v>
      </c>
      <c r="V372">
        <v>56.55</v>
      </c>
      <c r="W372" s="5">
        <v>87257.583000000013</v>
      </c>
      <c r="X372">
        <v>4362.8791500000007</v>
      </c>
      <c r="Y372">
        <v>91620.462150000007</v>
      </c>
      <c r="Z372">
        <v>2748.6138645000001</v>
      </c>
      <c r="AA372">
        <v>94369.076014500009</v>
      </c>
      <c r="AC372">
        <v>94369.076014500009</v>
      </c>
      <c r="AE372">
        <v>94369.076014500009</v>
      </c>
      <c r="AG372">
        <v>94369.076014500009</v>
      </c>
      <c r="AI372">
        <v>94369.076014500009</v>
      </c>
      <c r="AJ372">
        <v>943.69076014500013</v>
      </c>
      <c r="AK372">
        <v>95312.766774645002</v>
      </c>
      <c r="AL372" s="5">
        <v>4765.6383387322503</v>
      </c>
      <c r="AM372" s="5">
        <v>100078.40511337726</v>
      </c>
      <c r="AO372">
        <v>100078.40511337726</v>
      </c>
      <c r="AP372">
        <v>2001.5681022675451</v>
      </c>
      <c r="AQ372">
        <v>102079.9732156448</v>
      </c>
      <c r="AS372">
        <v>102079.9732156448</v>
      </c>
      <c r="AT372">
        <v>2041.5994643128961</v>
      </c>
      <c r="AU372">
        <v>104121.5726799577</v>
      </c>
      <c r="AV372">
        <v>150</v>
      </c>
      <c r="AW372">
        <v>104271.5726799577</v>
      </c>
      <c r="AX372" s="5"/>
      <c r="AY372">
        <v>104271.5726799577</v>
      </c>
      <c r="BA372">
        <v>104271.5726799577</v>
      </c>
      <c r="BC372">
        <v>104271.5726799577</v>
      </c>
      <c r="BE372">
        <v>104271.5726799577</v>
      </c>
      <c r="BG372">
        <v>104271.5726799577</v>
      </c>
      <c r="BI372">
        <v>104271.5726799577</v>
      </c>
      <c r="BK372">
        <v>104271.5726799577</v>
      </c>
      <c r="BM372">
        <v>104271.5726799577</v>
      </c>
      <c r="BO372">
        <v>104271.5726799577</v>
      </c>
      <c r="BQ372">
        <v>104271.5726799577</v>
      </c>
      <c r="BS372">
        <v>104271.5726799577</v>
      </c>
      <c r="BT372" s="5">
        <v>104271.57</v>
      </c>
      <c r="BU372" s="5">
        <v>5899700</v>
      </c>
      <c r="BV372">
        <v>90000</v>
      </c>
      <c r="BX372" s="5">
        <v>90000</v>
      </c>
      <c r="BY372" s="5">
        <v>102681.15942028986</v>
      </c>
      <c r="BZ372" s="5">
        <v>5809700</v>
      </c>
      <c r="CA372" s="5" t="s">
        <v>10</v>
      </c>
      <c r="CB372" s="5">
        <v>20000</v>
      </c>
      <c r="CC372">
        <v>122681.15942028986</v>
      </c>
      <c r="CD372" s="5">
        <v>1131600</v>
      </c>
      <c r="CE372" s="5">
        <v>6941300</v>
      </c>
      <c r="CF372" s="5" t="s">
        <v>102</v>
      </c>
      <c r="CG372" s="5" t="s">
        <v>1309</v>
      </c>
      <c r="CH372" s="5" t="s">
        <v>1</v>
      </c>
      <c r="CI372" s="5" t="s">
        <v>1</v>
      </c>
      <c r="CJ372" t="s">
        <v>1863</v>
      </c>
      <c r="CK372" t="s">
        <v>1787</v>
      </c>
      <c r="CL372" t="s">
        <v>1868</v>
      </c>
      <c r="CM372" t="s">
        <v>1857</v>
      </c>
      <c r="CN372" s="5" t="b">
        <v>1</v>
      </c>
      <c r="CO372" t="s">
        <v>513</v>
      </c>
      <c r="CQ372" t="s">
        <v>1269</v>
      </c>
      <c r="CR372" t="s">
        <v>1450</v>
      </c>
      <c r="CS372" t="s">
        <v>10</v>
      </c>
      <c r="CT372" t="b">
        <v>1</v>
      </c>
      <c r="CU372">
        <v>5899700</v>
      </c>
      <c r="CV372" t="s">
        <v>1899</v>
      </c>
      <c r="CW372">
        <v>0</v>
      </c>
      <c r="CX372">
        <v>5899700</v>
      </c>
      <c r="CY372">
        <v>0</v>
      </c>
      <c r="CZ372" t="b">
        <v>1</v>
      </c>
      <c r="DA372">
        <v>45429</v>
      </c>
      <c r="DB372" t="s">
        <v>1785</v>
      </c>
      <c r="DC372">
        <v>-5.3022269353120155E-4</v>
      </c>
      <c r="DD372">
        <v>-54.443880922732795</v>
      </c>
      <c r="DE372" s="5">
        <f>ROUND(ПП5[[#This Row],[Стоимость квартиры с отделкой]]/1000000,2)</f>
        <v>6.94</v>
      </c>
    </row>
    <row r="373" spans="1:109" x14ac:dyDescent="0.25">
      <c r="A373" s="5">
        <v>372</v>
      </c>
      <c r="B373" s="5" t="s">
        <v>21</v>
      </c>
      <c r="C373" s="5">
        <v>22</v>
      </c>
      <c r="D373" s="5">
        <v>4</v>
      </c>
      <c r="E373" s="5">
        <v>2</v>
      </c>
      <c r="F373" s="5">
        <v>15.45</v>
      </c>
      <c r="G373" s="5">
        <v>10.34</v>
      </c>
      <c r="H373" s="5"/>
      <c r="I373" s="5">
        <v>25.79</v>
      </c>
      <c r="J373" s="5">
        <v>15.44</v>
      </c>
      <c r="K373" s="5">
        <v>4.59</v>
      </c>
      <c r="L373" s="5">
        <v>2.21</v>
      </c>
      <c r="M373" s="5"/>
      <c r="N373" s="5">
        <v>10.79</v>
      </c>
      <c r="O373" s="5">
        <v>2.84</v>
      </c>
      <c r="P373" s="5"/>
      <c r="R373" s="5">
        <v>2.84</v>
      </c>
      <c r="S373" s="5">
        <v>61.66</v>
      </c>
      <c r="T373" s="5">
        <v>58.82</v>
      </c>
      <c r="U373" s="5">
        <v>60.24</v>
      </c>
      <c r="V373">
        <v>59.850000000000009</v>
      </c>
      <c r="W373" s="5">
        <v>89188.060500000007</v>
      </c>
      <c r="X373">
        <v>4459.4030250000005</v>
      </c>
      <c r="Y373">
        <v>93647.463525000014</v>
      </c>
      <c r="Z373">
        <v>2809.4239057500004</v>
      </c>
      <c r="AA373">
        <v>96456.887430750023</v>
      </c>
      <c r="AC373">
        <v>96456.887430750023</v>
      </c>
      <c r="AE373">
        <v>96456.887430750023</v>
      </c>
      <c r="AG373">
        <v>96456.887430750023</v>
      </c>
      <c r="AI373">
        <v>96456.887430750023</v>
      </c>
      <c r="AJ373">
        <v>964.56887430749998</v>
      </c>
      <c r="AK373">
        <v>97421.456305057509</v>
      </c>
      <c r="AL373" s="5">
        <v>4871.0728152528754</v>
      </c>
      <c r="AM373" s="5">
        <v>102292.52912031038</v>
      </c>
      <c r="AO373">
        <v>102292.52912031038</v>
      </c>
      <c r="AP373">
        <v>2045.8505824062076</v>
      </c>
      <c r="AQ373">
        <v>104338.3797027166</v>
      </c>
      <c r="AS373">
        <v>104338.3797027166</v>
      </c>
      <c r="AT373">
        <v>2086.7675940543322</v>
      </c>
      <c r="AU373">
        <v>106425.14729677093</v>
      </c>
      <c r="AW373">
        <v>106425.14729677093</v>
      </c>
      <c r="AX373" s="5"/>
      <c r="AY373">
        <v>106425.14729677093</v>
      </c>
      <c r="BA373">
        <v>106425.14729677093</v>
      </c>
      <c r="BC373">
        <v>106425.14729677093</v>
      </c>
      <c r="BE373">
        <v>106425.14729677093</v>
      </c>
      <c r="BF373">
        <v>532.12573648385455</v>
      </c>
      <c r="BG373">
        <v>106957.27303325477</v>
      </c>
      <c r="BI373">
        <v>106957.27303325477</v>
      </c>
      <c r="BJ373">
        <v>4278.2909213301909</v>
      </c>
      <c r="BK373">
        <v>111235.56395458496</v>
      </c>
      <c r="BL373">
        <v>6674.133837275097</v>
      </c>
      <c r="BM373">
        <v>117909.69779186005</v>
      </c>
      <c r="BN373">
        <v>15328.260712941808</v>
      </c>
      <c r="BO373">
        <v>133237.95850480185</v>
      </c>
      <c r="BP373">
        <v>35</v>
      </c>
      <c r="BQ373">
        <v>133272.95850480185</v>
      </c>
      <c r="BS373">
        <v>133272.95850480185</v>
      </c>
      <c r="BT373" s="5">
        <v>133272.95999999999</v>
      </c>
      <c r="BU373" s="5">
        <v>7976400</v>
      </c>
      <c r="BX373" s="5">
        <v>0</v>
      </c>
      <c r="BY373" s="5">
        <v>133273.18295739347</v>
      </c>
      <c r="BZ373" s="5">
        <v>7976400</v>
      </c>
      <c r="CA373" s="5" t="s">
        <v>1282</v>
      </c>
      <c r="CB373" s="5">
        <v>10000</v>
      </c>
      <c r="CC373">
        <v>143273.18295739347</v>
      </c>
      <c r="CD373" s="5">
        <v>598500</v>
      </c>
      <c r="CE373" s="5">
        <v>8574900</v>
      </c>
      <c r="CF373" s="5"/>
      <c r="CG373" s="5"/>
      <c r="CH373" s="5" t="s">
        <v>2</v>
      </c>
      <c r="CI373" s="5" t="s">
        <v>2</v>
      </c>
      <c r="CJ373" t="s">
        <v>1821</v>
      </c>
      <c r="CK373" t="s">
        <v>1787</v>
      </c>
      <c r="CL373" t="s">
        <v>1868</v>
      </c>
      <c r="CM373" t="s">
        <v>1857</v>
      </c>
      <c r="CN373" s="5" t="b">
        <v>1</v>
      </c>
      <c r="CO373" t="s">
        <v>514</v>
      </c>
      <c r="CQ373" t="s">
        <v>1269</v>
      </c>
      <c r="CR373" t="s">
        <v>1451</v>
      </c>
      <c r="CS373" t="s">
        <v>1282</v>
      </c>
      <c r="CT373" t="b">
        <v>1</v>
      </c>
      <c r="CU373">
        <v>7976400</v>
      </c>
      <c r="CV373">
        <v>7976400</v>
      </c>
      <c r="CW373">
        <v>0</v>
      </c>
      <c r="CX373">
        <v>0</v>
      </c>
      <c r="CY373">
        <v>0</v>
      </c>
      <c r="CZ373" t="b">
        <v>1</v>
      </c>
      <c r="DA373" t="s">
        <v>1786</v>
      </c>
      <c r="DB373" t="s">
        <v>1787</v>
      </c>
      <c r="DC373">
        <v>-6.4741035856572537E-3</v>
      </c>
      <c r="DD373">
        <v>-862.8243916564162</v>
      </c>
      <c r="DE373" s="5">
        <f>ROUND(ПП5[[#This Row],[Стоимость квартиры с отделкой]]/1000000,2)</f>
        <v>8.57</v>
      </c>
    </row>
    <row r="374" spans="1:109" x14ac:dyDescent="0.25">
      <c r="A374" s="5">
        <v>373</v>
      </c>
      <c r="B374" s="5" t="s">
        <v>21</v>
      </c>
      <c r="C374" s="5">
        <v>22</v>
      </c>
      <c r="D374" s="5">
        <v>5</v>
      </c>
      <c r="E374" s="5">
        <v>1</v>
      </c>
      <c r="F374" s="5">
        <v>12.54</v>
      </c>
      <c r="G374" s="5"/>
      <c r="H374" s="5"/>
      <c r="I374" s="5">
        <v>12.54</v>
      </c>
      <c r="J374" s="5">
        <v>12.74</v>
      </c>
      <c r="K374" s="5">
        <v>4.0199999999999996</v>
      </c>
      <c r="L374" s="5"/>
      <c r="M374" s="5"/>
      <c r="N374" s="5">
        <v>7.09</v>
      </c>
      <c r="O374" s="5">
        <v>2.84</v>
      </c>
      <c r="P374" s="5"/>
      <c r="R374" s="5">
        <v>2.84</v>
      </c>
      <c r="S374" s="5">
        <v>39.229999999999997</v>
      </c>
      <c r="T374" s="5">
        <v>36.39</v>
      </c>
      <c r="U374" s="5">
        <v>37.81</v>
      </c>
      <c r="V374">
        <v>37.4</v>
      </c>
      <c r="W374" s="5">
        <v>96523.875</v>
      </c>
      <c r="X374">
        <v>4826.1937500000004</v>
      </c>
      <c r="Y374">
        <v>101350.06875000001</v>
      </c>
      <c r="Z374">
        <v>3040.5020625000002</v>
      </c>
      <c r="AA374">
        <v>104390.57081249999</v>
      </c>
      <c r="AB374">
        <v>4697.5756865624999</v>
      </c>
      <c r="AC374">
        <v>109088.14649906252</v>
      </c>
      <c r="AE374">
        <v>109088.14649906252</v>
      </c>
      <c r="AF374">
        <v>5454.4073249531257</v>
      </c>
      <c r="AG374">
        <v>114542.55382401565</v>
      </c>
      <c r="AH374">
        <v>-620</v>
      </c>
      <c r="AI374">
        <v>113922.55382401565</v>
      </c>
      <c r="AJ374">
        <v>1139.2255382401563</v>
      </c>
      <c r="AK374">
        <v>115061.77936225579</v>
      </c>
      <c r="AL374" s="5">
        <v>5753.0889681127901</v>
      </c>
      <c r="AM374" s="5">
        <v>120814.86833036858</v>
      </c>
      <c r="AO374">
        <v>120814.86833036858</v>
      </c>
      <c r="AP374">
        <v>3624.4460499110578</v>
      </c>
      <c r="AQ374">
        <v>124439.31438027964</v>
      </c>
      <c r="AS374">
        <v>124439.31438027964</v>
      </c>
      <c r="AU374">
        <v>124439.31438027964</v>
      </c>
      <c r="AW374">
        <v>124439.31438027964</v>
      </c>
      <c r="AX374" s="5">
        <v>1244.3931438027964</v>
      </c>
      <c r="AY374">
        <v>125683.70752408243</v>
      </c>
      <c r="BA374">
        <v>125683.70752408243</v>
      </c>
      <c r="BC374">
        <v>125683.70752408243</v>
      </c>
      <c r="BE374">
        <v>125683.70752408243</v>
      </c>
      <c r="BF374">
        <v>628.41853762041217</v>
      </c>
      <c r="BG374">
        <v>126312.12606170285</v>
      </c>
      <c r="BI374">
        <v>126312.12606170285</v>
      </c>
      <c r="BK374">
        <v>126312.12606170285</v>
      </c>
      <c r="BL374">
        <v>6315.6063030851428</v>
      </c>
      <c r="BM374">
        <v>132627.73236478798</v>
      </c>
      <c r="BN374">
        <v>17241.605207422439</v>
      </c>
      <c r="BO374">
        <v>149869.33757221041</v>
      </c>
      <c r="BP374">
        <v>35</v>
      </c>
      <c r="BQ374">
        <v>149904.33757221041</v>
      </c>
      <c r="BS374">
        <v>149904.33757221041</v>
      </c>
      <c r="BT374" s="5">
        <v>149904.34</v>
      </c>
      <c r="BU374" s="5">
        <v>5606500</v>
      </c>
      <c r="BX374" s="5">
        <v>0</v>
      </c>
      <c r="BY374" s="5">
        <v>149906.41711229947</v>
      </c>
      <c r="BZ374" s="5">
        <v>5606500</v>
      </c>
      <c r="CA374" s="5" t="s">
        <v>8</v>
      </c>
      <c r="CB374" s="5"/>
      <c r="CC374">
        <v>149906.41711229947</v>
      </c>
      <c r="CD374" s="5">
        <v>0</v>
      </c>
      <c r="CE374" s="5">
        <v>5606500</v>
      </c>
      <c r="CF374" s="5"/>
      <c r="CG374" s="5"/>
      <c r="CH374" s="5" t="s">
        <v>2</v>
      </c>
      <c r="CI374" s="5" t="s">
        <v>2</v>
      </c>
      <c r="CJ374" t="s">
        <v>1821</v>
      </c>
      <c r="CK374" t="s">
        <v>1787</v>
      </c>
      <c r="CL374" t="s">
        <v>1868</v>
      </c>
      <c r="CM374" t="s">
        <v>1864</v>
      </c>
      <c r="CN374" s="5" t="b">
        <v>1</v>
      </c>
      <c r="CO374" t="s">
        <v>515</v>
      </c>
      <c r="CQ374" t="s">
        <v>1269</v>
      </c>
      <c r="CR374" t="s">
        <v>1451</v>
      </c>
      <c r="CS374" t="s">
        <v>1282</v>
      </c>
      <c r="CT374" t="b">
        <v>0</v>
      </c>
      <c r="CU374">
        <v>5606500</v>
      </c>
      <c r="CV374">
        <v>5606500</v>
      </c>
      <c r="CW374">
        <v>0</v>
      </c>
      <c r="CX374">
        <v>0</v>
      </c>
      <c r="CY374">
        <v>0</v>
      </c>
      <c r="CZ374" t="b">
        <v>1</v>
      </c>
      <c r="DA374" t="s">
        <v>1786</v>
      </c>
      <c r="DB374" t="s">
        <v>1787</v>
      </c>
      <c r="DC374">
        <v>-1.0843692144935302E-2</v>
      </c>
      <c r="DD374">
        <v>-1625.5390377160368</v>
      </c>
      <c r="DE374" s="5">
        <f>ROUND(ПП5[[#This Row],[Стоимость квартиры с отделкой]]/1000000,2)</f>
        <v>5.61</v>
      </c>
    </row>
    <row r="375" spans="1:109" x14ac:dyDescent="0.25">
      <c r="A375" s="5">
        <v>374</v>
      </c>
      <c r="B375" s="5" t="s">
        <v>21</v>
      </c>
      <c r="C375" s="5">
        <v>22</v>
      </c>
      <c r="D375" s="5">
        <v>6</v>
      </c>
      <c r="E375" s="5">
        <v>3</v>
      </c>
      <c r="F375" s="5">
        <v>17.2</v>
      </c>
      <c r="G375" s="5">
        <v>14.64</v>
      </c>
      <c r="H375" s="5">
        <v>14.34</v>
      </c>
      <c r="I375" s="5">
        <v>46.18</v>
      </c>
      <c r="J375" s="5">
        <v>13.15</v>
      </c>
      <c r="K375" s="5">
        <v>4.03</v>
      </c>
      <c r="L375" s="5">
        <v>1.76</v>
      </c>
      <c r="M375" s="5"/>
      <c r="N375" s="5">
        <v>13.11</v>
      </c>
      <c r="O375" s="5">
        <v>2.79</v>
      </c>
      <c r="P375" s="5">
        <v>2.68</v>
      </c>
      <c r="R375" s="5">
        <v>5.4700000000000006</v>
      </c>
      <c r="S375" s="5">
        <v>83.7</v>
      </c>
      <c r="T375" s="5">
        <v>78.23</v>
      </c>
      <c r="U375" s="5">
        <v>80.97</v>
      </c>
      <c r="V375">
        <v>80.599999999999994</v>
      </c>
      <c r="W375" s="5">
        <v>79944.48000000001</v>
      </c>
      <c r="X375">
        <v>3997.2240000000006</v>
      </c>
      <c r="Y375">
        <v>83941.704000000012</v>
      </c>
      <c r="Z375">
        <v>2518.2511200000004</v>
      </c>
      <c r="AA375">
        <v>86459.955120000013</v>
      </c>
      <c r="AC375">
        <v>86459.955120000013</v>
      </c>
      <c r="AE375">
        <v>86459.955120000013</v>
      </c>
      <c r="AG375">
        <v>86459.955120000013</v>
      </c>
      <c r="AI375">
        <v>86459.955120000013</v>
      </c>
      <c r="AJ375">
        <v>864.59955120000018</v>
      </c>
      <c r="AK375">
        <v>87324.554671200007</v>
      </c>
      <c r="AL375" s="5">
        <v>4366.2277335600002</v>
      </c>
      <c r="AM375" s="5">
        <v>91690.782404760001</v>
      </c>
      <c r="AO375">
        <v>91690.782404760001</v>
      </c>
      <c r="AP375">
        <v>1833.8156480952</v>
      </c>
      <c r="AQ375">
        <v>93524.598052855203</v>
      </c>
      <c r="AS375">
        <v>93524.598052855203</v>
      </c>
      <c r="AT375">
        <v>1870.4919610571039</v>
      </c>
      <c r="AU375">
        <v>95395.090013912297</v>
      </c>
      <c r="AW375">
        <v>95395.090013912297</v>
      </c>
      <c r="AX375" s="5">
        <v>953.95090013912318</v>
      </c>
      <c r="AY375">
        <v>96349.040914051438</v>
      </c>
      <c r="BA375">
        <v>96349.040914051438</v>
      </c>
      <c r="BB375">
        <v>481.74520457025721</v>
      </c>
      <c r="BC375">
        <v>96830.786118621691</v>
      </c>
      <c r="BD375">
        <v>1936.6157223724335</v>
      </c>
      <c r="BE375">
        <v>98767.40184099412</v>
      </c>
      <c r="BF375">
        <v>1481.5110276149117</v>
      </c>
      <c r="BG375">
        <v>100248.91286860904</v>
      </c>
      <c r="BI375">
        <v>100248.91286860904</v>
      </c>
      <c r="BJ375">
        <v>4009.9565147443618</v>
      </c>
      <c r="BK375">
        <v>104258.86938335341</v>
      </c>
      <c r="BL375">
        <v>5212.9434691676697</v>
      </c>
      <c r="BM375">
        <v>109471.81285252106</v>
      </c>
      <c r="BN375">
        <v>14231.335670827741</v>
      </c>
      <c r="BO375">
        <v>123703.14852334881</v>
      </c>
      <c r="BP375">
        <v>35</v>
      </c>
      <c r="BQ375">
        <v>123738.14852334881</v>
      </c>
      <c r="BS375">
        <v>123738.14852334881</v>
      </c>
      <c r="BT375" s="5">
        <v>123738.15</v>
      </c>
      <c r="BU375" s="5">
        <v>10019100</v>
      </c>
      <c r="BV375">
        <v>4019100</v>
      </c>
      <c r="BX375" s="5">
        <v>4019100</v>
      </c>
      <c r="BY375" s="5">
        <v>74101.519081141145</v>
      </c>
      <c r="BZ375" s="5">
        <v>6000000</v>
      </c>
      <c r="CA375" s="5" t="s">
        <v>8</v>
      </c>
      <c r="CB375" s="5"/>
      <c r="CC375">
        <v>74101.519081141145</v>
      </c>
      <c r="CD375" s="5">
        <v>0</v>
      </c>
      <c r="CE375" s="5">
        <v>6000000</v>
      </c>
      <c r="CF375" s="5"/>
      <c r="CG375" s="5" t="s">
        <v>1773</v>
      </c>
      <c r="CH375" s="5" t="s">
        <v>1</v>
      </c>
      <c r="CI375" s="5" t="s">
        <v>1</v>
      </c>
      <c r="CJ375" t="s">
        <v>1863</v>
      </c>
      <c r="CK375" t="s">
        <v>1787</v>
      </c>
      <c r="CL375" t="s">
        <v>1868</v>
      </c>
      <c r="CM375" t="s">
        <v>1866</v>
      </c>
      <c r="CN375" s="5" t="b">
        <v>1</v>
      </c>
      <c r="CO375" t="s">
        <v>516</v>
      </c>
      <c r="CQ375" t="s">
        <v>1269</v>
      </c>
      <c r="CR375" t="s">
        <v>1450</v>
      </c>
      <c r="CS375" t="s">
        <v>8</v>
      </c>
      <c r="CT375" t="b">
        <v>1</v>
      </c>
      <c r="CU375">
        <v>10019100</v>
      </c>
      <c r="CV375" t="s">
        <v>1899</v>
      </c>
      <c r="CW375">
        <v>10019100</v>
      </c>
      <c r="CX375">
        <v>10019100</v>
      </c>
      <c r="CY375">
        <v>0</v>
      </c>
      <c r="CZ375" t="b">
        <v>1</v>
      </c>
      <c r="DA375">
        <v>45747</v>
      </c>
      <c r="DB375" t="s">
        <v>1792</v>
      </c>
      <c r="DC375">
        <v>-4.5695936766704248E-3</v>
      </c>
      <c r="DD375">
        <v>-338.61383302485547</v>
      </c>
      <c r="DE375" s="5">
        <f>ROUND(ПП5[[#This Row],[Стоимость квартиры с отделкой]]/1000000,2)</f>
        <v>6</v>
      </c>
    </row>
    <row r="376" spans="1:109" x14ac:dyDescent="0.25">
      <c r="A376" s="5">
        <v>375</v>
      </c>
      <c r="B376" s="5" t="s">
        <v>21</v>
      </c>
      <c r="C376" s="5">
        <v>22</v>
      </c>
      <c r="D376" s="5">
        <v>7</v>
      </c>
      <c r="E376" s="5">
        <v>1</v>
      </c>
      <c r="F376" s="5">
        <v>14.3</v>
      </c>
      <c r="G376" s="5"/>
      <c r="H376" s="5"/>
      <c r="I376" s="5">
        <v>14.3</v>
      </c>
      <c r="J376" s="5">
        <v>9.2799999999999994</v>
      </c>
      <c r="K376" s="5">
        <v>3.79</v>
      </c>
      <c r="L376" s="5"/>
      <c r="M376" s="5"/>
      <c r="N376" s="5">
        <v>6.08</v>
      </c>
      <c r="O376" s="5">
        <v>2.71</v>
      </c>
      <c r="P376" s="5"/>
      <c r="R376" s="5">
        <v>2.71</v>
      </c>
      <c r="S376" s="5">
        <v>36.159999999999997</v>
      </c>
      <c r="T376" s="5">
        <v>33.450000000000003</v>
      </c>
      <c r="U376" s="5">
        <v>34.81</v>
      </c>
      <c r="V376">
        <v>35.050000000000004</v>
      </c>
      <c r="W376" s="5">
        <v>92062.6875</v>
      </c>
      <c r="X376">
        <v>4603.1343750000005</v>
      </c>
      <c r="Y376">
        <v>96665.821874999994</v>
      </c>
      <c r="Z376">
        <v>2899.9746562499995</v>
      </c>
      <c r="AA376">
        <v>99565.796531249987</v>
      </c>
      <c r="AB376">
        <v>13939.211514375</v>
      </c>
      <c r="AC376">
        <v>113505.008045625</v>
      </c>
      <c r="AE376">
        <v>113505.008045625</v>
      </c>
      <c r="AF376">
        <v>5675.25040228125</v>
      </c>
      <c r="AG376">
        <v>119180.25844790624</v>
      </c>
      <c r="AI376">
        <v>119180.25844790624</v>
      </c>
      <c r="AK376">
        <v>119180.25844790624</v>
      </c>
      <c r="AL376" s="5"/>
      <c r="AM376" s="5">
        <v>119180.25844790624</v>
      </c>
      <c r="AO376">
        <v>119180.25844790624</v>
      </c>
      <c r="AQ376">
        <v>119180.25844790624</v>
      </c>
      <c r="AS376">
        <v>119180.25844790624</v>
      </c>
      <c r="AU376">
        <v>119180.25844790624</v>
      </c>
      <c r="AW376">
        <v>119180.25844790624</v>
      </c>
      <c r="AX376" s="5"/>
      <c r="AY376">
        <v>119180.25844790624</v>
      </c>
      <c r="BA376">
        <v>119180.25844790624</v>
      </c>
      <c r="BC376">
        <v>119180.25844790624</v>
      </c>
      <c r="BE376">
        <v>119180.25844790624</v>
      </c>
      <c r="BG376">
        <v>119180.25844790624</v>
      </c>
      <c r="BI376">
        <v>119180.25844790624</v>
      </c>
      <c r="BK376">
        <v>119180.25844790624</v>
      </c>
      <c r="BM376">
        <v>119180.25844790624</v>
      </c>
      <c r="BO376">
        <v>119180.25844790624</v>
      </c>
      <c r="BQ376">
        <v>119180.25844790624</v>
      </c>
      <c r="BS376">
        <v>119180.25844790624</v>
      </c>
      <c r="BT376" s="5">
        <v>119180.26</v>
      </c>
      <c r="BU376" s="5">
        <v>4148700</v>
      </c>
      <c r="BW376">
        <v>0.05</v>
      </c>
      <c r="BX376" s="5">
        <v>207435</v>
      </c>
      <c r="BY376" s="5">
        <v>113222.20626256822</v>
      </c>
      <c r="BZ376" s="5">
        <v>3941265</v>
      </c>
      <c r="CA376" s="5" t="s">
        <v>10</v>
      </c>
      <c r="CB376" s="5">
        <v>22000</v>
      </c>
      <c r="CC376">
        <v>135222.20626256822</v>
      </c>
      <c r="CD376" s="5">
        <v>765820</v>
      </c>
      <c r="CE376" s="5">
        <v>4707085</v>
      </c>
      <c r="CF376" s="5" t="s">
        <v>102</v>
      </c>
      <c r="CG376" s="5" t="s">
        <v>110</v>
      </c>
      <c r="CH376" s="5" t="s">
        <v>1</v>
      </c>
      <c r="CI376" s="5" t="s">
        <v>1</v>
      </c>
      <c r="CJ376" t="s">
        <v>1863</v>
      </c>
      <c r="CK376" t="s">
        <v>1787</v>
      </c>
      <c r="CL376" t="s">
        <v>1868</v>
      </c>
      <c r="CM376" t="s">
        <v>1864</v>
      </c>
      <c r="CN376" s="5" t="b">
        <v>1</v>
      </c>
      <c r="CO376" t="s">
        <v>517</v>
      </c>
      <c r="CQ376" t="s">
        <v>1269</v>
      </c>
      <c r="CR376" t="s">
        <v>1450</v>
      </c>
      <c r="CS376" t="s">
        <v>10</v>
      </c>
      <c r="CT376" t="b">
        <v>1</v>
      </c>
      <c r="CU376">
        <v>4148700</v>
      </c>
      <c r="CV376" t="s">
        <v>1899</v>
      </c>
      <c r="CW376">
        <v>0</v>
      </c>
      <c r="CX376">
        <v>4148700</v>
      </c>
      <c r="CY376">
        <v>0</v>
      </c>
      <c r="CZ376" t="b">
        <v>1</v>
      </c>
      <c r="DA376">
        <v>45287</v>
      </c>
      <c r="DB376" t="s">
        <v>1792</v>
      </c>
      <c r="DC376">
        <v>6.8945705257110745E-3</v>
      </c>
      <c r="DD376">
        <v>780.61848615388271</v>
      </c>
      <c r="DE376" s="5">
        <f>ROUND(ПП5[[#This Row],[Стоимость квартиры с отделкой]]/1000000,2)</f>
        <v>4.71</v>
      </c>
    </row>
    <row r="377" spans="1:109" x14ac:dyDescent="0.25">
      <c r="A377" s="5">
        <v>376</v>
      </c>
      <c r="B377" s="5" t="s">
        <v>21</v>
      </c>
      <c r="C377" s="5">
        <v>23</v>
      </c>
      <c r="D377" s="5">
        <v>1</v>
      </c>
      <c r="E377" s="5">
        <v>2</v>
      </c>
      <c r="F377" s="5">
        <v>17.63</v>
      </c>
      <c r="G377" s="5">
        <v>13.69</v>
      </c>
      <c r="H377" s="5"/>
      <c r="I377" s="5">
        <v>31.32</v>
      </c>
      <c r="J377" s="5">
        <v>20.05</v>
      </c>
      <c r="K377" s="5">
        <v>3.54</v>
      </c>
      <c r="L377" s="5">
        <v>2.93</v>
      </c>
      <c r="M377" s="5"/>
      <c r="N377" s="5">
        <v>12.19</v>
      </c>
      <c r="O377" s="5">
        <v>4.6500000000000004</v>
      </c>
      <c r="P377" s="5">
        <v>2.68</v>
      </c>
      <c r="R377" s="5">
        <v>7.33</v>
      </c>
      <c r="S377" s="5">
        <v>77.36</v>
      </c>
      <c r="T377" s="5">
        <v>70.03</v>
      </c>
      <c r="U377" s="5">
        <v>73.7</v>
      </c>
      <c r="V377">
        <v>73.399999999999977</v>
      </c>
      <c r="W377" s="5">
        <v>84941.010000000009</v>
      </c>
      <c r="X377">
        <v>4247.0505000000003</v>
      </c>
      <c r="Y377">
        <v>89188.060500000007</v>
      </c>
      <c r="Z377">
        <v>2675.641815</v>
      </c>
      <c r="AA377">
        <v>91863.702315000002</v>
      </c>
      <c r="AC377">
        <v>91863.702315000002</v>
      </c>
      <c r="AE377">
        <v>91863.702315000002</v>
      </c>
      <c r="AG377">
        <v>91863.702315000002</v>
      </c>
      <c r="AI377">
        <v>91863.702315000002</v>
      </c>
      <c r="AJ377">
        <v>918.63702315</v>
      </c>
      <c r="AK377">
        <v>92782.339338150006</v>
      </c>
      <c r="AL377" s="5">
        <v>4639.1169669075007</v>
      </c>
      <c r="AM377" s="5">
        <v>97421.456305057509</v>
      </c>
      <c r="AO377">
        <v>97421.456305057509</v>
      </c>
      <c r="AP377">
        <v>1948.4291261011499</v>
      </c>
      <c r="AQ377">
        <v>99369.885431158662</v>
      </c>
      <c r="AS377">
        <v>99369.885431158662</v>
      </c>
      <c r="AT377">
        <v>1987.3977086231732</v>
      </c>
      <c r="AU377">
        <v>101357.28313978184</v>
      </c>
      <c r="AW377">
        <v>101357.28313978184</v>
      </c>
      <c r="AX377" s="5"/>
      <c r="AY377">
        <v>101357.28313978184</v>
      </c>
      <c r="BA377">
        <v>101357.28313978184</v>
      </c>
      <c r="BC377">
        <v>101357.28313978184</v>
      </c>
      <c r="BE377">
        <v>101357.28313978184</v>
      </c>
      <c r="BF377">
        <v>506.7864156989092</v>
      </c>
      <c r="BG377">
        <v>101864.06955548076</v>
      </c>
      <c r="BI377">
        <v>101864.06955548076</v>
      </c>
      <c r="BK377">
        <v>101864.06955548076</v>
      </c>
      <c r="BM377">
        <v>101864.06955548076</v>
      </c>
      <c r="BO377">
        <v>101864.06955548076</v>
      </c>
      <c r="BQ377">
        <v>101864.06955548076</v>
      </c>
      <c r="BS377">
        <v>101864.06955548076</v>
      </c>
      <c r="BT377" s="5">
        <v>101864.07</v>
      </c>
      <c r="BU377" s="5">
        <v>7507400</v>
      </c>
      <c r="BW377">
        <v>0.03</v>
      </c>
      <c r="BX377" s="5">
        <v>225222</v>
      </c>
      <c r="BY377" s="5">
        <v>98808.385345997289</v>
      </c>
      <c r="BZ377" s="5">
        <v>7282178</v>
      </c>
      <c r="CA377" s="5" t="s">
        <v>8</v>
      </c>
      <c r="CB377" s="5"/>
      <c r="CC377">
        <v>98808.385345997289</v>
      </c>
      <c r="CD377" s="5">
        <v>0</v>
      </c>
      <c r="CE377" s="5">
        <v>7282178.0000000019</v>
      </c>
      <c r="CF377" s="5" t="s">
        <v>104</v>
      </c>
      <c r="CG377" s="5" t="s">
        <v>132</v>
      </c>
      <c r="CH377" s="5" t="s">
        <v>1</v>
      </c>
      <c r="CI377" s="5" t="s">
        <v>1</v>
      </c>
      <c r="CJ377" t="s">
        <v>1863</v>
      </c>
      <c r="CK377" t="s">
        <v>1787</v>
      </c>
      <c r="CL377" t="s">
        <v>1868</v>
      </c>
      <c r="CM377" t="s">
        <v>1857</v>
      </c>
      <c r="CN377" s="5" t="b">
        <v>1</v>
      </c>
      <c r="CO377" t="s">
        <v>518</v>
      </c>
      <c r="CQ377" t="s">
        <v>1269</v>
      </c>
      <c r="CR377" t="s">
        <v>1450</v>
      </c>
      <c r="CS377" t="s">
        <v>8</v>
      </c>
      <c r="CT377" t="b">
        <v>1</v>
      </c>
      <c r="CU377">
        <v>7507400</v>
      </c>
      <c r="CV377" t="s">
        <v>1899</v>
      </c>
      <c r="CW377">
        <v>0</v>
      </c>
      <c r="CX377">
        <v>7507400</v>
      </c>
      <c r="CY377">
        <v>0</v>
      </c>
      <c r="CZ377" t="b">
        <v>1</v>
      </c>
      <c r="DA377">
        <v>45595</v>
      </c>
      <c r="DB377" t="s">
        <v>1789</v>
      </c>
      <c r="DC377">
        <v>-4.070556309362483E-3</v>
      </c>
      <c r="DD377">
        <v>-402.2050963880688</v>
      </c>
      <c r="DE377" s="5">
        <f>ROUND(ПП5[[#This Row],[Стоимость квартиры с отделкой]]/1000000,2)</f>
        <v>7.28</v>
      </c>
    </row>
    <row r="378" spans="1:109" x14ac:dyDescent="0.25">
      <c r="A378" s="5">
        <v>377</v>
      </c>
      <c r="B378" s="5" t="s">
        <v>21</v>
      </c>
      <c r="C378" s="5">
        <v>23</v>
      </c>
      <c r="D378" s="5">
        <v>2</v>
      </c>
      <c r="E378" s="5">
        <v>0</v>
      </c>
      <c r="F378" s="5">
        <v>7.18</v>
      </c>
      <c r="G378" s="5"/>
      <c r="H378" s="5"/>
      <c r="I378" s="5">
        <v>7.18</v>
      </c>
      <c r="J378" s="5">
        <v>5.17</v>
      </c>
      <c r="K378" s="5">
        <v>3.72</v>
      </c>
      <c r="L378" s="5"/>
      <c r="M378" s="5"/>
      <c r="N378" s="5">
        <v>6.97</v>
      </c>
      <c r="O378" s="5">
        <v>2.97</v>
      </c>
      <c r="P378" s="5"/>
      <c r="R378" s="5">
        <v>2.97</v>
      </c>
      <c r="S378" s="5">
        <v>26.01</v>
      </c>
      <c r="T378" s="5">
        <v>23.04</v>
      </c>
      <c r="U378" s="5">
        <v>24.53</v>
      </c>
      <c r="V378">
        <v>24.35</v>
      </c>
      <c r="W378" s="5">
        <v>98989.695000000007</v>
      </c>
      <c r="X378">
        <v>4949.4847500000005</v>
      </c>
      <c r="Y378">
        <v>103939.17975</v>
      </c>
      <c r="Z378">
        <v>3118.1753925000003</v>
      </c>
      <c r="AA378">
        <v>107057.3551425</v>
      </c>
      <c r="AB378">
        <v>13917.456168524999</v>
      </c>
      <c r="AC378">
        <v>120974.811311025</v>
      </c>
      <c r="AD378">
        <v>1209.74811311025</v>
      </c>
      <c r="AE378">
        <v>122184.55942413524</v>
      </c>
      <c r="AG378">
        <v>122184.55942413524</v>
      </c>
      <c r="AI378">
        <v>122184.55942413524</v>
      </c>
      <c r="AJ378">
        <v>1221.8455942413525</v>
      </c>
      <c r="AK378">
        <v>123406.40501837659</v>
      </c>
      <c r="AL378" s="5">
        <v>6170.3202509188304</v>
      </c>
      <c r="AM378" s="5">
        <v>129576.72526929544</v>
      </c>
      <c r="AO378">
        <v>129576.72526929544</v>
      </c>
      <c r="AP378">
        <v>3887.3017580788623</v>
      </c>
      <c r="AQ378">
        <v>133464.02702737431</v>
      </c>
      <c r="AS378">
        <v>133464.02702737431</v>
      </c>
      <c r="AU378">
        <v>133464.02702737431</v>
      </c>
      <c r="AW378">
        <v>133464.02702737431</v>
      </c>
      <c r="AX378" s="5">
        <v>1334.640270273743</v>
      </c>
      <c r="AY378">
        <v>134798.66729764806</v>
      </c>
      <c r="BA378">
        <v>134798.66729764806</v>
      </c>
      <c r="BB378">
        <v>673.99333648824029</v>
      </c>
      <c r="BC378">
        <v>135472.66063413629</v>
      </c>
      <c r="BE378">
        <v>135472.66063413629</v>
      </c>
      <c r="BF378">
        <v>2032.0899095120444</v>
      </c>
      <c r="BG378">
        <v>137504.75054364835</v>
      </c>
      <c r="BI378">
        <v>137504.75054364835</v>
      </c>
      <c r="BK378">
        <v>137504.75054364835</v>
      </c>
      <c r="BM378">
        <v>137504.75054364835</v>
      </c>
      <c r="BO378">
        <v>137504.75054364835</v>
      </c>
      <c r="BQ378">
        <v>137504.75054364835</v>
      </c>
      <c r="BS378">
        <v>137504.75054364835</v>
      </c>
      <c r="BT378" s="5">
        <v>137504.75</v>
      </c>
      <c r="BU378" s="5">
        <v>3373000</v>
      </c>
      <c r="BX378" s="5">
        <v>0</v>
      </c>
      <c r="BY378" s="5">
        <v>137505.09580105991</v>
      </c>
      <c r="BZ378" s="5">
        <v>3373000</v>
      </c>
      <c r="CA378" s="5" t="s">
        <v>10</v>
      </c>
      <c r="CB378" s="5">
        <v>20000</v>
      </c>
      <c r="CC378">
        <v>157505.09580105991</v>
      </c>
      <c r="CD378" s="5">
        <v>490600</v>
      </c>
      <c r="CE378" s="5">
        <v>3863600</v>
      </c>
      <c r="CF378" s="5"/>
      <c r="CG378" s="5"/>
      <c r="CH378" s="5" t="s">
        <v>1</v>
      </c>
      <c r="CI378" s="5" t="s">
        <v>1</v>
      </c>
      <c r="CJ378" t="s">
        <v>1863</v>
      </c>
      <c r="CK378" t="s">
        <v>1787</v>
      </c>
      <c r="CL378" t="s">
        <v>1868</v>
      </c>
      <c r="CM378" t="s">
        <v>1862</v>
      </c>
      <c r="CN378" s="5" t="b">
        <v>1</v>
      </c>
      <c r="CO378" t="s">
        <v>519</v>
      </c>
      <c r="CQ378" t="s">
        <v>1269</v>
      </c>
      <c r="CR378" t="s">
        <v>1450</v>
      </c>
      <c r="CS378" t="s">
        <v>10</v>
      </c>
      <c r="CT378" t="b">
        <v>1</v>
      </c>
      <c r="CU378">
        <v>3373000</v>
      </c>
      <c r="CV378" t="s">
        <v>1899</v>
      </c>
      <c r="CW378">
        <v>0</v>
      </c>
      <c r="CX378">
        <v>3373000</v>
      </c>
      <c r="CY378">
        <v>0</v>
      </c>
      <c r="CZ378" t="b">
        <v>1</v>
      </c>
      <c r="DA378">
        <v>45544</v>
      </c>
      <c r="DB378" t="s">
        <v>1789</v>
      </c>
      <c r="DC378">
        <v>-7.337953526294517E-3</v>
      </c>
      <c r="DD378">
        <v>-1009.0060026168528</v>
      </c>
      <c r="DE378" s="5">
        <f>ROUND(ПП5[[#This Row],[Стоимость квартиры с отделкой]]/1000000,2)</f>
        <v>3.86</v>
      </c>
    </row>
    <row r="379" spans="1:109" x14ac:dyDescent="0.25">
      <c r="A379" s="5">
        <v>378</v>
      </c>
      <c r="B379" s="5" t="s">
        <v>21</v>
      </c>
      <c r="C379" s="5">
        <v>23</v>
      </c>
      <c r="D379" s="5">
        <v>3</v>
      </c>
      <c r="E379" s="5">
        <v>2</v>
      </c>
      <c r="F379" s="5">
        <v>13.69</v>
      </c>
      <c r="G379" s="5">
        <v>10.16</v>
      </c>
      <c r="H379" s="5"/>
      <c r="I379" s="5">
        <v>23.85</v>
      </c>
      <c r="J379" s="5">
        <v>18.71</v>
      </c>
      <c r="K379" s="5">
        <v>3.49</v>
      </c>
      <c r="L379" s="5">
        <v>2.11</v>
      </c>
      <c r="M379" s="5"/>
      <c r="N379" s="5">
        <v>7.09</v>
      </c>
      <c r="O379" s="5">
        <v>2.65</v>
      </c>
      <c r="P379" s="5"/>
      <c r="R379" s="5">
        <v>2.65</v>
      </c>
      <c r="S379" s="5">
        <v>57.9</v>
      </c>
      <c r="T379" s="5">
        <v>55.25</v>
      </c>
      <c r="U379" s="5">
        <v>56.58</v>
      </c>
      <c r="V379">
        <v>56.45</v>
      </c>
      <c r="W379" s="5">
        <v>86485.392000000007</v>
      </c>
      <c r="X379">
        <v>4324.2696000000005</v>
      </c>
      <c r="Y379">
        <v>90809.661600000007</v>
      </c>
      <c r="Z379">
        <v>2724.2898479999999</v>
      </c>
      <c r="AA379">
        <v>93533.951448000007</v>
      </c>
      <c r="AC379">
        <v>93533.951448000007</v>
      </c>
      <c r="AE379">
        <v>93533.951448000007</v>
      </c>
      <c r="AG379">
        <v>93533.951448000007</v>
      </c>
      <c r="AI379">
        <v>93533.951448000007</v>
      </c>
      <c r="AJ379">
        <v>935.33951448000005</v>
      </c>
      <c r="AK379">
        <v>94469.290962480023</v>
      </c>
      <c r="AL379" s="5">
        <v>4723.4645481240004</v>
      </c>
      <c r="AM379" s="5">
        <v>99192.755510604009</v>
      </c>
      <c r="AO379">
        <v>99192.755510604009</v>
      </c>
      <c r="AP379">
        <v>1983.8551102120805</v>
      </c>
      <c r="AQ379">
        <v>101176.61062081608</v>
      </c>
      <c r="AS379">
        <v>101176.61062081608</v>
      </c>
      <c r="AT379">
        <v>2023.532212416322</v>
      </c>
      <c r="AU379">
        <v>103200.1428332324</v>
      </c>
      <c r="AV379">
        <v>150</v>
      </c>
      <c r="AW379">
        <v>103350.1428332324</v>
      </c>
      <c r="AX379" s="5">
        <v>1033.5014283323242</v>
      </c>
      <c r="AY379">
        <v>104383.64426156474</v>
      </c>
      <c r="BA379">
        <v>104383.64426156474</v>
      </c>
      <c r="BC379">
        <v>104383.64426156474</v>
      </c>
      <c r="BE379">
        <v>104383.64426156474</v>
      </c>
      <c r="BF379">
        <v>2609.5911065391188</v>
      </c>
      <c r="BG379">
        <v>106993.23536810384</v>
      </c>
      <c r="BH379">
        <v>500</v>
      </c>
      <c r="BI379">
        <v>107493.23536810384</v>
      </c>
      <c r="BJ379">
        <v>4299.7294147241537</v>
      </c>
      <c r="BK379">
        <v>111792.964782828</v>
      </c>
      <c r="BL379">
        <v>6707.5778869696796</v>
      </c>
      <c r="BM379">
        <v>118500.54266979768</v>
      </c>
      <c r="BN379">
        <v>15405.070547073699</v>
      </c>
      <c r="BO379">
        <v>133905.61321687137</v>
      </c>
      <c r="BP379">
        <v>35</v>
      </c>
      <c r="BQ379">
        <v>133940.61321687137</v>
      </c>
      <c r="BR379">
        <v>1339.4061321687136</v>
      </c>
      <c r="BS379">
        <v>135280.01934904009</v>
      </c>
      <c r="BT379" s="5">
        <v>135280.01999999999</v>
      </c>
      <c r="BU379" s="5">
        <v>7636600</v>
      </c>
      <c r="BX379" s="5">
        <v>0</v>
      </c>
      <c r="BY379" s="5">
        <v>135280.77945084145</v>
      </c>
      <c r="BZ379" s="5">
        <v>7636600</v>
      </c>
      <c r="CA379" s="5" t="s">
        <v>8</v>
      </c>
      <c r="CB379" s="5"/>
      <c r="CC379">
        <v>135280.77945084145</v>
      </c>
      <c r="CD379" s="5">
        <v>0</v>
      </c>
      <c r="CE379" s="5">
        <v>7636600</v>
      </c>
      <c r="CF379" s="5" t="s">
        <v>102</v>
      </c>
      <c r="CG379" s="5"/>
      <c r="CH379" s="5" t="s">
        <v>2</v>
      </c>
      <c r="CI379" s="5" t="s">
        <v>2</v>
      </c>
      <c r="CJ379" t="s">
        <v>1821</v>
      </c>
      <c r="CK379" t="s">
        <v>1787</v>
      </c>
      <c r="CL379" t="s">
        <v>1868</v>
      </c>
      <c r="CM379" t="s">
        <v>1857</v>
      </c>
      <c r="CN379" s="5" t="b">
        <v>1</v>
      </c>
      <c r="CO379" t="s">
        <v>520</v>
      </c>
      <c r="CQ379" t="s">
        <v>1269</v>
      </c>
      <c r="CR379" t="s">
        <v>1451</v>
      </c>
      <c r="CS379" t="s">
        <v>8</v>
      </c>
      <c r="CT379" t="b">
        <v>1</v>
      </c>
      <c r="CU379">
        <v>7636600</v>
      </c>
      <c r="CV379">
        <v>7636600</v>
      </c>
      <c r="CW379">
        <v>0</v>
      </c>
      <c r="CX379">
        <v>0</v>
      </c>
      <c r="CY379">
        <v>0</v>
      </c>
      <c r="CZ379" t="b">
        <v>1</v>
      </c>
      <c r="DA379" t="s">
        <v>1786</v>
      </c>
      <c r="DB379" t="s">
        <v>1787</v>
      </c>
      <c r="DC379">
        <v>-2.2976316719688361E-3</v>
      </c>
      <c r="DD379">
        <v>-310.82540347488418</v>
      </c>
      <c r="DE379" s="5">
        <f>ROUND(ПП5[[#This Row],[Стоимость квартиры с отделкой]]/1000000,2)</f>
        <v>7.64</v>
      </c>
    </row>
    <row r="380" spans="1:109" x14ac:dyDescent="0.25">
      <c r="A380" s="5">
        <v>379</v>
      </c>
      <c r="B380" s="5" t="s">
        <v>21</v>
      </c>
      <c r="C380" s="5">
        <v>23</v>
      </c>
      <c r="D380" s="5">
        <v>4</v>
      </c>
      <c r="E380" s="5">
        <v>2</v>
      </c>
      <c r="F380" s="5">
        <v>15.45</v>
      </c>
      <c r="G380" s="5">
        <v>10.34</v>
      </c>
      <c r="H380" s="5"/>
      <c r="I380" s="5">
        <v>25.79</v>
      </c>
      <c r="J380" s="5">
        <v>15.44</v>
      </c>
      <c r="K380" s="5">
        <v>4.59</v>
      </c>
      <c r="L380" s="5">
        <v>2.21</v>
      </c>
      <c r="M380" s="5"/>
      <c r="N380" s="5">
        <v>10.79</v>
      </c>
      <c r="O380" s="5">
        <v>2.84</v>
      </c>
      <c r="P380" s="5"/>
      <c r="R380" s="5">
        <v>2.84</v>
      </c>
      <c r="S380" s="5">
        <v>61.66</v>
      </c>
      <c r="T380" s="5">
        <v>58.82</v>
      </c>
      <c r="U380" s="5">
        <v>60.24</v>
      </c>
      <c r="V380">
        <v>60.150000000000006</v>
      </c>
      <c r="W380" s="5">
        <v>88415.869500000001</v>
      </c>
      <c r="X380">
        <v>4420.7934750000004</v>
      </c>
      <c r="Y380">
        <v>92836.662974999999</v>
      </c>
      <c r="Z380">
        <v>2785.0998892499997</v>
      </c>
      <c r="AA380">
        <v>95621.762864250006</v>
      </c>
      <c r="AC380">
        <v>95621.762864250006</v>
      </c>
      <c r="AE380">
        <v>95621.762864250006</v>
      </c>
      <c r="AG380">
        <v>95621.762864250006</v>
      </c>
      <c r="AI380">
        <v>95621.762864250006</v>
      </c>
      <c r="AJ380">
        <v>956.21762864250013</v>
      </c>
      <c r="AK380">
        <v>96577.9804928925</v>
      </c>
      <c r="AL380" s="5">
        <v>4828.8990246446256</v>
      </c>
      <c r="AM380" s="5">
        <v>101406.87951753712</v>
      </c>
      <c r="AO380">
        <v>101406.87951753712</v>
      </c>
      <c r="AP380">
        <v>2028.1375903507424</v>
      </c>
      <c r="AQ380">
        <v>103435.01710788786</v>
      </c>
      <c r="AS380">
        <v>103435.01710788786</v>
      </c>
      <c r="AT380">
        <v>2068.7003421577574</v>
      </c>
      <c r="AU380">
        <v>105503.71745004562</v>
      </c>
      <c r="AW380">
        <v>105503.71745004562</v>
      </c>
      <c r="AX380" s="5"/>
      <c r="AY380">
        <v>105503.71745004562</v>
      </c>
      <c r="BA380">
        <v>105503.71745004562</v>
      </c>
      <c r="BC380">
        <v>105503.71745004562</v>
      </c>
      <c r="BE380">
        <v>105503.71745004562</v>
      </c>
      <c r="BF380">
        <v>527.51858725022805</v>
      </c>
      <c r="BG380">
        <v>106031.23603729584</v>
      </c>
      <c r="BI380">
        <v>106031.23603729584</v>
      </c>
      <c r="BJ380">
        <v>4241.2494414918337</v>
      </c>
      <c r="BK380">
        <v>110272.48547878768</v>
      </c>
      <c r="BL380">
        <v>6616.3491287272609</v>
      </c>
      <c r="BM380">
        <v>116888.83460751496</v>
      </c>
      <c r="BN380">
        <v>15195.548498976945</v>
      </c>
      <c r="BO380">
        <v>132084.38310649188</v>
      </c>
      <c r="BP380">
        <v>35</v>
      </c>
      <c r="BQ380">
        <v>132119.38310649188</v>
      </c>
      <c r="BS380">
        <v>132119.38310649188</v>
      </c>
      <c r="BT380" s="5">
        <v>132119.38</v>
      </c>
      <c r="BU380" s="5">
        <v>7947000</v>
      </c>
      <c r="BX380" s="5">
        <v>0</v>
      </c>
      <c r="BY380" s="5">
        <v>132119.70074812966</v>
      </c>
      <c r="BZ380" s="5">
        <v>7947000</v>
      </c>
      <c r="CA380" s="5" t="s">
        <v>8</v>
      </c>
      <c r="CB380" s="5"/>
      <c r="CC380">
        <v>132119.70074812966</v>
      </c>
      <c r="CD380" s="5">
        <v>0</v>
      </c>
      <c r="CE380" s="5">
        <v>7947000</v>
      </c>
      <c r="CF380" s="5"/>
      <c r="CG380" s="5"/>
      <c r="CH380" s="5" t="s">
        <v>2</v>
      </c>
      <c r="CI380" s="5" t="s">
        <v>2</v>
      </c>
      <c r="CJ380" t="s">
        <v>1821</v>
      </c>
      <c r="CK380" t="s">
        <v>1787</v>
      </c>
      <c r="CL380" t="s">
        <v>1868</v>
      </c>
      <c r="CM380" t="s">
        <v>1857</v>
      </c>
      <c r="CN380" s="5" t="b">
        <v>1</v>
      </c>
      <c r="CO380" t="s">
        <v>521</v>
      </c>
      <c r="CQ380" t="s">
        <v>1269</v>
      </c>
      <c r="CR380" t="s">
        <v>1451</v>
      </c>
      <c r="CS380" t="s">
        <v>1282</v>
      </c>
      <c r="CT380" t="b">
        <v>0</v>
      </c>
      <c r="CU380">
        <v>7947000</v>
      </c>
      <c r="CV380">
        <v>7947000</v>
      </c>
      <c r="CW380">
        <v>0</v>
      </c>
      <c r="CX380">
        <v>0</v>
      </c>
      <c r="CY380">
        <v>0</v>
      </c>
      <c r="CZ380" t="b">
        <v>1</v>
      </c>
      <c r="DA380" t="s">
        <v>1786</v>
      </c>
      <c r="DB380" t="s">
        <v>1787</v>
      </c>
      <c r="DC380">
        <v>-1.4940239043823578E-3</v>
      </c>
      <c r="DD380">
        <v>-197.38999115754939</v>
      </c>
      <c r="DE380" s="5">
        <f>ROUND(ПП5[[#This Row],[Стоимость квартиры с отделкой]]/1000000,2)</f>
        <v>7.95</v>
      </c>
    </row>
    <row r="381" spans="1:109" x14ac:dyDescent="0.25">
      <c r="A381" s="5">
        <v>380</v>
      </c>
      <c r="B381" s="5" t="s">
        <v>21</v>
      </c>
      <c r="C381" s="5">
        <v>23</v>
      </c>
      <c r="D381" s="5">
        <v>5</v>
      </c>
      <c r="E381" s="5">
        <v>1</v>
      </c>
      <c r="F381" s="5">
        <v>12.54</v>
      </c>
      <c r="G381" s="5"/>
      <c r="H381" s="5"/>
      <c r="I381" s="5">
        <v>12.54</v>
      </c>
      <c r="J381" s="5">
        <v>12.74</v>
      </c>
      <c r="K381" s="5">
        <v>4.0199999999999996</v>
      </c>
      <c r="L381" s="5"/>
      <c r="M381" s="5"/>
      <c r="N381" s="5">
        <v>7.09</v>
      </c>
      <c r="O381" s="5">
        <v>2.84</v>
      </c>
      <c r="P381" s="5"/>
      <c r="R381" s="5">
        <v>2.84</v>
      </c>
      <c r="S381" s="5">
        <v>39.229999999999997</v>
      </c>
      <c r="T381" s="5">
        <v>36.39</v>
      </c>
      <c r="U381" s="5">
        <v>37.81</v>
      </c>
      <c r="V381">
        <v>37.4</v>
      </c>
      <c r="W381" s="5">
        <v>95712.75</v>
      </c>
      <c r="X381">
        <v>4785.6374999999998</v>
      </c>
      <c r="Y381">
        <v>100498.3875</v>
      </c>
      <c r="Z381">
        <v>3014.9516249999997</v>
      </c>
      <c r="AA381">
        <v>103513.339125</v>
      </c>
      <c r="AB381">
        <v>4658.1002606249995</v>
      </c>
      <c r="AC381">
        <v>108171.439385625</v>
      </c>
      <c r="AE381">
        <v>108171.439385625</v>
      </c>
      <c r="AF381">
        <v>5408.5719692812499</v>
      </c>
      <c r="AG381">
        <v>113580.01135490624</v>
      </c>
      <c r="AH381">
        <v>-620</v>
      </c>
      <c r="AI381">
        <v>112960.01135490624</v>
      </c>
      <c r="AJ381">
        <v>1129.6001135490626</v>
      </c>
      <c r="AK381">
        <v>114089.61146845532</v>
      </c>
      <c r="AL381" s="5">
        <v>5704.4805734227666</v>
      </c>
      <c r="AM381" s="5">
        <v>119794.09204187807</v>
      </c>
      <c r="AO381">
        <v>119794.09204187807</v>
      </c>
      <c r="AP381">
        <v>3593.8227612563423</v>
      </c>
      <c r="AQ381">
        <v>123387.91480313442</v>
      </c>
      <c r="AS381">
        <v>123387.91480313442</v>
      </c>
      <c r="AU381">
        <v>123387.91480313442</v>
      </c>
      <c r="AW381">
        <v>123387.91480313442</v>
      </c>
      <c r="AX381" s="5">
        <v>1233.8791480313444</v>
      </c>
      <c r="AY381">
        <v>124621.79395116576</v>
      </c>
      <c r="BA381">
        <v>124621.79395116576</v>
      </c>
      <c r="BC381">
        <v>124621.79395116576</v>
      </c>
      <c r="BE381">
        <v>124621.79395116576</v>
      </c>
      <c r="BF381">
        <v>623.10896975582887</v>
      </c>
      <c r="BG381">
        <v>125244.9029209216</v>
      </c>
      <c r="BI381">
        <v>125244.9029209216</v>
      </c>
      <c r="BK381">
        <v>125244.9029209216</v>
      </c>
      <c r="BL381">
        <v>6262.2451460460798</v>
      </c>
      <c r="BM381">
        <v>131507.14806696767</v>
      </c>
      <c r="BN381">
        <v>17095.929248705797</v>
      </c>
      <c r="BO381">
        <v>148603.07731567346</v>
      </c>
      <c r="BP381">
        <v>35</v>
      </c>
      <c r="BQ381">
        <v>148638.07731567346</v>
      </c>
      <c r="BS381">
        <v>148638.07731567346</v>
      </c>
      <c r="BT381" s="5">
        <v>148638.07999999999</v>
      </c>
      <c r="BU381" s="5">
        <v>5559100</v>
      </c>
      <c r="BX381" s="5">
        <v>0</v>
      </c>
      <c r="BY381" s="5">
        <v>148639.03743315508</v>
      </c>
      <c r="BZ381" s="5">
        <v>5559100</v>
      </c>
      <c r="CA381" s="5" t="s">
        <v>8</v>
      </c>
      <c r="CB381" s="5"/>
      <c r="CC381">
        <v>148639.03743315508</v>
      </c>
      <c r="CD381" s="5">
        <v>0</v>
      </c>
      <c r="CE381" s="5">
        <v>5559100</v>
      </c>
      <c r="CF381" s="5"/>
      <c r="CG381" s="5"/>
      <c r="CH381" s="5" t="s">
        <v>2</v>
      </c>
      <c r="CI381" s="5" t="s">
        <v>2</v>
      </c>
      <c r="CJ381" t="s">
        <v>1821</v>
      </c>
      <c r="CK381" t="s">
        <v>1787</v>
      </c>
      <c r="CL381" t="s">
        <v>1868</v>
      </c>
      <c r="CM381" t="s">
        <v>1864</v>
      </c>
      <c r="CN381" s="5" t="b">
        <v>1</v>
      </c>
      <c r="CO381" t="s">
        <v>522</v>
      </c>
      <c r="CQ381" t="s">
        <v>1269</v>
      </c>
      <c r="CR381" t="s">
        <v>1451</v>
      </c>
      <c r="CS381" t="s">
        <v>8</v>
      </c>
      <c r="CT381" t="b">
        <v>1</v>
      </c>
      <c r="CU381">
        <v>5559100</v>
      </c>
      <c r="CV381">
        <v>5559100</v>
      </c>
      <c r="CW381">
        <v>0</v>
      </c>
      <c r="CX381">
        <v>0</v>
      </c>
      <c r="CY381">
        <v>0</v>
      </c>
      <c r="CZ381" t="b">
        <v>1</v>
      </c>
      <c r="DA381" t="s">
        <v>1786</v>
      </c>
      <c r="DB381" t="s">
        <v>1787</v>
      </c>
      <c r="DC381">
        <v>-1.0843692144935302E-2</v>
      </c>
      <c r="DD381">
        <v>-1611.7959626446482</v>
      </c>
      <c r="DE381" s="5">
        <f>ROUND(ПП5[[#This Row],[Стоимость квартиры с отделкой]]/1000000,2)</f>
        <v>5.56</v>
      </c>
    </row>
    <row r="382" spans="1:109" x14ac:dyDescent="0.25">
      <c r="A382" s="5">
        <v>381</v>
      </c>
      <c r="B382" s="5" t="s">
        <v>21</v>
      </c>
      <c r="C382" s="5">
        <v>23</v>
      </c>
      <c r="D382" s="5">
        <v>6</v>
      </c>
      <c r="E382" s="5">
        <v>3</v>
      </c>
      <c r="F382" s="5">
        <v>17.2</v>
      </c>
      <c r="G382" s="5">
        <v>14.64</v>
      </c>
      <c r="H382" s="5">
        <v>14.34</v>
      </c>
      <c r="I382" s="5">
        <v>46.18</v>
      </c>
      <c r="J382" s="5">
        <v>13.15</v>
      </c>
      <c r="K382" s="5">
        <v>4.03</v>
      </c>
      <c r="L382" s="5">
        <v>1.76</v>
      </c>
      <c r="M382" s="5"/>
      <c r="N382" s="5">
        <v>13.11</v>
      </c>
      <c r="O382" s="5">
        <v>2.79</v>
      </c>
      <c r="P382" s="5">
        <v>2.68</v>
      </c>
      <c r="R382" s="5">
        <v>5.4700000000000006</v>
      </c>
      <c r="S382" s="5">
        <v>83.7</v>
      </c>
      <c r="T382" s="5">
        <v>78.23</v>
      </c>
      <c r="U382" s="5">
        <v>80.97</v>
      </c>
      <c r="V382">
        <v>80.45</v>
      </c>
      <c r="W382" s="5">
        <v>79230.690000000017</v>
      </c>
      <c r="X382">
        <v>3961.5345000000007</v>
      </c>
      <c r="Y382">
        <v>83192.224500000011</v>
      </c>
      <c r="Z382">
        <v>2495.7667350000002</v>
      </c>
      <c r="AA382">
        <v>85687.991235000023</v>
      </c>
      <c r="AC382">
        <v>85687.991235000023</v>
      </c>
      <c r="AE382">
        <v>85687.991235000023</v>
      </c>
      <c r="AG382">
        <v>85687.991235000023</v>
      </c>
      <c r="AI382">
        <v>85687.991235000023</v>
      </c>
      <c r="AJ382">
        <v>856.87991235000015</v>
      </c>
      <c r="AK382">
        <v>86544.871147350015</v>
      </c>
      <c r="AL382" s="5">
        <v>4327.2435573675011</v>
      </c>
      <c r="AM382" s="5">
        <v>90872.114704717518</v>
      </c>
      <c r="AO382">
        <v>90872.114704717518</v>
      </c>
      <c r="AP382">
        <v>1817.4422940943505</v>
      </c>
      <c r="AQ382">
        <v>92689.556998811866</v>
      </c>
      <c r="AS382">
        <v>92689.556998811866</v>
      </c>
      <c r="AT382">
        <v>1853.7911399762377</v>
      </c>
      <c r="AU382">
        <v>94543.348138788089</v>
      </c>
      <c r="AW382">
        <v>94543.348138788089</v>
      </c>
      <c r="AX382" s="5">
        <v>945.43348138788122</v>
      </c>
      <c r="AY382">
        <v>95488.781620175985</v>
      </c>
      <c r="BA382">
        <v>95488.781620175985</v>
      </c>
      <c r="BB382">
        <v>477.44390810087992</v>
      </c>
      <c r="BC382">
        <v>95966.22552827686</v>
      </c>
      <c r="BD382">
        <v>1919.3245105655371</v>
      </c>
      <c r="BE382">
        <v>97885.550038842397</v>
      </c>
      <c r="BF382">
        <v>1468.2832505826359</v>
      </c>
      <c r="BG382">
        <v>99353.833289425034</v>
      </c>
      <c r="BI382">
        <v>99353.833289425034</v>
      </c>
      <c r="BJ382">
        <v>3974.1533315770016</v>
      </c>
      <c r="BK382">
        <v>103327.98662100204</v>
      </c>
      <c r="BL382">
        <v>5166.3993310501028</v>
      </c>
      <c r="BM382">
        <v>108494.38595205214</v>
      </c>
      <c r="BN382">
        <v>14104.270173766778</v>
      </c>
      <c r="BO382">
        <v>122598.65612581892</v>
      </c>
      <c r="BP382">
        <v>35</v>
      </c>
      <c r="BQ382">
        <v>122633.65612581892</v>
      </c>
      <c r="BS382">
        <v>122633.65612581892</v>
      </c>
      <c r="BT382" s="5">
        <v>122633.66</v>
      </c>
      <c r="BU382" s="5">
        <v>9865900</v>
      </c>
      <c r="BX382" s="5">
        <v>0</v>
      </c>
      <c r="BY382" s="5">
        <v>122633.93412057178</v>
      </c>
      <c r="BZ382" s="5">
        <v>9865900</v>
      </c>
      <c r="CA382" s="5" t="s">
        <v>8</v>
      </c>
      <c r="CB382" s="5"/>
      <c r="CC382">
        <v>122633.93412057178</v>
      </c>
      <c r="CD382" s="5">
        <v>0</v>
      </c>
      <c r="CE382" s="5">
        <v>9865900</v>
      </c>
      <c r="CF382" s="5"/>
      <c r="CG382" s="5"/>
      <c r="CH382" s="5" t="s">
        <v>2</v>
      </c>
      <c r="CI382" s="5" t="s">
        <v>2</v>
      </c>
      <c r="CJ382" t="s">
        <v>1821</v>
      </c>
      <c r="CK382" t="s">
        <v>1787</v>
      </c>
      <c r="CL382" t="s">
        <v>1868</v>
      </c>
      <c r="CM382" t="s">
        <v>1866</v>
      </c>
      <c r="CN382" s="5" t="b">
        <v>1</v>
      </c>
      <c r="CO382" t="s">
        <v>523</v>
      </c>
      <c r="CQ382" t="s">
        <v>1269</v>
      </c>
      <c r="CR382" t="s">
        <v>1451</v>
      </c>
      <c r="CS382" t="s">
        <v>8</v>
      </c>
      <c r="CT382" t="b">
        <v>1</v>
      </c>
      <c r="CU382">
        <v>9865900</v>
      </c>
      <c r="CV382">
        <v>9865900</v>
      </c>
      <c r="CW382">
        <v>0</v>
      </c>
      <c r="CX382">
        <v>0</v>
      </c>
      <c r="CY382">
        <v>0</v>
      </c>
      <c r="CZ382" t="b">
        <v>1</v>
      </c>
      <c r="DA382" t="s">
        <v>1786</v>
      </c>
      <c r="DB382" t="s">
        <v>1787</v>
      </c>
      <c r="DC382">
        <v>-6.4221316536988704E-3</v>
      </c>
      <c r="DD382">
        <v>-787.57127013334593</v>
      </c>
      <c r="DE382" s="5">
        <f>ROUND(ПП5[[#This Row],[Стоимость квартиры с отделкой]]/1000000,2)</f>
        <v>9.8699999999999992</v>
      </c>
    </row>
    <row r="383" spans="1:109" x14ac:dyDescent="0.25">
      <c r="A383" s="5">
        <v>382</v>
      </c>
      <c r="B383" s="5" t="s">
        <v>21</v>
      </c>
      <c r="C383" s="5">
        <v>23</v>
      </c>
      <c r="D383" s="5">
        <v>7</v>
      </c>
      <c r="E383" s="5">
        <v>1</v>
      </c>
      <c r="F383" s="5">
        <v>14.3</v>
      </c>
      <c r="G383" s="5"/>
      <c r="H383" s="5"/>
      <c r="I383" s="5">
        <v>14.3</v>
      </c>
      <c r="J383" s="5">
        <v>9.2799999999999994</v>
      </c>
      <c r="K383" s="5">
        <v>3.79</v>
      </c>
      <c r="L383" s="5"/>
      <c r="M383" s="5"/>
      <c r="N383" s="5">
        <v>6.08</v>
      </c>
      <c r="O383" s="5">
        <v>2.71</v>
      </c>
      <c r="P383" s="5"/>
      <c r="R383" s="5">
        <v>2.71</v>
      </c>
      <c r="S383" s="5">
        <v>36.159999999999997</v>
      </c>
      <c r="T383" s="5">
        <v>33.450000000000003</v>
      </c>
      <c r="U383" s="5">
        <v>34.81</v>
      </c>
      <c r="V383">
        <v>34.549999999999997</v>
      </c>
      <c r="W383" s="5">
        <v>91251.5625</v>
      </c>
      <c r="X383">
        <v>4562.578125</v>
      </c>
      <c r="Y383">
        <v>95814.140625</v>
      </c>
      <c r="AA383">
        <v>95814.140625</v>
      </c>
      <c r="AC383">
        <v>95814.140625</v>
      </c>
      <c r="AE383">
        <v>95814.140625</v>
      </c>
      <c r="AG383">
        <v>95814.140625</v>
      </c>
      <c r="AI383">
        <v>95814.140625</v>
      </c>
      <c r="AK383">
        <v>95814.140625</v>
      </c>
      <c r="AL383" s="5"/>
      <c r="AM383" s="5">
        <v>95814.140625</v>
      </c>
      <c r="AO383">
        <v>95814.140625</v>
      </c>
      <c r="AQ383">
        <v>95814.140625</v>
      </c>
      <c r="AS383">
        <v>95814.140625</v>
      </c>
      <c r="AU383">
        <v>95814.140625</v>
      </c>
      <c r="AW383">
        <v>95814.140625</v>
      </c>
      <c r="AX383" s="5"/>
      <c r="AY383">
        <v>95814.140625</v>
      </c>
      <c r="BA383">
        <v>95814.140625</v>
      </c>
      <c r="BC383">
        <v>95814.140625</v>
      </c>
      <c r="BE383">
        <v>95814.140625</v>
      </c>
      <c r="BG383">
        <v>95814.140625</v>
      </c>
      <c r="BI383">
        <v>95814.140625</v>
      </c>
      <c r="BK383">
        <v>95814.140625</v>
      </c>
      <c r="BM383">
        <v>95814.140625</v>
      </c>
      <c r="BO383">
        <v>95814.140625</v>
      </c>
      <c r="BQ383">
        <v>95814.140625</v>
      </c>
      <c r="BS383">
        <v>95814.140625</v>
      </c>
      <c r="BT383" s="5">
        <v>95814.14</v>
      </c>
      <c r="BU383" s="5">
        <v>3335290.21</v>
      </c>
      <c r="BX383" s="5">
        <v>0</v>
      </c>
      <c r="BY383" s="5">
        <v>95814.139902326919</v>
      </c>
      <c r="BZ383" s="5">
        <v>3335290.21</v>
      </c>
      <c r="CA383" s="5" t="s">
        <v>9</v>
      </c>
      <c r="CB383" s="5">
        <v>5000</v>
      </c>
      <c r="CC383">
        <v>100814.1399023269</v>
      </c>
      <c r="CD383" s="5">
        <v>174050</v>
      </c>
      <c r="CE383" s="5">
        <v>3509340.21</v>
      </c>
      <c r="CF383" s="5" t="s">
        <v>102</v>
      </c>
      <c r="CG383" s="5"/>
      <c r="CH383" s="5" t="s">
        <v>1</v>
      </c>
      <c r="CI383" s="5" t="s">
        <v>1</v>
      </c>
      <c r="CJ383" t="s">
        <v>1863</v>
      </c>
      <c r="CK383" t="s">
        <v>1787</v>
      </c>
      <c r="CL383" t="s">
        <v>1868</v>
      </c>
      <c r="CM383" t="s">
        <v>1864</v>
      </c>
      <c r="CN383" s="5" t="b">
        <v>1</v>
      </c>
      <c r="CO383" t="s">
        <v>524</v>
      </c>
      <c r="CQ383" t="s">
        <v>128</v>
      </c>
      <c r="CR383" t="s">
        <v>1450</v>
      </c>
      <c r="CS383" t="s">
        <v>9</v>
      </c>
      <c r="CT383" t="b">
        <v>1</v>
      </c>
      <c r="CU383">
        <v>3335290.21</v>
      </c>
      <c r="CV383" t="s">
        <v>1899</v>
      </c>
      <c r="CW383">
        <v>3335290</v>
      </c>
      <c r="CX383">
        <v>3335290</v>
      </c>
      <c r="CY383">
        <v>0</v>
      </c>
      <c r="CZ383" t="b">
        <v>1</v>
      </c>
      <c r="DA383">
        <v>45217</v>
      </c>
      <c r="DB383" t="s">
        <v>1785</v>
      </c>
      <c r="DC383">
        <v>-7.4691180695204418E-3</v>
      </c>
      <c r="DD383">
        <v>-715.64712366002948</v>
      </c>
      <c r="DE383" s="5">
        <f>ROUND(ПП5[[#This Row],[Стоимость квартиры с отделкой]]/1000000,2)</f>
        <v>3.51</v>
      </c>
    </row>
    <row r="384" spans="1:109" x14ac:dyDescent="0.25">
      <c r="A384" s="5">
        <v>383</v>
      </c>
      <c r="B384" s="5" t="s">
        <v>21</v>
      </c>
      <c r="C384" s="5">
        <v>24</v>
      </c>
      <c r="D384" s="5">
        <v>1</v>
      </c>
      <c r="E384" s="5">
        <v>2</v>
      </c>
      <c r="F384" s="5">
        <v>17.63</v>
      </c>
      <c r="G384" s="5">
        <v>13.69</v>
      </c>
      <c r="H384" s="5"/>
      <c r="I384" s="5">
        <v>31.32</v>
      </c>
      <c r="J384" s="5">
        <v>20.05</v>
      </c>
      <c r="K384" s="5">
        <v>3.54</v>
      </c>
      <c r="L384" s="5">
        <v>2.93</v>
      </c>
      <c r="M384" s="5"/>
      <c r="N384" s="5">
        <v>12.19</v>
      </c>
      <c r="O384" s="5">
        <v>4.6500000000000004</v>
      </c>
      <c r="P384" s="5">
        <v>2.68</v>
      </c>
      <c r="R384" s="5">
        <v>7.33</v>
      </c>
      <c r="S384" s="5">
        <v>77.36</v>
      </c>
      <c r="T384" s="5">
        <v>70.03</v>
      </c>
      <c r="U384" s="5">
        <v>73.7</v>
      </c>
      <c r="V384">
        <v>73.149999999999977</v>
      </c>
      <c r="W384" s="5">
        <v>86485.392000000007</v>
      </c>
      <c r="X384">
        <v>4324.2696000000005</v>
      </c>
      <c r="Y384">
        <v>90809.661600000007</v>
      </c>
      <c r="Z384">
        <v>2724.2898479999999</v>
      </c>
      <c r="AA384">
        <v>93533.951448000007</v>
      </c>
      <c r="AC384">
        <v>93533.951448000007</v>
      </c>
      <c r="AE384">
        <v>93533.951448000007</v>
      </c>
      <c r="AG384">
        <v>93533.951448000007</v>
      </c>
      <c r="AI384">
        <v>93533.951448000007</v>
      </c>
      <c r="AJ384">
        <v>935.33951448000005</v>
      </c>
      <c r="AK384">
        <v>94469.290962480023</v>
      </c>
      <c r="AL384" s="5">
        <v>4723.4645481240004</v>
      </c>
      <c r="AM384" s="5">
        <v>99192.755510604009</v>
      </c>
      <c r="AO384">
        <v>99192.755510604009</v>
      </c>
      <c r="AP384">
        <v>1983.8551102120805</v>
      </c>
      <c r="AQ384">
        <v>101176.61062081608</v>
      </c>
      <c r="AS384">
        <v>101176.61062081608</v>
      </c>
      <c r="AT384">
        <v>2023.532212416322</v>
      </c>
      <c r="AU384">
        <v>103200.1428332324</v>
      </c>
      <c r="AW384">
        <v>103200.1428332324</v>
      </c>
      <c r="AX384" s="5"/>
      <c r="AY384">
        <v>103200.1428332324</v>
      </c>
      <c r="BA384">
        <v>103200.1428332324</v>
      </c>
      <c r="BC384">
        <v>103200.1428332324</v>
      </c>
      <c r="BE384">
        <v>103200.1428332324</v>
      </c>
      <c r="BF384">
        <v>516.00071416616208</v>
      </c>
      <c r="BG384">
        <v>103716.14354739858</v>
      </c>
      <c r="BI384">
        <v>103716.14354739858</v>
      </c>
      <c r="BK384">
        <v>103716.14354739858</v>
      </c>
      <c r="BL384">
        <v>8297.291483791887</v>
      </c>
      <c r="BM384">
        <v>112013.43503119046</v>
      </c>
      <c r="BN384">
        <v>14561.74655405476</v>
      </c>
      <c r="BO384">
        <v>126575.1815852452</v>
      </c>
      <c r="BP384">
        <v>35</v>
      </c>
      <c r="BQ384">
        <v>126610.1815852452</v>
      </c>
      <c r="BS384">
        <v>126610.1815852452</v>
      </c>
      <c r="BT384" s="5">
        <v>126610.18</v>
      </c>
      <c r="BU384" s="5">
        <v>9261600</v>
      </c>
      <c r="BX384" s="5">
        <v>0</v>
      </c>
      <c r="BY384" s="5">
        <v>126611.07313738894</v>
      </c>
      <c r="BZ384" s="5">
        <v>9261600</v>
      </c>
      <c r="CA384" s="5" t="s">
        <v>8</v>
      </c>
      <c r="CB384" s="5"/>
      <c r="CC384">
        <v>126611.07313738894</v>
      </c>
      <c r="CD384" s="5">
        <v>0</v>
      </c>
      <c r="CE384" s="5">
        <v>9261600</v>
      </c>
      <c r="CF384" s="5" t="s">
        <v>104</v>
      </c>
      <c r="CG384" s="5"/>
      <c r="CH384" s="5" t="s">
        <v>2</v>
      </c>
      <c r="CI384" s="5" t="s">
        <v>2</v>
      </c>
      <c r="CJ384" t="s">
        <v>1821</v>
      </c>
      <c r="CK384" t="s">
        <v>1787</v>
      </c>
      <c r="CL384" t="s">
        <v>1868</v>
      </c>
      <c r="CM384" t="s">
        <v>1857</v>
      </c>
      <c r="CN384" s="5" t="b">
        <v>1</v>
      </c>
      <c r="CO384" t="s">
        <v>525</v>
      </c>
      <c r="CQ384" t="s">
        <v>1269</v>
      </c>
      <c r="CR384" t="s">
        <v>1451</v>
      </c>
      <c r="CS384" t="s">
        <v>1282</v>
      </c>
      <c r="CT384" t="b">
        <v>0</v>
      </c>
      <c r="CU384">
        <v>9261600</v>
      </c>
      <c r="CV384">
        <v>9261600</v>
      </c>
      <c r="CW384">
        <v>0</v>
      </c>
      <c r="CX384">
        <v>0</v>
      </c>
      <c r="CY384">
        <v>0</v>
      </c>
      <c r="CZ384" t="b">
        <v>1</v>
      </c>
      <c r="DA384" t="s">
        <v>1786</v>
      </c>
      <c r="DB384" t="s">
        <v>1787</v>
      </c>
      <c r="DC384">
        <v>-7.4626865671643117E-3</v>
      </c>
      <c r="DD384">
        <v>-944.85875475665068</v>
      </c>
      <c r="DE384" s="5">
        <f>ROUND(ПП5[[#This Row],[Стоимость квартиры с отделкой]]/1000000,2)</f>
        <v>9.26</v>
      </c>
    </row>
    <row r="385" spans="1:109" x14ac:dyDescent="0.25">
      <c r="A385" s="5">
        <v>384</v>
      </c>
      <c r="B385" s="5" t="s">
        <v>21</v>
      </c>
      <c r="C385" s="5">
        <v>24</v>
      </c>
      <c r="D385" s="5">
        <v>2</v>
      </c>
      <c r="E385" s="5">
        <v>0</v>
      </c>
      <c r="F385" s="5">
        <v>7.18</v>
      </c>
      <c r="G385" s="5"/>
      <c r="H385" s="5"/>
      <c r="I385" s="5">
        <v>7.18</v>
      </c>
      <c r="J385" s="5">
        <v>5.17</v>
      </c>
      <c r="K385" s="5">
        <v>3.72</v>
      </c>
      <c r="L385" s="5"/>
      <c r="M385" s="5"/>
      <c r="N385" s="5">
        <v>6.97</v>
      </c>
      <c r="O385" s="5">
        <v>2.97</v>
      </c>
      <c r="P385" s="5"/>
      <c r="R385" s="5">
        <v>2.97</v>
      </c>
      <c r="S385" s="5">
        <v>26.01</v>
      </c>
      <c r="T385" s="5">
        <v>23.04</v>
      </c>
      <c r="U385" s="5">
        <v>24.53</v>
      </c>
      <c r="V385">
        <v>24.6</v>
      </c>
      <c r="W385" s="5">
        <v>99865.71</v>
      </c>
      <c r="Y385">
        <v>99865.71</v>
      </c>
      <c r="AA385">
        <v>99865.71</v>
      </c>
      <c r="AC385">
        <v>99865.71</v>
      </c>
      <c r="AE385">
        <v>99865.71</v>
      </c>
      <c r="AG385">
        <v>99865.71</v>
      </c>
      <c r="AI385">
        <v>99865.71</v>
      </c>
      <c r="AK385">
        <v>99865.71</v>
      </c>
      <c r="AL385" s="5"/>
      <c r="AM385" s="5">
        <v>99865.71</v>
      </c>
      <c r="AO385">
        <v>99865.71</v>
      </c>
      <c r="AQ385">
        <v>99865.71</v>
      </c>
      <c r="AS385">
        <v>99865.71</v>
      </c>
      <c r="AU385">
        <v>99865.71</v>
      </c>
      <c r="AW385">
        <v>99865.71</v>
      </c>
      <c r="AX385" s="5"/>
      <c r="AY385">
        <v>99865.71</v>
      </c>
      <c r="BA385">
        <v>99865.71</v>
      </c>
      <c r="BC385">
        <v>99865.71</v>
      </c>
      <c r="BE385">
        <v>99865.71</v>
      </c>
      <c r="BG385">
        <v>99865.71</v>
      </c>
      <c r="BI385">
        <v>99865.71</v>
      </c>
      <c r="BK385">
        <v>99865.71</v>
      </c>
      <c r="BM385">
        <v>99865.71</v>
      </c>
      <c r="BO385">
        <v>99865.71</v>
      </c>
      <c r="BQ385">
        <v>99865.71</v>
      </c>
      <c r="BS385">
        <v>99865.71</v>
      </c>
      <c r="BT385" s="5">
        <v>99865.71</v>
      </c>
      <c r="BU385" s="5">
        <v>2449705.87</v>
      </c>
      <c r="BX385" s="5">
        <v>0</v>
      </c>
      <c r="BY385" s="5">
        <v>99865.710150835715</v>
      </c>
      <c r="BZ385" s="5">
        <v>2449705.87</v>
      </c>
      <c r="CA385" s="5" t="s">
        <v>10</v>
      </c>
      <c r="CB385" s="5">
        <v>15500</v>
      </c>
      <c r="CC385">
        <v>115365.71015083572</v>
      </c>
      <c r="CD385" s="5">
        <v>380215</v>
      </c>
      <c r="CE385" s="5">
        <v>2829920.87</v>
      </c>
      <c r="CF385" s="5"/>
      <c r="CG385" s="5"/>
      <c r="CH385" s="5" t="s">
        <v>1</v>
      </c>
      <c r="CI385" s="5" t="s">
        <v>1</v>
      </c>
      <c r="CJ385" t="s">
        <v>1863</v>
      </c>
      <c r="CK385" t="s">
        <v>1787</v>
      </c>
      <c r="CL385" t="s">
        <v>1868</v>
      </c>
      <c r="CM385" t="s">
        <v>1862</v>
      </c>
      <c r="CN385" s="5" t="b">
        <v>1</v>
      </c>
      <c r="CO385" t="s">
        <v>526</v>
      </c>
      <c r="CQ385" t="s">
        <v>128</v>
      </c>
      <c r="CR385" t="s">
        <v>1450</v>
      </c>
      <c r="CS385" t="s">
        <v>10</v>
      </c>
      <c r="CT385" t="b">
        <v>1</v>
      </c>
      <c r="CU385">
        <v>2449705.87</v>
      </c>
      <c r="CV385" t="s">
        <v>1899</v>
      </c>
      <c r="CW385">
        <v>2449706</v>
      </c>
      <c r="CX385">
        <v>2449706</v>
      </c>
      <c r="CY385">
        <v>0</v>
      </c>
      <c r="CZ385" t="b">
        <v>1</v>
      </c>
      <c r="DA385">
        <v>45195</v>
      </c>
      <c r="DB385" t="s">
        <v>1791</v>
      </c>
      <c r="DC385">
        <v>2.8536485935588551E-3</v>
      </c>
      <c r="DD385">
        <v>284.98164331668863</v>
      </c>
      <c r="DE385" s="5">
        <f>ROUND(ПП5[[#This Row],[Стоимость квартиры с отделкой]]/1000000,2)</f>
        <v>2.83</v>
      </c>
    </row>
    <row r="386" spans="1:109" x14ac:dyDescent="0.25">
      <c r="A386" s="5">
        <v>385</v>
      </c>
      <c r="B386" s="5" t="s">
        <v>21</v>
      </c>
      <c r="C386" s="5">
        <v>24</v>
      </c>
      <c r="D386" s="5">
        <v>3</v>
      </c>
      <c r="E386" s="5">
        <v>2</v>
      </c>
      <c r="F386" s="5">
        <v>13.69</v>
      </c>
      <c r="G386" s="5">
        <v>10.16</v>
      </c>
      <c r="H386" s="5"/>
      <c r="I386" s="5">
        <v>23.85</v>
      </c>
      <c r="J386" s="5">
        <v>18.71</v>
      </c>
      <c r="K386" s="5">
        <v>3.49</v>
      </c>
      <c r="L386" s="5">
        <v>2.11</v>
      </c>
      <c r="M386" s="5"/>
      <c r="N386" s="5">
        <v>7.09</v>
      </c>
      <c r="O386" s="5">
        <v>2.65</v>
      </c>
      <c r="P386" s="5"/>
      <c r="R386" s="5">
        <v>2.65</v>
      </c>
      <c r="S386" s="5">
        <v>57.9</v>
      </c>
      <c r="T386" s="5">
        <v>55.25</v>
      </c>
      <c r="U386" s="5">
        <v>56.58</v>
      </c>
      <c r="V386">
        <v>56.45</v>
      </c>
      <c r="W386" s="5">
        <v>87257.583000000013</v>
      </c>
      <c r="X386">
        <v>4362.8791500000007</v>
      </c>
      <c r="Y386">
        <v>91620.462150000007</v>
      </c>
      <c r="Z386">
        <v>2748.6138645000001</v>
      </c>
      <c r="AA386">
        <v>94369.076014500009</v>
      </c>
      <c r="AC386">
        <v>94369.076014500009</v>
      </c>
      <c r="AE386">
        <v>94369.076014500009</v>
      </c>
      <c r="AG386">
        <v>94369.076014500009</v>
      </c>
      <c r="AI386">
        <v>94369.076014500009</v>
      </c>
      <c r="AK386">
        <v>94369.076014500009</v>
      </c>
      <c r="AL386" s="5"/>
      <c r="AM386" s="5">
        <v>94369.076014500009</v>
      </c>
      <c r="AO386">
        <v>94369.076014500009</v>
      </c>
      <c r="AQ386">
        <v>94369.076014500009</v>
      </c>
      <c r="AS386">
        <v>94369.076014500009</v>
      </c>
      <c r="AU386">
        <v>94369.076014500009</v>
      </c>
      <c r="AW386">
        <v>94369.076014500009</v>
      </c>
      <c r="AX386" s="5"/>
      <c r="AY386">
        <v>94369.076014500009</v>
      </c>
      <c r="BA386">
        <v>94369.076014500009</v>
      </c>
      <c r="BC386">
        <v>94369.076014500009</v>
      </c>
      <c r="BE386">
        <v>94369.076014500009</v>
      </c>
      <c r="BG386">
        <v>94369.076014500009</v>
      </c>
      <c r="BI386">
        <v>94369.076014500009</v>
      </c>
      <c r="BK386">
        <v>94369.076014500009</v>
      </c>
      <c r="BM386">
        <v>94369.076014500009</v>
      </c>
      <c r="BO386">
        <v>94369.076014500009</v>
      </c>
      <c r="BQ386">
        <v>94369.076014500009</v>
      </c>
      <c r="BS386">
        <v>94369.076014500009</v>
      </c>
      <c r="BT386" s="5">
        <v>94369.08</v>
      </c>
      <c r="BU386" s="5">
        <v>5339402.55</v>
      </c>
      <c r="BW386">
        <v>0.06</v>
      </c>
      <c r="BX386" s="5">
        <v>320364.15299999999</v>
      </c>
      <c r="BY386" s="5">
        <v>88706.935312831396</v>
      </c>
      <c r="BZ386" s="5">
        <v>5019038.4000000004</v>
      </c>
      <c r="CA386" s="5" t="s">
        <v>9</v>
      </c>
      <c r="CB386" s="5">
        <v>7500</v>
      </c>
      <c r="CC386">
        <v>96206.935312831396</v>
      </c>
      <c r="CD386" s="5">
        <v>424350</v>
      </c>
      <c r="CE386" s="5">
        <v>5443388.4000000004</v>
      </c>
      <c r="CF386" s="5" t="s">
        <v>102</v>
      </c>
      <c r="CG386" s="5" t="s">
        <v>110</v>
      </c>
      <c r="CH386" s="5" t="s">
        <v>1</v>
      </c>
      <c r="CI386" s="5" t="s">
        <v>1</v>
      </c>
      <c r="CJ386" t="s">
        <v>1863</v>
      </c>
      <c r="CK386" t="s">
        <v>1787</v>
      </c>
      <c r="CL386" t="s">
        <v>1868</v>
      </c>
      <c r="CM386" t="s">
        <v>1857</v>
      </c>
      <c r="CN386" s="5" t="b">
        <v>1</v>
      </c>
      <c r="CO386" t="s">
        <v>527</v>
      </c>
      <c r="CQ386" t="s">
        <v>128</v>
      </c>
      <c r="CR386" t="s">
        <v>1450</v>
      </c>
      <c r="CS386" t="s">
        <v>9</v>
      </c>
      <c r="CT386" t="b">
        <v>1</v>
      </c>
      <c r="CU386">
        <v>5339402.55</v>
      </c>
      <c r="CV386" t="s">
        <v>1899</v>
      </c>
      <c r="CW386">
        <v>0</v>
      </c>
      <c r="CX386">
        <v>5339403</v>
      </c>
      <c r="CY386">
        <v>0</v>
      </c>
      <c r="CZ386" t="b">
        <v>1</v>
      </c>
      <c r="DA386">
        <v>45212</v>
      </c>
      <c r="DB386" t="s">
        <v>1789</v>
      </c>
      <c r="DC386">
        <v>-2.2976316719688361E-3</v>
      </c>
      <c r="DD386">
        <v>-203.8158640980522</v>
      </c>
      <c r="DE386" s="5">
        <f>ROUND(ПП5[[#This Row],[Стоимость квартиры с отделкой]]/1000000,2)</f>
        <v>5.44</v>
      </c>
    </row>
    <row r="387" spans="1:109" x14ac:dyDescent="0.25">
      <c r="A387" s="5">
        <v>386</v>
      </c>
      <c r="B387" s="5" t="s">
        <v>21</v>
      </c>
      <c r="C387" s="5">
        <v>24</v>
      </c>
      <c r="D387" s="5">
        <v>4</v>
      </c>
      <c r="E387" s="5">
        <v>2</v>
      </c>
      <c r="F387" s="5">
        <v>15.45</v>
      </c>
      <c r="G387" s="5">
        <v>10.34</v>
      </c>
      <c r="H387" s="5"/>
      <c r="I387" s="5">
        <v>25.79</v>
      </c>
      <c r="J387" s="5">
        <v>15.44</v>
      </c>
      <c r="K387" s="5">
        <v>4.59</v>
      </c>
      <c r="L387" s="5">
        <v>2.21</v>
      </c>
      <c r="M387" s="5"/>
      <c r="N387" s="5">
        <v>10.79</v>
      </c>
      <c r="O387" s="5">
        <v>2.84</v>
      </c>
      <c r="P387" s="5"/>
      <c r="R387" s="5">
        <v>2.84</v>
      </c>
      <c r="S387" s="5">
        <v>61.66</v>
      </c>
      <c r="T387" s="5">
        <v>58.82</v>
      </c>
      <c r="U387" s="5">
        <v>60.24</v>
      </c>
      <c r="V387">
        <v>59.850000000000009</v>
      </c>
      <c r="W387" s="5">
        <v>89188.060500000007</v>
      </c>
      <c r="X387">
        <v>4459.4030250000005</v>
      </c>
      <c r="Y387">
        <v>93647.463525000014</v>
      </c>
      <c r="Z387">
        <v>2809.4239057500004</v>
      </c>
      <c r="AA387">
        <v>96456.887430750023</v>
      </c>
      <c r="AC387">
        <v>96456.887430750023</v>
      </c>
      <c r="AE387">
        <v>96456.887430750023</v>
      </c>
      <c r="AG387">
        <v>96456.887430750023</v>
      </c>
      <c r="AI387">
        <v>96456.887430750023</v>
      </c>
      <c r="AJ387">
        <v>964.56887430749998</v>
      </c>
      <c r="AK387">
        <v>97421.456305057509</v>
      </c>
      <c r="AL387" s="5">
        <v>4871.0728152528754</v>
      </c>
      <c r="AM387" s="5">
        <v>102292.52912031038</v>
      </c>
      <c r="AO387">
        <v>102292.52912031038</v>
      </c>
      <c r="AP387">
        <v>2045.8505824062076</v>
      </c>
      <c r="AQ387">
        <v>104338.3797027166</v>
      </c>
      <c r="AS387">
        <v>104338.3797027166</v>
      </c>
      <c r="AT387">
        <v>2086.7675940543322</v>
      </c>
      <c r="AU387">
        <v>106425.14729677093</v>
      </c>
      <c r="AW387">
        <v>106425.14729677093</v>
      </c>
      <c r="AX387" s="5"/>
      <c r="AY387">
        <v>106425.14729677093</v>
      </c>
      <c r="BA387">
        <v>106425.14729677093</v>
      </c>
      <c r="BC387">
        <v>106425.14729677093</v>
      </c>
      <c r="BE387">
        <v>106425.14729677093</v>
      </c>
      <c r="BF387">
        <v>532.12573648385455</v>
      </c>
      <c r="BG387">
        <v>106957.27303325477</v>
      </c>
      <c r="BI387">
        <v>106957.27303325477</v>
      </c>
      <c r="BJ387">
        <v>4278.2909213301909</v>
      </c>
      <c r="BK387">
        <v>111235.56395458496</v>
      </c>
      <c r="BL387">
        <v>6674.133837275097</v>
      </c>
      <c r="BM387">
        <v>117909.69779186005</v>
      </c>
      <c r="BN387">
        <v>15328.260712941808</v>
      </c>
      <c r="BO387">
        <v>133237.95850480185</v>
      </c>
      <c r="BP387">
        <v>35</v>
      </c>
      <c r="BQ387">
        <v>133272.95850480185</v>
      </c>
      <c r="BS387">
        <v>133272.95850480185</v>
      </c>
      <c r="BT387" s="5">
        <v>133272.95999999999</v>
      </c>
      <c r="BU387" s="5">
        <v>7976400</v>
      </c>
      <c r="BX387" s="5">
        <v>0</v>
      </c>
      <c r="BY387" s="5">
        <v>133273.18295739347</v>
      </c>
      <c r="BZ387" s="5">
        <v>7976400</v>
      </c>
      <c r="CA387" s="5" t="s">
        <v>8</v>
      </c>
      <c r="CB387" s="5"/>
      <c r="CC387">
        <v>133273.18295739347</v>
      </c>
      <c r="CD387" s="5">
        <v>0</v>
      </c>
      <c r="CE387" s="5">
        <v>7976400</v>
      </c>
      <c r="CF387" s="5"/>
      <c r="CG387" s="5"/>
      <c r="CH387" s="5" t="s">
        <v>2</v>
      </c>
      <c r="CI387" s="5" t="s">
        <v>2</v>
      </c>
      <c r="CJ387" t="s">
        <v>1821</v>
      </c>
      <c r="CK387" t="s">
        <v>1787</v>
      </c>
      <c r="CL387" t="s">
        <v>1868</v>
      </c>
      <c r="CM387" t="s">
        <v>1857</v>
      </c>
      <c r="CN387" s="5" t="b">
        <v>1</v>
      </c>
      <c r="CO387" t="s">
        <v>528</v>
      </c>
      <c r="CQ387" t="s">
        <v>1269</v>
      </c>
      <c r="CR387" t="s">
        <v>1451</v>
      </c>
      <c r="CS387" t="s">
        <v>8</v>
      </c>
      <c r="CT387" t="b">
        <v>1</v>
      </c>
      <c r="CU387">
        <v>7976400</v>
      </c>
      <c r="CV387">
        <v>7976400</v>
      </c>
      <c r="CW387">
        <v>0</v>
      </c>
      <c r="CX387">
        <v>0</v>
      </c>
      <c r="CY387">
        <v>0</v>
      </c>
      <c r="CZ387" t="b">
        <v>1</v>
      </c>
      <c r="DA387" t="s">
        <v>1786</v>
      </c>
      <c r="DB387" t="s">
        <v>1787</v>
      </c>
      <c r="DC387">
        <v>-6.4741035856572537E-3</v>
      </c>
      <c r="DD387">
        <v>-862.8243916564162</v>
      </c>
      <c r="DE387" s="5">
        <f>ROUND(ПП5[[#This Row],[Стоимость квартиры с отделкой]]/1000000,2)</f>
        <v>7.98</v>
      </c>
    </row>
    <row r="388" spans="1:109" x14ac:dyDescent="0.25">
      <c r="A388" s="5">
        <v>387</v>
      </c>
      <c r="B388" s="5" t="s">
        <v>21</v>
      </c>
      <c r="C388" s="5">
        <v>24</v>
      </c>
      <c r="D388" s="5">
        <v>5</v>
      </c>
      <c r="E388" s="5">
        <v>1</v>
      </c>
      <c r="F388" s="5">
        <v>12.54</v>
      </c>
      <c r="G388" s="5"/>
      <c r="H388" s="5"/>
      <c r="I388" s="5">
        <v>12.54</v>
      </c>
      <c r="J388" s="5">
        <v>12.74</v>
      </c>
      <c r="K388" s="5">
        <v>4.0199999999999996</v>
      </c>
      <c r="L388" s="5"/>
      <c r="M388" s="5"/>
      <c r="N388" s="5">
        <v>7.09</v>
      </c>
      <c r="O388" s="5">
        <v>2.84</v>
      </c>
      <c r="P388" s="5"/>
      <c r="R388" s="5">
        <v>2.84</v>
      </c>
      <c r="S388" s="5">
        <v>39.229999999999997</v>
      </c>
      <c r="T388" s="5">
        <v>36.39</v>
      </c>
      <c r="U388" s="5">
        <v>37.81</v>
      </c>
      <c r="V388">
        <v>37.4</v>
      </c>
      <c r="W388" s="5">
        <v>96523.875</v>
      </c>
      <c r="X388">
        <v>4826.1937500000004</v>
      </c>
      <c r="Y388">
        <v>101350.06875000001</v>
      </c>
      <c r="Z388">
        <v>3040.5020625000002</v>
      </c>
      <c r="AA388">
        <v>104390.57081249999</v>
      </c>
      <c r="AB388">
        <v>4697.5756865624999</v>
      </c>
      <c r="AC388">
        <v>109088.14649906252</v>
      </c>
      <c r="AE388">
        <v>109088.14649906252</v>
      </c>
      <c r="AF388">
        <v>5454.4073249531257</v>
      </c>
      <c r="AG388">
        <v>114542.55382401565</v>
      </c>
      <c r="AH388">
        <v>-620</v>
      </c>
      <c r="AI388">
        <v>113922.55382401565</v>
      </c>
      <c r="AJ388">
        <v>1139.2255382401563</v>
      </c>
      <c r="AK388">
        <v>115061.77936225579</v>
      </c>
      <c r="AL388" s="5">
        <v>5753.0889681127901</v>
      </c>
      <c r="AM388" s="5">
        <v>120814.86833036858</v>
      </c>
      <c r="AO388">
        <v>120814.86833036858</v>
      </c>
      <c r="AP388">
        <v>3624.4460499110578</v>
      </c>
      <c r="AQ388">
        <v>124439.31438027964</v>
      </c>
      <c r="AS388">
        <v>124439.31438027964</v>
      </c>
      <c r="AU388">
        <v>124439.31438027964</v>
      </c>
      <c r="AW388">
        <v>124439.31438027964</v>
      </c>
      <c r="AX388" s="5">
        <v>1244.3931438027964</v>
      </c>
      <c r="AY388">
        <v>125683.70752408243</v>
      </c>
      <c r="BA388">
        <v>125683.70752408243</v>
      </c>
      <c r="BC388">
        <v>125683.70752408243</v>
      </c>
      <c r="BE388">
        <v>125683.70752408243</v>
      </c>
      <c r="BF388">
        <v>628.41853762041217</v>
      </c>
      <c r="BG388">
        <v>126312.12606170285</v>
      </c>
      <c r="BI388">
        <v>126312.12606170285</v>
      </c>
      <c r="BK388">
        <v>126312.12606170285</v>
      </c>
      <c r="BL388">
        <v>6315.6063030851428</v>
      </c>
      <c r="BM388">
        <v>132627.73236478798</v>
      </c>
      <c r="BN388">
        <v>17241.605207422439</v>
      </c>
      <c r="BO388">
        <v>149869.33757221041</v>
      </c>
      <c r="BP388">
        <v>35</v>
      </c>
      <c r="BQ388">
        <v>149904.33757221041</v>
      </c>
      <c r="BS388">
        <v>149904.33757221041</v>
      </c>
      <c r="BT388" s="5">
        <v>149904.34</v>
      </c>
      <c r="BU388" s="5">
        <v>5606500</v>
      </c>
      <c r="BX388" s="5">
        <v>0</v>
      </c>
      <c r="BY388" s="5">
        <v>149906.41711229947</v>
      </c>
      <c r="BZ388" s="5">
        <v>5606500</v>
      </c>
      <c r="CA388" s="5" t="s">
        <v>8</v>
      </c>
      <c r="CB388" s="5"/>
      <c r="CC388">
        <v>149906.41711229947</v>
      </c>
      <c r="CD388" s="5">
        <v>0</v>
      </c>
      <c r="CE388" s="5">
        <v>5606500</v>
      </c>
      <c r="CF388" s="5"/>
      <c r="CG388" s="5"/>
      <c r="CH388" s="5" t="s">
        <v>2</v>
      </c>
      <c r="CI388" s="5" t="s">
        <v>2</v>
      </c>
      <c r="CJ388" t="s">
        <v>1821</v>
      </c>
      <c r="CK388" t="s">
        <v>1787</v>
      </c>
      <c r="CL388" t="s">
        <v>1868</v>
      </c>
      <c r="CM388" t="s">
        <v>1864</v>
      </c>
      <c r="CN388" s="5" t="b">
        <v>1</v>
      </c>
      <c r="CO388" t="s">
        <v>529</v>
      </c>
      <c r="CQ388" t="s">
        <v>1269</v>
      </c>
      <c r="CR388" t="s">
        <v>1451</v>
      </c>
      <c r="CS388" t="s">
        <v>8</v>
      </c>
      <c r="CT388" t="b">
        <v>1</v>
      </c>
      <c r="CU388">
        <v>5606500</v>
      </c>
      <c r="CV388">
        <v>5606500</v>
      </c>
      <c r="CW388">
        <v>0</v>
      </c>
      <c r="CX388">
        <v>0</v>
      </c>
      <c r="CY388">
        <v>0</v>
      </c>
      <c r="CZ388" t="b">
        <v>1</v>
      </c>
      <c r="DA388" t="s">
        <v>1786</v>
      </c>
      <c r="DB388" t="s">
        <v>1787</v>
      </c>
      <c r="DC388">
        <v>-1.0843692144935302E-2</v>
      </c>
      <c r="DD388">
        <v>-1625.5390377160368</v>
      </c>
      <c r="DE388" s="5">
        <f>ROUND(ПП5[[#This Row],[Стоимость квартиры с отделкой]]/1000000,2)</f>
        <v>5.61</v>
      </c>
    </row>
    <row r="389" spans="1:109" x14ac:dyDescent="0.25">
      <c r="A389" s="5">
        <v>388</v>
      </c>
      <c r="B389" s="5" t="s">
        <v>21</v>
      </c>
      <c r="C389" s="5">
        <v>24</v>
      </c>
      <c r="D389" s="5">
        <v>6</v>
      </c>
      <c r="E389" s="5">
        <v>3</v>
      </c>
      <c r="F389" s="5">
        <v>17.2</v>
      </c>
      <c r="G389" s="5">
        <v>14.64</v>
      </c>
      <c r="H389" s="5">
        <v>14.34</v>
      </c>
      <c r="I389" s="5">
        <v>46.18</v>
      </c>
      <c r="J389" s="5">
        <v>13.15</v>
      </c>
      <c r="K389" s="5">
        <v>4.03</v>
      </c>
      <c r="L389" s="5">
        <v>1.76</v>
      </c>
      <c r="M389" s="5"/>
      <c r="N389" s="5">
        <v>13.11</v>
      </c>
      <c r="O389" s="5">
        <v>2.79</v>
      </c>
      <c r="P389" s="5">
        <v>2.68</v>
      </c>
      <c r="R389" s="5">
        <v>5.4700000000000006</v>
      </c>
      <c r="S389" s="5">
        <v>83.7</v>
      </c>
      <c r="T389" s="5">
        <v>78.23</v>
      </c>
      <c r="U389" s="5">
        <v>80.97</v>
      </c>
      <c r="V389">
        <v>80.500000000000014</v>
      </c>
      <c r="W389" s="5">
        <v>79944.48000000001</v>
      </c>
      <c r="X389">
        <v>3997.2240000000006</v>
      </c>
      <c r="Y389">
        <v>83941.704000000012</v>
      </c>
      <c r="Z389">
        <v>2518.2511200000004</v>
      </c>
      <c r="AA389">
        <v>86459.955120000013</v>
      </c>
      <c r="AC389">
        <v>86459.955120000013</v>
      </c>
      <c r="AE389">
        <v>86459.955120000013</v>
      </c>
      <c r="AG389">
        <v>86459.955120000013</v>
      </c>
      <c r="AI389">
        <v>86459.955120000013</v>
      </c>
      <c r="AJ389">
        <v>864.59955120000018</v>
      </c>
      <c r="AK389">
        <v>87324.554671200007</v>
      </c>
      <c r="AL389" s="5">
        <v>4366.2277335600002</v>
      </c>
      <c r="AM389" s="5">
        <v>91690.782404760001</v>
      </c>
      <c r="AO389">
        <v>91690.782404760001</v>
      </c>
      <c r="AP389">
        <v>1833.8156480952</v>
      </c>
      <c r="AQ389">
        <v>93524.598052855203</v>
      </c>
      <c r="AS389">
        <v>93524.598052855203</v>
      </c>
      <c r="AT389">
        <v>1870.4919610571039</v>
      </c>
      <c r="AU389">
        <v>95395.090013912297</v>
      </c>
      <c r="AW389">
        <v>95395.090013912297</v>
      </c>
      <c r="AX389" s="5"/>
      <c r="AY389">
        <v>95395.090013912297</v>
      </c>
      <c r="BA389">
        <v>95395.090013912297</v>
      </c>
      <c r="BC389">
        <v>95395.090013912297</v>
      </c>
      <c r="BE389">
        <v>95395.090013912297</v>
      </c>
      <c r="BG389">
        <v>95395.090013912297</v>
      </c>
      <c r="BI389">
        <v>95395.090013912297</v>
      </c>
      <c r="BK389">
        <v>95395.090013912297</v>
      </c>
      <c r="BM389">
        <v>95395.090013912297</v>
      </c>
      <c r="BO389">
        <v>95395.090013912297</v>
      </c>
      <c r="BQ389">
        <v>95395.090013912297</v>
      </c>
      <c r="BS389">
        <v>95395.090013912297</v>
      </c>
      <c r="BT389" s="5">
        <v>95395.09</v>
      </c>
      <c r="BU389" s="5">
        <v>7724200</v>
      </c>
      <c r="BV389">
        <v>90000</v>
      </c>
      <c r="BX389" s="5">
        <v>90000</v>
      </c>
      <c r="BY389" s="5">
        <v>94284.302828207961</v>
      </c>
      <c r="BZ389" s="5">
        <v>7634200</v>
      </c>
      <c r="CA389" s="5" t="s">
        <v>10</v>
      </c>
      <c r="CB389" s="5">
        <v>20000</v>
      </c>
      <c r="CC389">
        <v>114284.30282820798</v>
      </c>
      <c r="CD389" s="5">
        <v>1619400</v>
      </c>
      <c r="CE389" s="5">
        <v>9253600</v>
      </c>
      <c r="CF389" s="5"/>
      <c r="CG389" s="5" t="s">
        <v>1309</v>
      </c>
      <c r="CH389" s="5" t="s">
        <v>1</v>
      </c>
      <c r="CI389" s="5" t="s">
        <v>1</v>
      </c>
      <c r="CJ389" t="s">
        <v>1863</v>
      </c>
      <c r="CK389" t="s">
        <v>1787</v>
      </c>
      <c r="CL389" t="s">
        <v>1868</v>
      </c>
      <c r="CM389" t="s">
        <v>1866</v>
      </c>
      <c r="CN389" s="5" t="b">
        <v>1</v>
      </c>
      <c r="CO389" t="s">
        <v>530</v>
      </c>
      <c r="CQ389" t="s">
        <v>1269</v>
      </c>
      <c r="CR389" t="s">
        <v>1450</v>
      </c>
      <c r="CS389" t="s">
        <v>10</v>
      </c>
      <c r="CT389" t="b">
        <v>1</v>
      </c>
      <c r="CU389">
        <v>7724200</v>
      </c>
      <c r="CV389" t="s">
        <v>1899</v>
      </c>
      <c r="CW389">
        <v>0</v>
      </c>
      <c r="CX389">
        <v>7724200</v>
      </c>
      <c r="CY389">
        <v>0</v>
      </c>
      <c r="CZ389" t="b">
        <v>1</v>
      </c>
      <c r="DA389">
        <v>45407</v>
      </c>
      <c r="DB389" t="s">
        <v>1792</v>
      </c>
      <c r="DC389">
        <v>-5.8046189946892035E-3</v>
      </c>
      <c r="DD389">
        <v>-547.28445509764504</v>
      </c>
      <c r="DE389" s="5">
        <f>ROUND(ПП5[[#This Row],[Стоимость квартиры с отделкой]]/1000000,2)</f>
        <v>9.25</v>
      </c>
    </row>
    <row r="390" spans="1:109" x14ac:dyDescent="0.25">
      <c r="A390" s="5">
        <v>389</v>
      </c>
      <c r="B390" s="5" t="s">
        <v>21</v>
      </c>
      <c r="C390" s="5">
        <v>24</v>
      </c>
      <c r="D390" s="5">
        <v>7</v>
      </c>
      <c r="E390" s="5">
        <v>1</v>
      </c>
      <c r="F390" s="5">
        <v>14.3</v>
      </c>
      <c r="G390" s="5"/>
      <c r="H390" s="5"/>
      <c r="I390" s="5">
        <v>14.3</v>
      </c>
      <c r="J390" s="5">
        <v>9.2799999999999994</v>
      </c>
      <c r="K390" s="5">
        <v>3.79</v>
      </c>
      <c r="L390" s="5"/>
      <c r="M390" s="5"/>
      <c r="N390" s="5">
        <v>6.08</v>
      </c>
      <c r="O390" s="5">
        <v>2.71</v>
      </c>
      <c r="P390" s="5"/>
      <c r="R390" s="5">
        <v>2.71</v>
      </c>
      <c r="S390" s="5">
        <v>36.159999999999997</v>
      </c>
      <c r="T390" s="5">
        <v>33.450000000000003</v>
      </c>
      <c r="U390" s="5">
        <v>34.81</v>
      </c>
      <c r="V390">
        <v>34.599999999999994</v>
      </c>
      <c r="W390" s="5">
        <v>92062.6875</v>
      </c>
      <c r="X390">
        <v>4603.1343750000005</v>
      </c>
      <c r="Y390">
        <v>96665.821874999994</v>
      </c>
      <c r="Z390">
        <v>2899.9746562499995</v>
      </c>
      <c r="AA390">
        <v>99565.796531249987</v>
      </c>
      <c r="AB390">
        <v>13939.211514375</v>
      </c>
      <c r="AC390">
        <v>113505.008045625</v>
      </c>
      <c r="AE390">
        <v>113505.008045625</v>
      </c>
      <c r="AF390">
        <v>5675.25040228125</v>
      </c>
      <c r="AG390">
        <v>119180.25844790624</v>
      </c>
      <c r="AI390">
        <v>119180.25844790624</v>
      </c>
      <c r="AJ390">
        <v>1191.8025844790625</v>
      </c>
      <c r="AK390">
        <v>120372.0610323853</v>
      </c>
      <c r="AL390" s="5">
        <v>6018.6030516192659</v>
      </c>
      <c r="AM390" s="5">
        <v>126390.66408400456</v>
      </c>
      <c r="AO390">
        <v>126390.66408400456</v>
      </c>
      <c r="AP390">
        <v>3791.7199225201366</v>
      </c>
      <c r="AQ390">
        <v>130182.38400652472</v>
      </c>
      <c r="AS390">
        <v>130182.38400652472</v>
      </c>
      <c r="AU390">
        <v>130182.38400652472</v>
      </c>
      <c r="AW390">
        <v>130182.38400652472</v>
      </c>
      <c r="AX390" s="5"/>
      <c r="AY390">
        <v>130182.38400652472</v>
      </c>
      <c r="BA390">
        <v>130182.38400652472</v>
      </c>
      <c r="BC390">
        <v>130182.38400652472</v>
      </c>
      <c r="BE390">
        <v>130182.38400652472</v>
      </c>
      <c r="BF390">
        <v>650.91192003262358</v>
      </c>
      <c r="BG390">
        <v>130833.29592655732</v>
      </c>
      <c r="BI390">
        <v>130833.29592655732</v>
      </c>
      <c r="BJ390">
        <v>2616.6659185311469</v>
      </c>
      <c r="BK390">
        <v>133449.96184508849</v>
      </c>
      <c r="BL390">
        <v>6672.4980922544246</v>
      </c>
      <c r="BM390">
        <v>140122.45993734291</v>
      </c>
      <c r="BN390">
        <v>18215.91979185458</v>
      </c>
      <c r="BO390">
        <v>158338.37972919748</v>
      </c>
      <c r="BP390">
        <v>35</v>
      </c>
      <c r="BQ390">
        <v>158373.37972919748</v>
      </c>
      <c r="BS390">
        <v>158373.37972919748</v>
      </c>
      <c r="BT390" s="5">
        <v>158373.38</v>
      </c>
      <c r="BU390" s="5">
        <v>5479800</v>
      </c>
      <c r="BX390" s="5">
        <v>0</v>
      </c>
      <c r="BY390" s="5">
        <v>158375.72254335263</v>
      </c>
      <c r="BZ390" s="5">
        <v>5479800</v>
      </c>
      <c r="CA390" s="5" t="s">
        <v>8</v>
      </c>
      <c r="CB390" s="5"/>
      <c r="CC390">
        <v>158375.72254335263</v>
      </c>
      <c r="CD390" s="5">
        <v>0</v>
      </c>
      <c r="CE390" s="5">
        <v>5479800</v>
      </c>
      <c r="CF390" s="5" t="s">
        <v>102</v>
      </c>
      <c r="CG390" s="5"/>
      <c r="CH390" s="5" t="s">
        <v>2</v>
      </c>
      <c r="CI390" s="5" t="s">
        <v>2</v>
      </c>
      <c r="CJ390" t="s">
        <v>1821</v>
      </c>
      <c r="CK390" t="s">
        <v>1787</v>
      </c>
      <c r="CL390" t="s">
        <v>1868</v>
      </c>
      <c r="CM390" t="s">
        <v>1864</v>
      </c>
      <c r="CN390" s="5" t="b">
        <v>1</v>
      </c>
      <c r="CO390" t="s">
        <v>531</v>
      </c>
      <c r="CQ390" t="s">
        <v>1269</v>
      </c>
      <c r="CR390" t="s">
        <v>1451</v>
      </c>
      <c r="CS390" t="s">
        <v>8</v>
      </c>
      <c r="CT390" t="b">
        <v>1</v>
      </c>
      <c r="CU390">
        <v>5479800</v>
      </c>
      <c r="CV390">
        <v>5479800</v>
      </c>
      <c r="CW390">
        <v>0</v>
      </c>
      <c r="CX390">
        <v>0</v>
      </c>
      <c r="CY390">
        <v>0</v>
      </c>
      <c r="CZ390" t="b">
        <v>1</v>
      </c>
      <c r="DA390" t="s">
        <v>1786</v>
      </c>
      <c r="DB390" t="s">
        <v>1787</v>
      </c>
      <c r="DC390">
        <v>-6.0327492099973004E-3</v>
      </c>
      <c r="DD390">
        <v>-955.4410150561622</v>
      </c>
      <c r="DE390" s="5">
        <f>ROUND(ПП5[[#This Row],[Стоимость квартиры с отделкой]]/1000000,2)</f>
        <v>5.48</v>
      </c>
    </row>
    <row r="391" spans="1:109" x14ac:dyDescent="0.25">
      <c r="A391" s="5">
        <v>390</v>
      </c>
      <c r="B391" s="5" t="s">
        <v>22</v>
      </c>
      <c r="C391" s="5">
        <v>1</v>
      </c>
      <c r="D391" s="5">
        <v>1</v>
      </c>
      <c r="E391" s="5">
        <v>0</v>
      </c>
      <c r="F391" s="5">
        <v>13.74</v>
      </c>
      <c r="G391" s="5"/>
      <c r="H391" s="5"/>
      <c r="I391" s="5">
        <v>13.74</v>
      </c>
      <c r="J391" s="5">
        <v>5.84</v>
      </c>
      <c r="K391" s="5">
        <v>3.76</v>
      </c>
      <c r="L391" s="5"/>
      <c r="M391" s="5"/>
      <c r="N391" s="5">
        <v>3.73</v>
      </c>
      <c r="O391" s="5">
        <v>4.6500000000000004</v>
      </c>
      <c r="P391" s="5"/>
      <c r="R391" s="5">
        <v>4.6500000000000004</v>
      </c>
      <c r="S391" s="5">
        <v>31.72</v>
      </c>
      <c r="T391" s="5">
        <v>27.07</v>
      </c>
      <c r="U391" s="5">
        <v>29.4</v>
      </c>
      <c r="V391">
        <v>29.399999999999995</v>
      </c>
      <c r="W391" s="5">
        <v>98113.68</v>
      </c>
      <c r="X391">
        <v>4905.6840000000002</v>
      </c>
      <c r="Y391">
        <v>103019.364</v>
      </c>
      <c r="Z391">
        <v>3090.5809199999994</v>
      </c>
      <c r="AA391">
        <v>106109.94491999998</v>
      </c>
      <c r="AB391">
        <v>9549.8950427999971</v>
      </c>
      <c r="AC391">
        <v>115659.83996279998</v>
      </c>
      <c r="AE391">
        <v>115659.83996279998</v>
      </c>
      <c r="AG391">
        <v>115659.83996279998</v>
      </c>
      <c r="AI391">
        <v>115659.83996279998</v>
      </c>
      <c r="AJ391">
        <v>1156.5983996279997</v>
      </c>
      <c r="AK391">
        <v>116816.43836242796</v>
      </c>
      <c r="AL391" s="5">
        <v>5840.821918121399</v>
      </c>
      <c r="AM391" s="5">
        <v>122657.26028054937</v>
      </c>
      <c r="AN391">
        <v>12342.739719450634</v>
      </c>
      <c r="AO391">
        <v>135000</v>
      </c>
      <c r="AP391">
        <v>4050</v>
      </c>
      <c r="AQ391">
        <v>139050</v>
      </c>
      <c r="AS391">
        <v>139050</v>
      </c>
      <c r="AU391">
        <v>139050</v>
      </c>
      <c r="AW391">
        <v>139050</v>
      </c>
      <c r="AX391" s="5">
        <v>1390.5</v>
      </c>
      <c r="AY391">
        <v>140440.5</v>
      </c>
      <c r="BA391">
        <v>140440.5</v>
      </c>
      <c r="BC391">
        <v>140440.5</v>
      </c>
      <c r="BE391">
        <v>140440.5</v>
      </c>
      <c r="BF391">
        <v>2106.6075000000001</v>
      </c>
      <c r="BG391">
        <v>142547.10750000001</v>
      </c>
      <c r="BI391">
        <v>142547.10750000001</v>
      </c>
      <c r="BK391">
        <v>142547.10750000001</v>
      </c>
      <c r="BL391">
        <v>5701.8843000000006</v>
      </c>
      <c r="BM391">
        <v>148248.99180000002</v>
      </c>
      <c r="BN391">
        <v>19272.368933999998</v>
      </c>
      <c r="BO391">
        <v>167521.36073400002</v>
      </c>
      <c r="BP391">
        <v>35</v>
      </c>
      <c r="BQ391">
        <v>167556.36073400002</v>
      </c>
      <c r="BS391">
        <v>167556.36073400002</v>
      </c>
      <c r="BT391" s="5">
        <v>167556.35999999999</v>
      </c>
      <c r="BU391" s="5">
        <v>4926200</v>
      </c>
      <c r="BX391" s="5">
        <v>0</v>
      </c>
      <c r="BY391" s="5">
        <v>167557.82312925172</v>
      </c>
      <c r="BZ391" s="5">
        <v>4926200</v>
      </c>
      <c r="CA391" s="5" t="s">
        <v>8</v>
      </c>
      <c r="CB391" s="5"/>
      <c r="CC391">
        <v>167557.82312925172</v>
      </c>
      <c r="CD391" s="5">
        <v>0</v>
      </c>
      <c r="CE391" s="5">
        <v>4926200</v>
      </c>
      <c r="CF391" s="5"/>
      <c r="CG391" s="5"/>
      <c r="CH391" s="5" t="s">
        <v>2</v>
      </c>
      <c r="CI391" s="5" t="s">
        <v>2</v>
      </c>
      <c r="CJ391" t="s">
        <v>1821</v>
      </c>
      <c r="CK391" t="s">
        <v>1787</v>
      </c>
      <c r="CL391" t="s">
        <v>1868</v>
      </c>
      <c r="CM391" t="s">
        <v>1862</v>
      </c>
      <c r="CN391" s="5" t="b">
        <v>1</v>
      </c>
      <c r="CO391" t="s">
        <v>532</v>
      </c>
      <c r="CQ391" t="s">
        <v>1269</v>
      </c>
      <c r="CR391" t="s">
        <v>1451</v>
      </c>
      <c r="CS391" t="s">
        <v>8</v>
      </c>
      <c r="CT391" t="b">
        <v>1</v>
      </c>
      <c r="CU391">
        <v>4926200</v>
      </c>
      <c r="CV391">
        <v>4926200</v>
      </c>
      <c r="CW391">
        <v>0</v>
      </c>
      <c r="CX391">
        <v>0</v>
      </c>
      <c r="CY391">
        <v>0</v>
      </c>
      <c r="CZ391" t="b">
        <v>1</v>
      </c>
      <c r="DA391" t="s">
        <v>1786</v>
      </c>
      <c r="DB391" t="s">
        <v>1787</v>
      </c>
      <c r="DC391">
        <v>0</v>
      </c>
      <c r="DD391">
        <v>0</v>
      </c>
      <c r="DE391" s="5">
        <f>ROUND(ПП5[[#This Row],[Стоимость квартиры с отделкой]]/1000000,2)</f>
        <v>4.93</v>
      </c>
    </row>
    <row r="392" spans="1:109" x14ac:dyDescent="0.25">
      <c r="A392" s="5">
        <v>391</v>
      </c>
      <c r="B392" s="5" t="s">
        <v>22</v>
      </c>
      <c r="C392" s="5">
        <v>1</v>
      </c>
      <c r="D392" s="5">
        <v>2</v>
      </c>
      <c r="E392" s="5">
        <v>1</v>
      </c>
      <c r="F392" s="5">
        <v>13.17</v>
      </c>
      <c r="G392" s="5"/>
      <c r="H392" s="5"/>
      <c r="I392" s="5">
        <v>13.17</v>
      </c>
      <c r="J392" s="5">
        <v>16.940000000000001</v>
      </c>
      <c r="K392" s="5">
        <v>3.55</v>
      </c>
      <c r="L392" s="5">
        <v>2.41</v>
      </c>
      <c r="M392" s="5"/>
      <c r="N392" s="5">
        <v>5.8</v>
      </c>
      <c r="O392" s="5">
        <v>2.68</v>
      </c>
      <c r="P392" s="5"/>
      <c r="R392" s="5">
        <v>2.68</v>
      </c>
      <c r="S392" s="5">
        <v>44.55</v>
      </c>
      <c r="T392" s="5">
        <v>41.87</v>
      </c>
      <c r="U392" s="5">
        <v>43.21</v>
      </c>
      <c r="V392">
        <v>42.599999999999994</v>
      </c>
      <c r="W392" s="5">
        <v>85168.125</v>
      </c>
      <c r="Y392">
        <v>85168.125</v>
      </c>
      <c r="AA392">
        <v>85168.125</v>
      </c>
      <c r="AC392">
        <v>85168.125</v>
      </c>
      <c r="AE392">
        <v>85168.125</v>
      </c>
      <c r="AG392">
        <v>85168.125</v>
      </c>
      <c r="AI392">
        <v>85168.125</v>
      </c>
      <c r="AK392">
        <v>85168.125</v>
      </c>
      <c r="AL392" s="5"/>
      <c r="AM392" s="5">
        <v>85168.125</v>
      </c>
      <c r="AO392">
        <v>85168.125</v>
      </c>
      <c r="AQ392">
        <v>85168.125</v>
      </c>
      <c r="AS392">
        <v>85168.125</v>
      </c>
      <c r="AU392">
        <v>85168.125</v>
      </c>
      <c r="AW392">
        <v>85168.125</v>
      </c>
      <c r="AX392" s="5"/>
      <c r="AY392">
        <v>85168.125</v>
      </c>
      <c r="BA392">
        <v>85168.125</v>
      </c>
      <c r="BC392">
        <v>85168.125</v>
      </c>
      <c r="BE392">
        <v>85168.125</v>
      </c>
      <c r="BG392">
        <v>85168.125</v>
      </c>
      <c r="BI392">
        <v>85168.125</v>
      </c>
      <c r="BK392">
        <v>85168.125</v>
      </c>
      <c r="BM392">
        <v>85168.125</v>
      </c>
      <c r="BO392">
        <v>85168.125</v>
      </c>
      <c r="BQ392">
        <v>85168.125</v>
      </c>
      <c r="BS392">
        <v>85168.125</v>
      </c>
      <c r="BT392" s="5">
        <v>85168.13</v>
      </c>
      <c r="BU392" s="5">
        <v>3680114.9</v>
      </c>
      <c r="BW392">
        <v>0.06</v>
      </c>
      <c r="BX392" s="5">
        <v>220806.894</v>
      </c>
      <c r="BY392" s="5">
        <v>80058.042351307566</v>
      </c>
      <c r="BZ392" s="5">
        <v>3459308.01</v>
      </c>
      <c r="CA392" s="5" t="s">
        <v>9</v>
      </c>
      <c r="CB392" s="5">
        <v>4500</v>
      </c>
      <c r="CC392">
        <v>84558.042351307566</v>
      </c>
      <c r="CD392" s="5">
        <v>194445</v>
      </c>
      <c r="CE392" s="5">
        <v>3653753.01</v>
      </c>
      <c r="CF392" s="5"/>
      <c r="CG392" s="5" t="s">
        <v>110</v>
      </c>
      <c r="CH392" s="5" t="s">
        <v>1</v>
      </c>
      <c r="CI392" s="5" t="s">
        <v>1</v>
      </c>
      <c r="CJ392" t="s">
        <v>1863</v>
      </c>
      <c r="CK392" t="s">
        <v>1787</v>
      </c>
      <c r="CL392" t="s">
        <v>1868</v>
      </c>
      <c r="CM392" t="s">
        <v>1856</v>
      </c>
      <c r="CN392" s="5" t="b">
        <v>1</v>
      </c>
      <c r="CO392" t="s">
        <v>533</v>
      </c>
      <c r="CQ392" t="s">
        <v>128</v>
      </c>
      <c r="CR392" t="s">
        <v>1450</v>
      </c>
      <c r="CS392" t="s">
        <v>9</v>
      </c>
      <c r="CT392" t="b">
        <v>1</v>
      </c>
      <c r="CU392">
        <v>3680114.9</v>
      </c>
      <c r="CV392" t="s">
        <v>1899</v>
      </c>
      <c r="CW392">
        <v>3680115</v>
      </c>
      <c r="CX392">
        <v>3680115</v>
      </c>
      <c r="CY392">
        <v>0</v>
      </c>
      <c r="CZ392" t="b">
        <v>1</v>
      </c>
      <c r="DA392">
        <v>45328</v>
      </c>
      <c r="DB392" t="s">
        <v>1785</v>
      </c>
      <c r="DC392">
        <v>-1.4117102522564371E-2</v>
      </c>
      <c r="DD392">
        <v>-1130.1875916292097</v>
      </c>
      <c r="DE392" s="5">
        <f>ROUND(ПП5[[#This Row],[Стоимость квартиры с отделкой]]/1000000,2)</f>
        <v>3.65</v>
      </c>
    </row>
    <row r="393" spans="1:109" x14ac:dyDescent="0.25">
      <c r="A393" s="5">
        <v>392</v>
      </c>
      <c r="B393" s="5" t="s">
        <v>22</v>
      </c>
      <c r="C393" s="5">
        <v>1</v>
      </c>
      <c r="D393" s="5">
        <v>3</v>
      </c>
      <c r="E393" s="5">
        <v>0</v>
      </c>
      <c r="F393" s="5">
        <v>7.2</v>
      </c>
      <c r="G393" s="5"/>
      <c r="H393" s="5"/>
      <c r="I393" s="5">
        <v>7.2</v>
      </c>
      <c r="J393" s="5">
        <v>5.17</v>
      </c>
      <c r="K393" s="5">
        <v>3.71</v>
      </c>
      <c r="L393" s="5"/>
      <c r="M393" s="5"/>
      <c r="N393" s="5">
        <v>6.96</v>
      </c>
      <c r="O393" s="5">
        <v>2.92</v>
      </c>
      <c r="P393" s="5"/>
      <c r="R393" s="5">
        <v>2.92</v>
      </c>
      <c r="S393" s="5">
        <v>25.96</v>
      </c>
      <c r="T393" s="5">
        <v>23.04</v>
      </c>
      <c r="U393" s="5">
        <v>24.5</v>
      </c>
      <c r="V393">
        <v>24.65</v>
      </c>
      <c r="W393" s="5">
        <v>99865.71</v>
      </c>
      <c r="X393">
        <v>4993.2855000000009</v>
      </c>
      <c r="Y393">
        <v>104858.9955</v>
      </c>
      <c r="Z393">
        <v>3145.7698650000002</v>
      </c>
      <c r="AA393">
        <v>108004.765365</v>
      </c>
      <c r="AC393">
        <v>108004.765365</v>
      </c>
      <c r="AE393">
        <v>108004.765365</v>
      </c>
      <c r="AG393">
        <v>108004.765365</v>
      </c>
      <c r="AI393">
        <v>108004.765365</v>
      </c>
      <c r="AK393">
        <v>108004.765365</v>
      </c>
      <c r="AL393" s="5"/>
      <c r="AM393" s="5">
        <v>108004.765365</v>
      </c>
      <c r="AO393">
        <v>108004.765365</v>
      </c>
      <c r="AQ393">
        <v>108004.765365</v>
      </c>
      <c r="AS393">
        <v>108004.765365</v>
      </c>
      <c r="AU393">
        <v>108004.765365</v>
      </c>
      <c r="AW393">
        <v>108004.765365</v>
      </c>
      <c r="AX393" s="5"/>
      <c r="AY393">
        <v>108004.765365</v>
      </c>
      <c r="BA393">
        <v>108004.765365</v>
      </c>
      <c r="BC393">
        <v>108004.765365</v>
      </c>
      <c r="BE393">
        <v>108004.765365</v>
      </c>
      <c r="BG393">
        <v>108004.765365</v>
      </c>
      <c r="BI393">
        <v>108004.765365</v>
      </c>
      <c r="BK393">
        <v>108004.765365</v>
      </c>
      <c r="BM393">
        <v>108004.765365</v>
      </c>
      <c r="BO393">
        <v>108004.765365</v>
      </c>
      <c r="BQ393">
        <v>108004.765365</v>
      </c>
      <c r="BS393">
        <v>108004.765365</v>
      </c>
      <c r="BT393" s="5">
        <v>108004.77</v>
      </c>
      <c r="BU393" s="5">
        <v>2646116.87</v>
      </c>
      <c r="BX393" s="5">
        <v>0</v>
      </c>
      <c r="BY393" s="5">
        <v>108004.77020408164</v>
      </c>
      <c r="BZ393" s="5">
        <v>2646116.87</v>
      </c>
      <c r="CA393" s="5" t="s">
        <v>9</v>
      </c>
      <c r="CB393" s="5">
        <v>5000</v>
      </c>
      <c r="CC393">
        <v>113004.77020408164</v>
      </c>
      <c r="CD393" s="5">
        <v>122500</v>
      </c>
      <c r="CE393" s="5">
        <v>2768616.87</v>
      </c>
      <c r="CF393" s="5"/>
      <c r="CG393" s="5"/>
      <c r="CH393" s="5" t="s">
        <v>1</v>
      </c>
      <c r="CI393" s="5" t="s">
        <v>1</v>
      </c>
      <c r="CJ393" t="s">
        <v>1863</v>
      </c>
      <c r="CK393" t="s">
        <v>1787</v>
      </c>
      <c r="CL393" t="s">
        <v>1868</v>
      </c>
      <c r="CM393" t="s">
        <v>1862</v>
      </c>
      <c r="CN393" s="5" t="b">
        <v>1</v>
      </c>
      <c r="CO393" t="s">
        <v>534</v>
      </c>
      <c r="CQ393" t="s">
        <v>128</v>
      </c>
      <c r="CR393" t="s">
        <v>1450</v>
      </c>
      <c r="CS393" t="s">
        <v>9</v>
      </c>
      <c r="CT393" t="b">
        <v>1</v>
      </c>
      <c r="CU393">
        <v>2646116.87</v>
      </c>
      <c r="CV393" t="s">
        <v>1899</v>
      </c>
      <c r="CW393">
        <v>0</v>
      </c>
      <c r="CX393">
        <v>2646117</v>
      </c>
      <c r="CY393">
        <v>0</v>
      </c>
      <c r="CZ393" t="b">
        <v>1</v>
      </c>
      <c r="DA393">
        <v>45188</v>
      </c>
      <c r="DB393" t="s">
        <v>1785</v>
      </c>
      <c r="DC393">
        <v>6.1224489795919101E-3</v>
      </c>
      <c r="DD393">
        <v>661.25369512703833</v>
      </c>
      <c r="DE393" s="5">
        <f>ROUND(ПП5[[#This Row],[Стоимость квартиры с отделкой]]/1000000,2)</f>
        <v>2.77</v>
      </c>
    </row>
    <row r="394" spans="1:109" x14ac:dyDescent="0.25">
      <c r="A394" s="5">
        <v>393</v>
      </c>
      <c r="B394" s="5" t="s">
        <v>22</v>
      </c>
      <c r="C394" s="5">
        <v>1</v>
      </c>
      <c r="D394" s="5">
        <v>4</v>
      </c>
      <c r="E394" s="5">
        <v>2</v>
      </c>
      <c r="F394" s="5">
        <v>14.48</v>
      </c>
      <c r="G394" s="5">
        <v>11.42</v>
      </c>
      <c r="H394" s="5"/>
      <c r="I394" s="5">
        <v>25.9</v>
      </c>
      <c r="J394" s="5">
        <v>15.86</v>
      </c>
      <c r="K394" s="5">
        <v>3.01</v>
      </c>
      <c r="L394" s="5">
        <v>2.67</v>
      </c>
      <c r="M394" s="5"/>
      <c r="N394" s="5">
        <v>9.44</v>
      </c>
      <c r="O394" s="5">
        <v>2.72</v>
      </c>
      <c r="P394" s="5"/>
      <c r="R394" s="5">
        <v>2.72</v>
      </c>
      <c r="S394" s="5">
        <v>59.6</v>
      </c>
      <c r="T394" s="5">
        <v>56.88</v>
      </c>
      <c r="U394" s="5">
        <v>58.24</v>
      </c>
      <c r="V394">
        <v>58.55</v>
      </c>
      <c r="W394" s="5">
        <v>80307.864000000001</v>
      </c>
      <c r="X394">
        <v>4015.3932</v>
      </c>
      <c r="Y394">
        <v>84323.257199999993</v>
      </c>
      <c r="Z394">
        <v>2529.6977160000001</v>
      </c>
      <c r="AA394">
        <v>86852.954916000002</v>
      </c>
      <c r="AC394">
        <v>86852.954916000002</v>
      </c>
      <c r="AE394">
        <v>86852.954916000002</v>
      </c>
      <c r="AG394">
        <v>86852.954916000002</v>
      </c>
      <c r="AI394">
        <v>86852.954916000002</v>
      </c>
      <c r="AJ394">
        <v>868.52954915999999</v>
      </c>
      <c r="AK394">
        <v>87721.48446516</v>
      </c>
      <c r="AL394" s="5">
        <v>4386.0742232580005</v>
      </c>
      <c r="AM394" s="5">
        <v>92107.558688417994</v>
      </c>
      <c r="AN394">
        <v>7892.4413115820062</v>
      </c>
      <c r="AO394">
        <v>100000</v>
      </c>
      <c r="AP394">
        <v>2000</v>
      </c>
      <c r="AQ394">
        <v>102000</v>
      </c>
      <c r="AS394">
        <v>102000</v>
      </c>
      <c r="AT394">
        <v>2040</v>
      </c>
      <c r="AU394">
        <v>104040</v>
      </c>
      <c r="AW394">
        <v>104040</v>
      </c>
      <c r="AX394" s="5">
        <v>1040.4000000000001</v>
      </c>
      <c r="AY394">
        <v>105080.4</v>
      </c>
      <c r="BA394">
        <v>105080.4</v>
      </c>
      <c r="BC394">
        <v>105080.4</v>
      </c>
      <c r="BE394">
        <v>105080.4</v>
      </c>
      <c r="BG394">
        <v>105080.4</v>
      </c>
      <c r="BI394">
        <v>105080.4</v>
      </c>
      <c r="BK394">
        <v>105080.4</v>
      </c>
      <c r="BM394">
        <v>105080.4</v>
      </c>
      <c r="BO394">
        <v>105080.4</v>
      </c>
      <c r="BQ394">
        <v>105080.4</v>
      </c>
      <c r="BS394">
        <v>105080.4</v>
      </c>
      <c r="BT394" s="5">
        <v>105080.4</v>
      </c>
      <c r="BU394" s="5">
        <v>6119900</v>
      </c>
      <c r="BX394" s="5">
        <v>0</v>
      </c>
      <c r="BY394" s="5">
        <v>105080.70054945054</v>
      </c>
      <c r="BZ394" s="5">
        <v>6119900</v>
      </c>
      <c r="CA394" s="5" t="s">
        <v>8</v>
      </c>
      <c r="CB394" s="5"/>
      <c r="CC394">
        <v>105080.70054945054</v>
      </c>
      <c r="CD394" s="5">
        <v>0</v>
      </c>
      <c r="CE394" s="5">
        <v>6119900</v>
      </c>
      <c r="CF394" s="5"/>
      <c r="CG394" s="5"/>
      <c r="CH394" s="5" t="s">
        <v>1</v>
      </c>
      <c r="CI394" s="5" t="s">
        <v>1</v>
      </c>
      <c r="CJ394" t="s">
        <v>1863</v>
      </c>
      <c r="CK394" t="s">
        <v>1787</v>
      </c>
      <c r="CL394" t="s">
        <v>1868</v>
      </c>
      <c r="CM394" t="s">
        <v>1857</v>
      </c>
      <c r="CN394" s="5" t="b">
        <v>1</v>
      </c>
      <c r="CO394" t="s">
        <v>535</v>
      </c>
      <c r="CQ394" t="s">
        <v>1269</v>
      </c>
      <c r="CR394" t="s">
        <v>1450</v>
      </c>
      <c r="CS394" t="s">
        <v>8</v>
      </c>
      <c r="CT394" t="b">
        <v>1</v>
      </c>
      <c r="CU394">
        <v>6119900</v>
      </c>
      <c r="CV394" t="s">
        <v>1899</v>
      </c>
      <c r="CW394">
        <v>0</v>
      </c>
      <c r="CX394">
        <v>6119900</v>
      </c>
      <c r="CY394">
        <v>0</v>
      </c>
      <c r="CZ394" t="b">
        <v>1</v>
      </c>
      <c r="DA394">
        <v>45443</v>
      </c>
      <c r="DB394" t="s">
        <v>1789</v>
      </c>
      <c r="DC394">
        <v>5.3228021978022344E-3</v>
      </c>
      <c r="DD394">
        <v>559.32378383121386</v>
      </c>
      <c r="DE394" s="5">
        <f>ROUND(ПП5[[#This Row],[Стоимость квартиры с отделкой]]/1000000,2)</f>
        <v>6.12</v>
      </c>
    </row>
    <row r="395" spans="1:109" x14ac:dyDescent="0.25">
      <c r="A395" s="5">
        <v>394</v>
      </c>
      <c r="B395" s="5" t="s">
        <v>22</v>
      </c>
      <c r="C395" s="5">
        <v>1</v>
      </c>
      <c r="D395" s="5">
        <v>5</v>
      </c>
      <c r="E395" s="5">
        <v>1</v>
      </c>
      <c r="F395" s="5">
        <v>12.71</v>
      </c>
      <c r="G395" s="5"/>
      <c r="H395" s="5"/>
      <c r="I395" s="5">
        <v>12.71</v>
      </c>
      <c r="J395" s="5">
        <v>25.96</v>
      </c>
      <c r="K395" s="5">
        <v>4.28</v>
      </c>
      <c r="L395" s="5"/>
      <c r="M395" s="5"/>
      <c r="N395" s="5">
        <v>7.34</v>
      </c>
      <c r="O395" s="5">
        <v>2.84</v>
      </c>
      <c r="P395" s="5"/>
      <c r="R395" s="5">
        <v>2.84</v>
      </c>
      <c r="S395" s="5">
        <v>53.13</v>
      </c>
      <c r="T395" s="5">
        <v>50.29</v>
      </c>
      <c r="U395" s="5">
        <v>51.71</v>
      </c>
      <c r="V395">
        <v>52.1</v>
      </c>
      <c r="W395" s="5">
        <v>85168.125</v>
      </c>
      <c r="X395">
        <v>4258.40625</v>
      </c>
      <c r="Y395">
        <v>89426.53125</v>
      </c>
      <c r="Z395">
        <v>2682.7959375</v>
      </c>
      <c r="AA395">
        <v>92109.327187500006</v>
      </c>
      <c r="AB395">
        <v>921.09327187500003</v>
      </c>
      <c r="AC395">
        <v>93030.420459375004</v>
      </c>
      <c r="AE395">
        <v>93030.420459375004</v>
      </c>
      <c r="AG395">
        <v>93030.420459375004</v>
      </c>
      <c r="AI395">
        <v>93030.420459375004</v>
      </c>
      <c r="AK395">
        <v>93030.420459375004</v>
      </c>
      <c r="AL395" s="5"/>
      <c r="AM395" s="5">
        <v>93030.420459375004</v>
      </c>
      <c r="AO395">
        <v>93030.420459375004</v>
      </c>
      <c r="AQ395">
        <v>93030.420459375004</v>
      </c>
      <c r="AS395">
        <v>93030.420459375004</v>
      </c>
      <c r="AU395">
        <v>93030.420459375004</v>
      </c>
      <c r="AW395">
        <v>93030.420459375004</v>
      </c>
      <c r="AX395" s="5"/>
      <c r="AY395">
        <v>93030.420459375004</v>
      </c>
      <c r="BA395">
        <v>93030.420459375004</v>
      </c>
      <c r="BC395">
        <v>93030.420459375004</v>
      </c>
      <c r="BE395">
        <v>93030.420459375004</v>
      </c>
      <c r="BG395">
        <v>93030.420459375004</v>
      </c>
      <c r="BI395">
        <v>93030.420459375004</v>
      </c>
      <c r="BK395">
        <v>93030.420459375004</v>
      </c>
      <c r="BM395">
        <v>93030.420459375004</v>
      </c>
      <c r="BO395">
        <v>93030.420459375004</v>
      </c>
      <c r="BQ395">
        <v>93030.420459375004</v>
      </c>
      <c r="BS395">
        <v>93030.420459375004</v>
      </c>
      <c r="BT395" s="5">
        <v>93030.42</v>
      </c>
      <c r="BU395" s="5">
        <v>4810603.0199999996</v>
      </c>
      <c r="BX395" s="5">
        <v>0</v>
      </c>
      <c r="BY395" s="5">
        <v>93030.420034809504</v>
      </c>
      <c r="BZ395" s="5">
        <v>4810603.0199999996</v>
      </c>
      <c r="CA395" s="5" t="s">
        <v>8</v>
      </c>
      <c r="CB395" s="5"/>
      <c r="CC395">
        <v>93030.420034809504</v>
      </c>
      <c r="CD395" s="5">
        <v>0</v>
      </c>
      <c r="CE395" s="5">
        <v>4810603.0199999996</v>
      </c>
      <c r="CF395" s="5"/>
      <c r="CG395" s="5"/>
      <c r="CH395" s="5" t="s">
        <v>1</v>
      </c>
      <c r="CI395" s="5" t="s">
        <v>1</v>
      </c>
      <c r="CJ395" t="s">
        <v>1863</v>
      </c>
      <c r="CK395" t="s">
        <v>1787</v>
      </c>
      <c r="CL395" t="s">
        <v>1868</v>
      </c>
      <c r="CM395" t="s">
        <v>1856</v>
      </c>
      <c r="CN395" s="5" t="b">
        <v>1</v>
      </c>
      <c r="CO395" t="s">
        <v>536</v>
      </c>
      <c r="CQ395" t="s">
        <v>128</v>
      </c>
      <c r="CR395" t="s">
        <v>1450</v>
      </c>
      <c r="CS395" t="s">
        <v>8</v>
      </c>
      <c r="CT395" t="b">
        <v>1</v>
      </c>
      <c r="CU395">
        <v>4810603.0199999996</v>
      </c>
      <c r="CV395" t="s">
        <v>1899</v>
      </c>
      <c r="CW395">
        <v>0</v>
      </c>
      <c r="CX395">
        <v>4810603</v>
      </c>
      <c r="CY395">
        <v>0</v>
      </c>
      <c r="CZ395" t="b">
        <v>1</v>
      </c>
      <c r="DA395">
        <v>45211</v>
      </c>
      <c r="DB395" t="s">
        <v>1785</v>
      </c>
      <c r="DC395">
        <v>7.5420614968091373E-3</v>
      </c>
      <c r="DD395">
        <v>701.64114897651825</v>
      </c>
      <c r="DE395" s="5">
        <f>ROUND(ПП5[[#This Row],[Стоимость квартиры с отделкой]]/1000000,2)</f>
        <v>4.8099999999999996</v>
      </c>
    </row>
    <row r="396" spans="1:109" x14ac:dyDescent="0.25">
      <c r="A396" s="5">
        <v>395</v>
      </c>
      <c r="B396" s="5" t="s">
        <v>22</v>
      </c>
      <c r="C396" s="5">
        <v>1</v>
      </c>
      <c r="D396" s="5">
        <v>6</v>
      </c>
      <c r="E396" s="5">
        <v>3</v>
      </c>
      <c r="F396" s="5">
        <v>14.49</v>
      </c>
      <c r="G396" s="5">
        <v>13.98</v>
      </c>
      <c r="H396" s="5">
        <v>11.42</v>
      </c>
      <c r="I396" s="5">
        <v>39.89</v>
      </c>
      <c r="J396" s="5">
        <v>16.670000000000002</v>
      </c>
      <c r="K396" s="5">
        <v>4.1399999999999997</v>
      </c>
      <c r="L396" s="5">
        <v>1.89</v>
      </c>
      <c r="M396" s="5"/>
      <c r="N396" s="5">
        <v>11.31</v>
      </c>
      <c r="O396" s="5">
        <v>5.42</v>
      </c>
      <c r="P396" s="5">
        <v>2.86</v>
      </c>
      <c r="Q396">
        <v>2.79</v>
      </c>
      <c r="R396" s="5">
        <v>11.07</v>
      </c>
      <c r="S396" s="5">
        <v>84.97</v>
      </c>
      <c r="T396" s="5">
        <v>73.900000000000006</v>
      </c>
      <c r="U396" s="5">
        <v>79.44</v>
      </c>
      <c r="V396">
        <v>78.800000000000011</v>
      </c>
      <c r="W396" s="5">
        <v>77446.215000000011</v>
      </c>
      <c r="X396">
        <v>3872.310750000001</v>
      </c>
      <c r="Y396">
        <v>81318.525750000015</v>
      </c>
      <c r="Z396">
        <v>2439.5557725000003</v>
      </c>
      <c r="AA396">
        <v>83758.081522500011</v>
      </c>
      <c r="AC396">
        <v>83758.081522500011</v>
      </c>
      <c r="AE396">
        <v>83758.081522500011</v>
      </c>
      <c r="AG396">
        <v>83758.081522500011</v>
      </c>
      <c r="AI396">
        <v>83758.081522500011</v>
      </c>
      <c r="AJ396">
        <v>837.58081522500015</v>
      </c>
      <c r="AK396">
        <v>84595.662337725007</v>
      </c>
      <c r="AL396" s="5">
        <v>4229.7831168862504</v>
      </c>
      <c r="AM396" s="5">
        <v>88825.445454611254</v>
      </c>
      <c r="AN396">
        <v>11174.554545388746</v>
      </c>
      <c r="AO396">
        <v>100000</v>
      </c>
      <c r="AP396">
        <v>2000</v>
      </c>
      <c r="AQ396">
        <v>102000</v>
      </c>
      <c r="AS396">
        <v>102000</v>
      </c>
      <c r="AT396">
        <v>2040</v>
      </c>
      <c r="AU396">
        <v>104040</v>
      </c>
      <c r="AV396">
        <v>1000</v>
      </c>
      <c r="AW396">
        <v>105040</v>
      </c>
      <c r="AX396" s="5"/>
      <c r="AY396">
        <v>105040</v>
      </c>
      <c r="AZ396">
        <v>2100.8000000000002</v>
      </c>
      <c r="BA396">
        <v>107140.8</v>
      </c>
      <c r="BC396">
        <v>107140.8</v>
      </c>
      <c r="BD396">
        <v>2142.8160000000003</v>
      </c>
      <c r="BE396">
        <v>109283.61599999999</v>
      </c>
      <c r="BG396">
        <v>109283.61599999999</v>
      </c>
      <c r="BI396">
        <v>109283.61599999999</v>
      </c>
      <c r="BK396">
        <v>109283.61599999999</v>
      </c>
      <c r="BM396">
        <v>109283.61599999999</v>
      </c>
      <c r="BO396">
        <v>109283.61599999999</v>
      </c>
      <c r="BQ396">
        <v>109283.61599999999</v>
      </c>
      <c r="BS396">
        <v>109283.61599999999</v>
      </c>
      <c r="BT396" s="5">
        <v>109283.62</v>
      </c>
      <c r="BU396" s="5">
        <v>8681500</v>
      </c>
      <c r="BV396">
        <v>150000</v>
      </c>
      <c r="BX396" s="5">
        <v>150000</v>
      </c>
      <c r="BY396" s="5">
        <v>107395.51863041287</v>
      </c>
      <c r="BZ396" s="5">
        <v>8531500</v>
      </c>
      <c r="CA396" s="5" t="s">
        <v>8</v>
      </c>
      <c r="CB396" s="5"/>
      <c r="CC396">
        <v>107395.51863041287</v>
      </c>
      <c r="CD396" s="5">
        <v>0</v>
      </c>
      <c r="CE396" s="5">
        <v>8531500</v>
      </c>
      <c r="CF396" s="5" t="s">
        <v>105</v>
      </c>
      <c r="CG396" s="5" t="s">
        <v>1330</v>
      </c>
      <c r="CH396" s="5" t="s">
        <v>1</v>
      </c>
      <c r="CI396" s="5" t="s">
        <v>1</v>
      </c>
      <c r="CJ396" t="s">
        <v>1863</v>
      </c>
      <c r="CK396" t="s">
        <v>1787</v>
      </c>
      <c r="CL396" t="s">
        <v>1868</v>
      </c>
      <c r="CM396" t="s">
        <v>1858</v>
      </c>
      <c r="CN396" s="5" t="b">
        <v>1</v>
      </c>
      <c r="CO396" t="s">
        <v>537</v>
      </c>
      <c r="CQ396" t="s">
        <v>1269</v>
      </c>
      <c r="CR396" t="s">
        <v>1450</v>
      </c>
      <c r="CS396" t="s">
        <v>8</v>
      </c>
      <c r="CT396" t="b">
        <v>1</v>
      </c>
      <c r="CU396">
        <v>8681500</v>
      </c>
      <c r="CV396" t="s">
        <v>1899</v>
      </c>
      <c r="CW396">
        <v>0</v>
      </c>
      <c r="CX396">
        <v>8681500</v>
      </c>
      <c r="CY396">
        <v>0</v>
      </c>
      <c r="CZ396" t="b">
        <v>1</v>
      </c>
      <c r="DA396">
        <v>45467</v>
      </c>
      <c r="DB396" t="s">
        <v>1789</v>
      </c>
      <c r="DC396">
        <v>-8.0563947633431887E-3</v>
      </c>
      <c r="DD396">
        <v>-865.22069390058437</v>
      </c>
      <c r="DE396" s="5">
        <f>ROUND(ПП5[[#This Row],[Стоимость квартиры с отделкой]]/1000000,2)</f>
        <v>8.5299999999999994</v>
      </c>
    </row>
    <row r="397" spans="1:109" x14ac:dyDescent="0.25">
      <c r="A397" s="5">
        <v>396</v>
      </c>
      <c r="B397" s="5" t="s">
        <v>22</v>
      </c>
      <c r="C397" s="5">
        <v>1</v>
      </c>
      <c r="D397" s="5">
        <v>7</v>
      </c>
      <c r="E397" s="5">
        <v>1</v>
      </c>
      <c r="F397" s="5">
        <v>16.79</v>
      </c>
      <c r="G397" s="5"/>
      <c r="H397" s="5"/>
      <c r="I397" s="5">
        <v>16.79</v>
      </c>
      <c r="J397" s="5">
        <v>11.43</v>
      </c>
      <c r="K397" s="5">
        <v>3.56</v>
      </c>
      <c r="L397" s="5"/>
      <c r="M397" s="5"/>
      <c r="N397" s="5">
        <v>6.66</v>
      </c>
      <c r="O397" s="5">
        <v>2.4900000000000002</v>
      </c>
      <c r="P397" s="5"/>
      <c r="R397" s="5">
        <v>2.4900000000000002</v>
      </c>
      <c r="S397" s="5">
        <v>40.93</v>
      </c>
      <c r="T397" s="5">
        <v>38.44</v>
      </c>
      <c r="U397" s="5">
        <v>39.69</v>
      </c>
      <c r="V397">
        <v>40.1</v>
      </c>
      <c r="W397" s="5">
        <v>87195.9375</v>
      </c>
      <c r="X397">
        <v>4359.796875</v>
      </c>
      <c r="Y397">
        <v>91555.734375</v>
      </c>
      <c r="Z397">
        <v>2746.6720312499997</v>
      </c>
      <c r="AA397">
        <v>94302.406406249997</v>
      </c>
      <c r="AB397">
        <v>4243.6082882812498</v>
      </c>
      <c r="AC397">
        <v>98546.014694531244</v>
      </c>
      <c r="AE397">
        <v>98546.014694531244</v>
      </c>
      <c r="AF397">
        <v>4927.300734726563</v>
      </c>
      <c r="AG397">
        <v>103473.3154292578</v>
      </c>
      <c r="AI397">
        <v>103473.3154292578</v>
      </c>
      <c r="AJ397">
        <v>1034.7331542925781</v>
      </c>
      <c r="AK397">
        <v>104508.04858355039</v>
      </c>
      <c r="AL397" s="5">
        <v>5225.4024291775204</v>
      </c>
      <c r="AM397" s="5">
        <v>109733.45101272792</v>
      </c>
      <c r="AN397">
        <v>10266.548987272079</v>
      </c>
      <c r="AO397">
        <v>120000</v>
      </c>
      <c r="AP397">
        <v>3600</v>
      </c>
      <c r="AQ397">
        <v>123600</v>
      </c>
      <c r="AS397">
        <v>123600</v>
      </c>
      <c r="AU397">
        <v>123600</v>
      </c>
      <c r="AW397">
        <v>123600</v>
      </c>
      <c r="AX397" s="5"/>
      <c r="AY397">
        <v>123600</v>
      </c>
      <c r="BA397">
        <v>123600</v>
      </c>
      <c r="BC397">
        <v>123600</v>
      </c>
      <c r="BE397">
        <v>123600</v>
      </c>
      <c r="BF397">
        <v>1854</v>
      </c>
      <c r="BG397">
        <v>125454</v>
      </c>
      <c r="BI397">
        <v>125454</v>
      </c>
      <c r="BJ397">
        <v>2509.08</v>
      </c>
      <c r="BK397">
        <v>127963.08</v>
      </c>
      <c r="BL397">
        <v>6398.1540000000005</v>
      </c>
      <c r="BM397">
        <v>134361.234</v>
      </c>
      <c r="BN397">
        <v>17466.960419999999</v>
      </c>
      <c r="BO397">
        <v>151828.19442000001</v>
      </c>
      <c r="BP397">
        <v>35</v>
      </c>
      <c r="BQ397">
        <v>151863.19442000001</v>
      </c>
      <c r="BS397">
        <v>151863.19442000001</v>
      </c>
      <c r="BT397" s="5">
        <v>151863.19</v>
      </c>
      <c r="BU397" s="5">
        <v>6089800</v>
      </c>
      <c r="BX397" s="5">
        <v>0</v>
      </c>
      <c r="BY397" s="5">
        <v>151865.33665835412</v>
      </c>
      <c r="BZ397" s="5">
        <v>6089800</v>
      </c>
      <c r="CA397" s="5" t="s">
        <v>10</v>
      </c>
      <c r="CB397" s="5">
        <v>30000</v>
      </c>
      <c r="CC397">
        <v>181865.33665835412</v>
      </c>
      <c r="CD397" s="5">
        <v>1203000.0000000007</v>
      </c>
      <c r="CE397" s="5">
        <v>7292800.0000000019</v>
      </c>
      <c r="CF397" s="5"/>
      <c r="CG397" s="5" t="s">
        <v>1842</v>
      </c>
      <c r="CH397" s="5" t="s">
        <v>2</v>
      </c>
      <c r="CI397" s="5" t="s">
        <v>2</v>
      </c>
      <c r="CJ397" t="s">
        <v>1821</v>
      </c>
      <c r="CK397" t="s">
        <v>1787</v>
      </c>
      <c r="CL397" t="s">
        <v>1868</v>
      </c>
      <c r="CM397" t="s">
        <v>1864</v>
      </c>
      <c r="CN397" s="5" t="b">
        <v>1</v>
      </c>
      <c r="CO397" t="s">
        <v>538</v>
      </c>
      <c r="CQ397" t="s">
        <v>1269</v>
      </c>
      <c r="CR397" t="s">
        <v>1451</v>
      </c>
      <c r="CS397" t="s">
        <v>10</v>
      </c>
      <c r="CT397" t="b">
        <v>1</v>
      </c>
      <c r="CU397">
        <v>6089800</v>
      </c>
      <c r="CV397">
        <v>6089800</v>
      </c>
      <c r="CW397">
        <v>0</v>
      </c>
      <c r="CX397">
        <v>0</v>
      </c>
      <c r="CY397">
        <v>0</v>
      </c>
      <c r="CZ397" t="b">
        <v>1</v>
      </c>
      <c r="DA397" t="s">
        <v>1786</v>
      </c>
      <c r="DB397" t="s">
        <v>1787</v>
      </c>
      <c r="DC397">
        <v>1.0330057949105688E-2</v>
      </c>
      <c r="DD397">
        <v>1568.7777281412425</v>
      </c>
      <c r="DE397" s="5">
        <f>ROUND(ПП5[[#This Row],[Стоимость квартиры с отделкой]]/1000000,2)</f>
        <v>7.29</v>
      </c>
    </row>
    <row r="398" spans="1:109" x14ac:dyDescent="0.25">
      <c r="A398" s="5">
        <v>397</v>
      </c>
      <c r="B398" s="5" t="s">
        <v>22</v>
      </c>
      <c r="C398" s="5">
        <v>2</v>
      </c>
      <c r="D398" s="5">
        <v>1</v>
      </c>
      <c r="E398" s="5">
        <v>0</v>
      </c>
      <c r="F398" s="5">
        <v>13.74</v>
      </c>
      <c r="G398" s="5"/>
      <c r="H398" s="5"/>
      <c r="I398" s="5">
        <v>13.74</v>
      </c>
      <c r="J398" s="5">
        <v>5.84</v>
      </c>
      <c r="K398" s="5">
        <v>3.76</v>
      </c>
      <c r="L398" s="5"/>
      <c r="M398" s="5"/>
      <c r="N398" s="5">
        <v>3.73</v>
      </c>
      <c r="O398" s="5">
        <v>4.6500000000000004</v>
      </c>
      <c r="P398" s="5"/>
      <c r="R398" s="5">
        <v>4.6500000000000004</v>
      </c>
      <c r="S398" s="5">
        <v>31.72</v>
      </c>
      <c r="T398" s="5">
        <v>27.07</v>
      </c>
      <c r="U398" s="5">
        <v>29.4</v>
      </c>
      <c r="V398">
        <v>29.3</v>
      </c>
      <c r="W398" s="5">
        <v>90229.544999999998</v>
      </c>
      <c r="Y398">
        <v>90229.544999999998</v>
      </c>
      <c r="AA398">
        <v>90229.544999999998</v>
      </c>
      <c r="AC398">
        <v>90229.544999999998</v>
      </c>
      <c r="AE398">
        <v>90229.544999999998</v>
      </c>
      <c r="AG398">
        <v>90229.544999999998</v>
      </c>
      <c r="AI398">
        <v>90229.544999999998</v>
      </c>
      <c r="AK398">
        <v>90229.544999999998</v>
      </c>
      <c r="AL398" s="5"/>
      <c r="AM398" s="5">
        <v>90229.544999999998</v>
      </c>
      <c r="AO398">
        <v>90229.544999999998</v>
      </c>
      <c r="AQ398">
        <v>90229.544999999998</v>
      </c>
      <c r="AS398">
        <v>90229.544999999998</v>
      </c>
      <c r="AU398">
        <v>90229.544999999998</v>
      </c>
      <c r="AW398">
        <v>90229.544999999998</v>
      </c>
      <c r="AX398" s="5"/>
      <c r="AY398">
        <v>90229.544999999998</v>
      </c>
      <c r="BA398">
        <v>90229.544999999998</v>
      </c>
      <c r="BC398">
        <v>90229.544999999998</v>
      </c>
      <c r="BE398">
        <v>90229.544999999998</v>
      </c>
      <c r="BG398">
        <v>90229.544999999998</v>
      </c>
      <c r="BI398">
        <v>90229.544999999998</v>
      </c>
      <c r="BK398">
        <v>90229.544999999998</v>
      </c>
      <c r="BM398">
        <v>90229.544999999998</v>
      </c>
      <c r="BO398">
        <v>90229.544999999998</v>
      </c>
      <c r="BQ398">
        <v>90229.544999999998</v>
      </c>
      <c r="BS398">
        <v>90229.544999999998</v>
      </c>
      <c r="BT398" s="5">
        <v>90229.55</v>
      </c>
      <c r="BU398" s="5">
        <v>2652748.77</v>
      </c>
      <c r="BX398" s="5">
        <v>0</v>
      </c>
      <c r="BY398" s="5">
        <v>90229.55</v>
      </c>
      <c r="BZ398" s="5">
        <v>2652748.77</v>
      </c>
      <c r="CA398" s="5" t="s">
        <v>9</v>
      </c>
      <c r="CB398" s="5">
        <v>4500</v>
      </c>
      <c r="CC398">
        <v>94729.55</v>
      </c>
      <c r="CD398" s="5">
        <v>132300</v>
      </c>
      <c r="CE398" s="5">
        <v>2785048.77</v>
      </c>
      <c r="CF398" s="5"/>
      <c r="CG398" s="5"/>
      <c r="CH398" s="5" t="s">
        <v>1</v>
      </c>
      <c r="CI398" s="5" t="s">
        <v>1</v>
      </c>
      <c r="CJ398" t="s">
        <v>1863</v>
      </c>
      <c r="CK398" t="s">
        <v>1787</v>
      </c>
      <c r="CL398" t="s">
        <v>1868</v>
      </c>
      <c r="CM398" t="s">
        <v>1862</v>
      </c>
      <c r="CN398" s="5" t="b">
        <v>1</v>
      </c>
      <c r="CO398" t="s">
        <v>539</v>
      </c>
      <c r="CQ398" t="s">
        <v>128</v>
      </c>
      <c r="CR398" t="s">
        <v>1450</v>
      </c>
      <c r="CS398" t="s">
        <v>9</v>
      </c>
      <c r="CT398" t="b">
        <v>1</v>
      </c>
      <c r="CU398">
        <v>2652748.77</v>
      </c>
      <c r="CV398" t="s">
        <v>1899</v>
      </c>
      <c r="CW398">
        <v>2652749</v>
      </c>
      <c r="CX398">
        <v>2652749</v>
      </c>
      <c r="CY398">
        <v>0</v>
      </c>
      <c r="CZ398" t="b">
        <v>1</v>
      </c>
      <c r="DA398">
        <v>45188</v>
      </c>
      <c r="DB398" t="s">
        <v>1789</v>
      </c>
      <c r="DC398">
        <v>-3.4013605442175798E-3</v>
      </c>
      <c r="DD398">
        <v>-306.90323129250731</v>
      </c>
      <c r="DE398" s="5">
        <f>ROUND(ПП5[[#This Row],[Стоимость квартиры с отделкой]]/1000000,2)</f>
        <v>2.79</v>
      </c>
    </row>
    <row r="399" spans="1:109" x14ac:dyDescent="0.25">
      <c r="A399" s="5">
        <v>398</v>
      </c>
      <c r="B399" s="5" t="s">
        <v>22</v>
      </c>
      <c r="C399" s="5">
        <v>2</v>
      </c>
      <c r="D399" s="5">
        <v>2</v>
      </c>
      <c r="E399" s="5">
        <v>1</v>
      </c>
      <c r="F399" s="5">
        <v>13.17</v>
      </c>
      <c r="G399" s="5"/>
      <c r="H399" s="5"/>
      <c r="I399" s="5">
        <v>13.17</v>
      </c>
      <c r="J399" s="5">
        <v>16.940000000000001</v>
      </c>
      <c r="K399" s="5">
        <v>3.55</v>
      </c>
      <c r="L399" s="5">
        <v>2.41</v>
      </c>
      <c r="M399" s="5"/>
      <c r="N399" s="5">
        <v>5.8</v>
      </c>
      <c r="O399" s="5">
        <v>2.68</v>
      </c>
      <c r="P399" s="5"/>
      <c r="R399" s="5">
        <v>2.68</v>
      </c>
      <c r="S399" s="5">
        <v>44.55</v>
      </c>
      <c r="T399" s="5">
        <v>41.87</v>
      </c>
      <c r="U399" s="5">
        <v>43.21</v>
      </c>
      <c r="V399">
        <v>42.25</v>
      </c>
      <c r="W399" s="5">
        <v>85979.25</v>
      </c>
      <c r="X399">
        <v>4298.9625000000005</v>
      </c>
      <c r="Y399">
        <v>90278.212499999994</v>
      </c>
      <c r="Z399">
        <v>2708.3463749999996</v>
      </c>
      <c r="AA399">
        <v>92986.558874999988</v>
      </c>
      <c r="AB399">
        <v>929.86558875000003</v>
      </c>
      <c r="AC399">
        <v>93916.424463749994</v>
      </c>
      <c r="AE399">
        <v>93916.424463749994</v>
      </c>
      <c r="AF399">
        <v>4695.8212231874995</v>
      </c>
      <c r="AG399">
        <v>98612.245686937487</v>
      </c>
      <c r="AI399">
        <v>98612.245686937487</v>
      </c>
      <c r="AJ399">
        <v>986.12245686937479</v>
      </c>
      <c r="AK399">
        <v>99598.36814380686</v>
      </c>
      <c r="AL399" s="5">
        <v>4979.9184071903437</v>
      </c>
      <c r="AM399" s="5">
        <v>104578.2865509972</v>
      </c>
      <c r="AO399">
        <v>104578.2865509972</v>
      </c>
      <c r="AP399">
        <v>3137.348596529916</v>
      </c>
      <c r="AQ399">
        <v>107715.63514752712</v>
      </c>
      <c r="AR399">
        <v>500</v>
      </c>
      <c r="AS399">
        <v>108215.63514752712</v>
      </c>
      <c r="AU399">
        <v>108215.63514752712</v>
      </c>
      <c r="AW399">
        <v>108215.63514752712</v>
      </c>
      <c r="AX399" s="5"/>
      <c r="AY399">
        <v>108215.63514752712</v>
      </c>
      <c r="AZ399">
        <v>1082.1563514752711</v>
      </c>
      <c r="BA399">
        <v>109297.7914990024</v>
      </c>
      <c r="BC399">
        <v>109297.7914990024</v>
      </c>
      <c r="BE399">
        <v>109297.7914990024</v>
      </c>
      <c r="BF399">
        <v>2732.4447874750604</v>
      </c>
      <c r="BG399">
        <v>112030.23628647746</v>
      </c>
      <c r="BI399">
        <v>112030.23628647746</v>
      </c>
      <c r="BK399">
        <v>112030.23628647746</v>
      </c>
      <c r="BL399">
        <v>8962.418902918198</v>
      </c>
      <c r="BM399">
        <v>120992.65518939566</v>
      </c>
      <c r="BN399">
        <v>15729.045174621437</v>
      </c>
      <c r="BO399">
        <v>136721.7003640171</v>
      </c>
      <c r="BP399">
        <v>35</v>
      </c>
      <c r="BQ399">
        <v>136756.7003640171</v>
      </c>
      <c r="BS399">
        <v>136756.7003640171</v>
      </c>
      <c r="BT399" s="5">
        <v>136756.70000000001</v>
      </c>
      <c r="BU399" s="5">
        <v>5909300</v>
      </c>
      <c r="BV399">
        <v>450000</v>
      </c>
      <c r="BX399" s="5">
        <v>450000</v>
      </c>
      <c r="BY399" s="5">
        <v>126343.43901874566</v>
      </c>
      <c r="BZ399" s="5">
        <v>5459300</v>
      </c>
      <c r="CA399" s="5" t="s">
        <v>8</v>
      </c>
      <c r="CB399" s="5"/>
      <c r="CC399">
        <v>126343.43901874566</v>
      </c>
      <c r="CD399" s="5">
        <v>0</v>
      </c>
      <c r="CE399" s="5">
        <v>5459300</v>
      </c>
      <c r="CF399" s="5"/>
      <c r="CG399" s="5" t="s">
        <v>24</v>
      </c>
      <c r="CH399" s="5" t="s">
        <v>1</v>
      </c>
      <c r="CI399" s="5" t="s">
        <v>1</v>
      </c>
      <c r="CJ399" t="s">
        <v>1863</v>
      </c>
      <c r="CK399" t="s">
        <v>1787</v>
      </c>
      <c r="CL399" t="s">
        <v>1868</v>
      </c>
      <c r="CM399" t="s">
        <v>1856</v>
      </c>
      <c r="CN399" s="5" t="b">
        <v>1</v>
      </c>
      <c r="CO399" t="s">
        <v>540</v>
      </c>
      <c r="CQ399" t="s">
        <v>1269</v>
      </c>
      <c r="CR399" t="s">
        <v>1450</v>
      </c>
      <c r="CS399" t="s">
        <v>8</v>
      </c>
      <c r="CT399" t="b">
        <v>1</v>
      </c>
      <c r="CU399">
        <v>5909300</v>
      </c>
      <c r="CV399" t="s">
        <v>1899</v>
      </c>
      <c r="CW399">
        <v>0</v>
      </c>
      <c r="CX399">
        <v>5909300</v>
      </c>
      <c r="CY399">
        <v>0</v>
      </c>
      <c r="CZ399" t="b">
        <v>1</v>
      </c>
      <c r="DA399">
        <v>45792</v>
      </c>
      <c r="DB399" t="s">
        <v>1790</v>
      </c>
      <c r="DC399">
        <v>-2.2217079379773241E-2</v>
      </c>
      <c r="DD399">
        <v>-2806.9822137930123</v>
      </c>
      <c r="DE399" s="5">
        <f>ROUND(ПП5[[#This Row],[Стоимость квартиры с отделкой]]/1000000,2)</f>
        <v>5.46</v>
      </c>
    </row>
    <row r="400" spans="1:109" x14ac:dyDescent="0.25">
      <c r="A400" s="5">
        <v>399</v>
      </c>
      <c r="B400" s="5" t="s">
        <v>22</v>
      </c>
      <c r="C400" s="5">
        <v>2</v>
      </c>
      <c r="D400" s="5">
        <v>3</v>
      </c>
      <c r="E400" s="5">
        <v>0</v>
      </c>
      <c r="F400" s="5">
        <v>7.2</v>
      </c>
      <c r="G400" s="5"/>
      <c r="H400" s="5"/>
      <c r="I400" s="5">
        <v>7.2</v>
      </c>
      <c r="J400" s="5">
        <v>5.17</v>
      </c>
      <c r="K400" s="5">
        <v>3.71</v>
      </c>
      <c r="L400" s="5"/>
      <c r="M400" s="5"/>
      <c r="N400" s="5">
        <v>6.96</v>
      </c>
      <c r="O400" s="5">
        <v>2.92</v>
      </c>
      <c r="P400" s="5"/>
      <c r="R400" s="5">
        <v>2.92</v>
      </c>
      <c r="S400" s="5">
        <v>25.96</v>
      </c>
      <c r="T400" s="5">
        <v>23.04</v>
      </c>
      <c r="U400" s="5">
        <v>24.5</v>
      </c>
      <c r="V400">
        <v>24.15</v>
      </c>
      <c r="W400" s="5">
        <v>91981.574999999997</v>
      </c>
      <c r="Y400">
        <v>91981.574999999997</v>
      </c>
      <c r="AA400">
        <v>91981.574999999997</v>
      </c>
      <c r="AC400">
        <v>91981.574999999997</v>
      </c>
      <c r="AE400">
        <v>91981.574999999997</v>
      </c>
      <c r="AG400">
        <v>91981.574999999997</v>
      </c>
      <c r="AI400">
        <v>91981.574999999997</v>
      </c>
      <c r="AK400">
        <v>91981.574999999997</v>
      </c>
      <c r="AL400" s="5"/>
      <c r="AM400" s="5">
        <v>91981.574999999997</v>
      </c>
      <c r="AO400">
        <v>91981.574999999997</v>
      </c>
      <c r="AQ400">
        <v>91981.574999999997</v>
      </c>
      <c r="AS400">
        <v>91981.574999999997</v>
      </c>
      <c r="AU400">
        <v>91981.574999999997</v>
      </c>
      <c r="AW400">
        <v>91981.574999999997</v>
      </c>
      <c r="AX400" s="5"/>
      <c r="AY400">
        <v>91981.574999999997</v>
      </c>
      <c r="BA400">
        <v>91981.574999999997</v>
      </c>
      <c r="BC400">
        <v>91981.574999999997</v>
      </c>
      <c r="BE400">
        <v>91981.574999999997</v>
      </c>
      <c r="BG400">
        <v>91981.574999999997</v>
      </c>
      <c r="BI400">
        <v>91981.574999999997</v>
      </c>
      <c r="BK400">
        <v>91981.574999999997</v>
      </c>
      <c r="BM400">
        <v>91981.574999999997</v>
      </c>
      <c r="BO400">
        <v>91981.574999999997</v>
      </c>
      <c r="BQ400">
        <v>91981.574999999997</v>
      </c>
      <c r="BS400">
        <v>91981.574999999997</v>
      </c>
      <c r="BT400" s="5">
        <v>91981.58</v>
      </c>
      <c r="BU400" s="5">
        <v>2253548.71</v>
      </c>
      <c r="BX400" s="5">
        <v>0</v>
      </c>
      <c r="BY400" s="5">
        <v>91981.58</v>
      </c>
      <c r="BZ400" s="5">
        <v>2253548.71</v>
      </c>
      <c r="CA400" s="5" t="s">
        <v>10</v>
      </c>
      <c r="CB400" s="5">
        <v>15500</v>
      </c>
      <c r="CC400">
        <v>107481.58</v>
      </c>
      <c r="CD400" s="5">
        <v>379750</v>
      </c>
      <c r="CE400" s="5">
        <v>2633298.71</v>
      </c>
      <c r="CF400" s="5"/>
      <c r="CG400" s="5"/>
      <c r="CH400" s="5" t="s">
        <v>1</v>
      </c>
      <c r="CI400" s="5" t="s">
        <v>1</v>
      </c>
      <c r="CJ400" t="s">
        <v>1863</v>
      </c>
      <c r="CK400" t="s">
        <v>1787</v>
      </c>
      <c r="CL400" t="s">
        <v>1868</v>
      </c>
      <c r="CM400" t="s">
        <v>1862</v>
      </c>
      <c r="CN400" s="5" t="b">
        <v>1</v>
      </c>
      <c r="CO400" t="s">
        <v>541</v>
      </c>
      <c r="CQ400" t="s">
        <v>128</v>
      </c>
      <c r="CR400" t="s">
        <v>1450</v>
      </c>
      <c r="CS400" t="s">
        <v>10</v>
      </c>
      <c r="CT400" t="b">
        <v>1</v>
      </c>
      <c r="CU400">
        <v>2253548.71</v>
      </c>
      <c r="CV400" t="s">
        <v>1899</v>
      </c>
      <c r="CW400">
        <v>2253549</v>
      </c>
      <c r="CX400">
        <v>2253549</v>
      </c>
      <c r="CY400">
        <v>0</v>
      </c>
      <c r="CZ400" t="b">
        <v>1</v>
      </c>
      <c r="DA400">
        <v>45187</v>
      </c>
      <c r="DB400" t="s">
        <v>1789</v>
      </c>
      <c r="DC400">
        <v>-1.4285714285714237E-2</v>
      </c>
      <c r="DD400">
        <v>-1314.0225714285668</v>
      </c>
      <c r="DE400" s="5">
        <f>ROUND(ПП5[[#This Row],[Стоимость квартиры с отделкой]]/1000000,2)</f>
        <v>2.63</v>
      </c>
    </row>
    <row r="401" spans="1:109" x14ac:dyDescent="0.25">
      <c r="A401" s="5">
        <v>400</v>
      </c>
      <c r="B401" s="5" t="s">
        <v>22</v>
      </c>
      <c r="C401" s="5">
        <v>2</v>
      </c>
      <c r="D401" s="5">
        <v>4</v>
      </c>
      <c r="E401" s="5">
        <v>2</v>
      </c>
      <c r="F401" s="5">
        <v>14.48</v>
      </c>
      <c r="G401" s="5">
        <v>11.42</v>
      </c>
      <c r="H401" s="5"/>
      <c r="I401" s="5">
        <v>25.9</v>
      </c>
      <c r="J401" s="5">
        <v>15.86</v>
      </c>
      <c r="K401" s="5">
        <v>3.01</v>
      </c>
      <c r="L401" s="5">
        <v>2.67</v>
      </c>
      <c r="M401" s="5"/>
      <c r="N401" s="5">
        <v>9.44</v>
      </c>
      <c r="O401" s="5">
        <v>2.72</v>
      </c>
      <c r="P401" s="5"/>
      <c r="R401" s="5">
        <v>2.72</v>
      </c>
      <c r="S401" s="5">
        <v>59.6</v>
      </c>
      <c r="T401" s="5">
        <v>56.88</v>
      </c>
      <c r="U401" s="5">
        <v>58.24</v>
      </c>
      <c r="V401">
        <v>57.750000000000007</v>
      </c>
      <c r="W401" s="5">
        <v>80307.864000000001</v>
      </c>
      <c r="X401">
        <v>4015.3932</v>
      </c>
      <c r="Y401">
        <v>84323.257199999993</v>
      </c>
      <c r="Z401">
        <v>2529.6977160000001</v>
      </c>
      <c r="AA401">
        <v>86852.954916000002</v>
      </c>
      <c r="AC401">
        <v>86852.954916000002</v>
      </c>
      <c r="AE401">
        <v>86852.954916000002</v>
      </c>
      <c r="AG401">
        <v>86852.954916000002</v>
      </c>
      <c r="AI401">
        <v>86852.954916000002</v>
      </c>
      <c r="AJ401">
        <v>868.52954915999999</v>
      </c>
      <c r="AK401">
        <v>87721.48446516</v>
      </c>
      <c r="AL401" s="5">
        <v>4386.0742232580005</v>
      </c>
      <c r="AM401" s="5">
        <v>92107.558688417994</v>
      </c>
      <c r="AO401">
        <v>92107.558688417994</v>
      </c>
      <c r="AP401">
        <v>1842.15117376836</v>
      </c>
      <c r="AQ401">
        <v>93949.709862186355</v>
      </c>
      <c r="AS401">
        <v>93949.709862186355</v>
      </c>
      <c r="AT401">
        <v>1878.9941972437273</v>
      </c>
      <c r="AU401">
        <v>95828.704059430078</v>
      </c>
      <c r="AW401">
        <v>95828.704059430078</v>
      </c>
      <c r="AX401" s="5">
        <v>958.28704059430083</v>
      </c>
      <c r="AY401">
        <v>96786.991100024374</v>
      </c>
      <c r="BA401">
        <v>96786.991100024374</v>
      </c>
      <c r="BC401">
        <v>96786.991100024374</v>
      </c>
      <c r="BE401">
        <v>96786.991100024374</v>
      </c>
      <c r="BF401">
        <v>1451.8048665003655</v>
      </c>
      <c r="BG401">
        <v>98238.795966524733</v>
      </c>
      <c r="BI401">
        <v>98238.795966524733</v>
      </c>
      <c r="BJ401">
        <v>3929.5518386609888</v>
      </c>
      <c r="BK401">
        <v>102168.34780518572</v>
      </c>
      <c r="BL401">
        <v>6130.1008683111431</v>
      </c>
      <c r="BM401">
        <v>108298.44867349688</v>
      </c>
      <c r="BN401">
        <v>14078.798327554594</v>
      </c>
      <c r="BO401">
        <v>122377.24700105148</v>
      </c>
      <c r="BP401">
        <v>35</v>
      </c>
      <c r="BQ401">
        <v>122412.24700105148</v>
      </c>
      <c r="BS401">
        <v>122412.24700105148</v>
      </c>
      <c r="BT401" s="5">
        <v>122412.25</v>
      </c>
      <c r="BU401" s="5">
        <v>7129300</v>
      </c>
      <c r="BX401" s="5">
        <v>0</v>
      </c>
      <c r="BY401" s="5">
        <v>122412.43131868132</v>
      </c>
      <c r="BZ401" s="5">
        <v>7129300</v>
      </c>
      <c r="CA401" s="5" t="s">
        <v>8</v>
      </c>
      <c r="CB401" s="5"/>
      <c r="CC401">
        <v>122412.43131868132</v>
      </c>
      <c r="CD401" s="5">
        <v>0</v>
      </c>
      <c r="CE401" s="5">
        <v>7129300</v>
      </c>
      <c r="CF401" s="5"/>
      <c r="CG401" s="5"/>
      <c r="CH401" s="5" t="s">
        <v>1</v>
      </c>
      <c r="CI401" s="5" t="s">
        <v>1</v>
      </c>
      <c r="CJ401" t="s">
        <v>1863</v>
      </c>
      <c r="CK401" t="s">
        <v>1787</v>
      </c>
      <c r="CL401" t="s">
        <v>1868</v>
      </c>
      <c r="CM401" t="s">
        <v>1857</v>
      </c>
      <c r="CN401" s="5" t="b">
        <v>1</v>
      </c>
      <c r="CO401" t="s">
        <v>542</v>
      </c>
      <c r="CQ401" t="s">
        <v>1269</v>
      </c>
      <c r="CR401" t="s">
        <v>1450</v>
      </c>
      <c r="CS401" t="s">
        <v>8</v>
      </c>
      <c r="CT401" t="b">
        <v>1</v>
      </c>
      <c r="CU401">
        <v>7129300</v>
      </c>
      <c r="CV401" t="s">
        <v>1899</v>
      </c>
      <c r="CW401">
        <v>0</v>
      </c>
      <c r="CX401">
        <v>7129300</v>
      </c>
      <c r="CY401">
        <v>0</v>
      </c>
      <c r="CZ401" t="b">
        <v>1</v>
      </c>
      <c r="DA401">
        <v>45716</v>
      </c>
      <c r="DB401" t="s">
        <v>1797</v>
      </c>
      <c r="DC401">
        <v>-8.4134615384614531E-3</v>
      </c>
      <c r="DD401">
        <v>-1029.9122827292797</v>
      </c>
      <c r="DE401" s="5">
        <f>ROUND(ПП5[[#This Row],[Стоимость квартиры с отделкой]]/1000000,2)</f>
        <v>7.13</v>
      </c>
    </row>
    <row r="402" spans="1:109" x14ac:dyDescent="0.25">
      <c r="A402" s="5">
        <v>401</v>
      </c>
      <c r="B402" s="5" t="s">
        <v>22</v>
      </c>
      <c r="C402" s="5">
        <v>2</v>
      </c>
      <c r="D402" s="5">
        <v>5</v>
      </c>
      <c r="E402" s="5">
        <v>2</v>
      </c>
      <c r="F402" s="5">
        <v>15.41</v>
      </c>
      <c r="G402" s="5">
        <v>12.78</v>
      </c>
      <c r="H402" s="5"/>
      <c r="I402" s="5">
        <v>28.19</v>
      </c>
      <c r="J402" s="5">
        <v>13.45</v>
      </c>
      <c r="K402" s="5">
        <v>3.7</v>
      </c>
      <c r="L402" s="5">
        <v>2.72</v>
      </c>
      <c r="M402" s="5"/>
      <c r="N402" s="5">
        <v>8.2200000000000006</v>
      </c>
      <c r="O402" s="5">
        <v>3.03</v>
      </c>
      <c r="P402" s="5"/>
      <c r="R402" s="5">
        <v>3.03</v>
      </c>
      <c r="S402" s="5">
        <v>59.31</v>
      </c>
      <c r="T402" s="5">
        <v>56.28</v>
      </c>
      <c r="U402" s="5">
        <v>57.8</v>
      </c>
      <c r="V402">
        <v>57.100000000000009</v>
      </c>
      <c r="W402" s="5">
        <v>79921.768500000006</v>
      </c>
      <c r="X402">
        <v>3996.0884249999999</v>
      </c>
      <c r="Y402">
        <v>83917.856925</v>
      </c>
      <c r="Z402">
        <v>2517.5357077499998</v>
      </c>
      <c r="AA402">
        <v>86435.392632749994</v>
      </c>
      <c r="AC402">
        <v>86435.392632749994</v>
      </c>
      <c r="AE402">
        <v>86435.392632749994</v>
      </c>
      <c r="AG402">
        <v>86435.392632749994</v>
      </c>
      <c r="AI402">
        <v>86435.392632749994</v>
      </c>
      <c r="AJ402">
        <v>864.35392632749995</v>
      </c>
      <c r="AK402">
        <v>87299.746559077481</v>
      </c>
      <c r="AL402" s="5">
        <v>4364.9873279538751</v>
      </c>
      <c r="AM402" s="5">
        <v>91664.733887031369</v>
      </c>
      <c r="AO402">
        <v>91664.733887031369</v>
      </c>
      <c r="AP402">
        <v>1833.2946777406271</v>
      </c>
      <c r="AQ402">
        <v>93498.028564772001</v>
      </c>
      <c r="AS402">
        <v>93498.028564772001</v>
      </c>
      <c r="AT402">
        <v>1869.9605712954401</v>
      </c>
      <c r="AU402">
        <v>95367.989136067437</v>
      </c>
      <c r="AW402">
        <v>95367.989136067437</v>
      </c>
      <c r="AX402" s="5">
        <v>953.67989136067445</v>
      </c>
      <c r="AY402">
        <v>96321.669027428114</v>
      </c>
      <c r="BA402">
        <v>96321.669027428114</v>
      </c>
      <c r="BC402">
        <v>96321.669027428114</v>
      </c>
      <c r="BE402">
        <v>96321.669027428114</v>
      </c>
      <c r="BF402">
        <v>1444.8250354114216</v>
      </c>
      <c r="BG402">
        <v>97766.494062839542</v>
      </c>
      <c r="BH402">
        <v>500</v>
      </c>
      <c r="BI402">
        <v>98266.494062839542</v>
      </c>
      <c r="BK402">
        <v>98266.494062839542</v>
      </c>
      <c r="BM402">
        <v>98266.494062839542</v>
      </c>
      <c r="BO402">
        <v>98266.494062839542</v>
      </c>
      <c r="BQ402">
        <v>98266.494062839542</v>
      </c>
      <c r="BS402">
        <v>98266.494062839542</v>
      </c>
      <c r="BT402" s="5">
        <v>98266.49</v>
      </c>
      <c r="BU402" s="5">
        <v>5679900</v>
      </c>
      <c r="BX402" s="5">
        <v>0</v>
      </c>
      <c r="BY402" s="5">
        <v>98268.166089965409</v>
      </c>
      <c r="BZ402" s="5">
        <v>5679900</v>
      </c>
      <c r="CA402" s="5" t="s">
        <v>10</v>
      </c>
      <c r="CB402" s="5">
        <v>20000</v>
      </c>
      <c r="CC402">
        <v>118268.16608996539</v>
      </c>
      <c r="CD402" s="5">
        <v>1156000</v>
      </c>
      <c r="CE402" s="5">
        <v>6835900</v>
      </c>
      <c r="CF402" s="5"/>
      <c r="CG402" s="5"/>
      <c r="CH402" s="5" t="s">
        <v>1</v>
      </c>
      <c r="CI402" s="5" t="s">
        <v>1</v>
      </c>
      <c r="CJ402" t="s">
        <v>1863</v>
      </c>
      <c r="CK402" t="s">
        <v>1787</v>
      </c>
      <c r="CL402" t="s">
        <v>1868</v>
      </c>
      <c r="CM402" t="s">
        <v>1865</v>
      </c>
      <c r="CN402" s="5" t="b">
        <v>1</v>
      </c>
      <c r="CO402" t="s">
        <v>543</v>
      </c>
      <c r="CQ402" t="s">
        <v>1269</v>
      </c>
      <c r="CR402" t="s">
        <v>1450</v>
      </c>
      <c r="CS402" t="s">
        <v>10</v>
      </c>
      <c r="CT402" t="b">
        <v>1</v>
      </c>
      <c r="CU402">
        <v>5679900</v>
      </c>
      <c r="CV402" t="s">
        <v>1899</v>
      </c>
      <c r="CW402">
        <v>0</v>
      </c>
      <c r="CX402">
        <v>5679900</v>
      </c>
      <c r="CY402">
        <v>0</v>
      </c>
      <c r="CZ402" t="b">
        <v>1</v>
      </c>
      <c r="DA402">
        <v>45554</v>
      </c>
      <c r="DB402" t="s">
        <v>1792</v>
      </c>
      <c r="DC402">
        <v>-1.2110726643598468E-2</v>
      </c>
      <c r="DD402">
        <v>-1190.0988972833036</v>
      </c>
      <c r="DE402" s="5">
        <f>ROUND(ПП5[[#This Row],[Стоимость квартиры с отделкой]]/1000000,2)</f>
        <v>6.84</v>
      </c>
    </row>
    <row r="403" spans="1:109" x14ac:dyDescent="0.25">
      <c r="A403" s="5">
        <v>402</v>
      </c>
      <c r="B403" s="5" t="s">
        <v>22</v>
      </c>
      <c r="C403" s="5">
        <v>2</v>
      </c>
      <c r="D403" s="5">
        <v>6</v>
      </c>
      <c r="E403" s="5">
        <v>1</v>
      </c>
      <c r="F403" s="5">
        <v>12.71</v>
      </c>
      <c r="G403" s="5"/>
      <c r="H403" s="5"/>
      <c r="I403" s="5">
        <v>12.71</v>
      </c>
      <c r="J403" s="5">
        <v>12.55</v>
      </c>
      <c r="K403" s="5">
        <v>4.28</v>
      </c>
      <c r="L403" s="5"/>
      <c r="M403" s="5"/>
      <c r="N403" s="5">
        <v>7.34</v>
      </c>
      <c r="O403" s="5">
        <v>2.84</v>
      </c>
      <c r="P403" s="5"/>
      <c r="R403" s="5">
        <v>2.84</v>
      </c>
      <c r="S403" s="5">
        <v>39.72</v>
      </c>
      <c r="T403" s="5">
        <v>36.880000000000003</v>
      </c>
      <c r="U403" s="5">
        <v>38.299999999999997</v>
      </c>
      <c r="V403">
        <v>37.999999999999993</v>
      </c>
      <c r="W403" s="5">
        <v>88412.625</v>
      </c>
      <c r="X403">
        <v>4420.6312500000004</v>
      </c>
      <c r="Y403">
        <v>92833.256250000006</v>
      </c>
      <c r="Z403">
        <v>2784.9976875000002</v>
      </c>
      <c r="AA403">
        <v>95618.253937500005</v>
      </c>
      <c r="AB403">
        <v>956.18253937500003</v>
      </c>
      <c r="AC403">
        <v>96574.436476875009</v>
      </c>
      <c r="AE403">
        <v>96574.436476875009</v>
      </c>
      <c r="AF403">
        <v>4828.7218238437508</v>
      </c>
      <c r="AG403">
        <v>101403.15830071876</v>
      </c>
      <c r="AI403">
        <v>101403.15830071876</v>
      </c>
      <c r="AJ403">
        <v>1014.0315830071876</v>
      </c>
      <c r="AK403">
        <v>102417.18988372597</v>
      </c>
      <c r="AL403" s="5">
        <v>5120.8594941862975</v>
      </c>
      <c r="AM403" s="5">
        <v>107538.04937791223</v>
      </c>
      <c r="AO403">
        <v>107538.04937791223</v>
      </c>
      <c r="AP403">
        <v>3226.1414813373672</v>
      </c>
      <c r="AQ403">
        <v>110764.19085924962</v>
      </c>
      <c r="AS403">
        <v>110764.19085924962</v>
      </c>
      <c r="AU403">
        <v>110764.19085924962</v>
      </c>
      <c r="AW403">
        <v>110764.19085924962</v>
      </c>
      <c r="AX403" s="5"/>
      <c r="AY403">
        <v>110764.19085924962</v>
      </c>
      <c r="AZ403">
        <v>1107.6419085924963</v>
      </c>
      <c r="BA403">
        <v>111871.83276784212</v>
      </c>
      <c r="BB403">
        <v>559.35916383921062</v>
      </c>
      <c r="BC403">
        <v>112431.19193168131</v>
      </c>
      <c r="BE403">
        <v>112431.19193168131</v>
      </c>
      <c r="BF403">
        <v>2810.7797982920333</v>
      </c>
      <c r="BG403">
        <v>115241.97172997336</v>
      </c>
      <c r="BI403">
        <v>115241.97172997336</v>
      </c>
      <c r="BJ403">
        <v>2304.839434599467</v>
      </c>
      <c r="BK403">
        <v>117546.81116457282</v>
      </c>
      <c r="BM403">
        <v>117546.81116457282</v>
      </c>
      <c r="BO403">
        <v>117546.81116457282</v>
      </c>
      <c r="BQ403">
        <v>117546.81116457282</v>
      </c>
      <c r="BS403">
        <v>117546.81116457282</v>
      </c>
      <c r="BT403" s="5">
        <v>117546.81</v>
      </c>
      <c r="BU403" s="5">
        <v>4502100</v>
      </c>
      <c r="BW403">
        <v>0.02</v>
      </c>
      <c r="BX403" s="5">
        <v>90042</v>
      </c>
      <c r="BY403" s="5">
        <v>115197.33681462142</v>
      </c>
      <c r="BZ403" s="5">
        <v>4412058</v>
      </c>
      <c r="CA403" s="5" t="s">
        <v>8</v>
      </c>
      <c r="CB403" s="5"/>
      <c r="CC403">
        <v>115197.33681462142</v>
      </c>
      <c r="CD403" s="5">
        <v>0</v>
      </c>
      <c r="CE403" s="5">
        <v>4412058</v>
      </c>
      <c r="CF403" s="5"/>
      <c r="CG403" s="5" t="s">
        <v>62</v>
      </c>
      <c r="CH403" s="5" t="s">
        <v>1</v>
      </c>
      <c r="CI403" s="5" t="s">
        <v>1</v>
      </c>
      <c r="CJ403" t="s">
        <v>1863</v>
      </c>
      <c r="CK403" t="s">
        <v>1787</v>
      </c>
      <c r="CL403" t="s">
        <v>1868</v>
      </c>
      <c r="CM403" t="s">
        <v>1864</v>
      </c>
      <c r="CN403" s="5" t="b">
        <v>1</v>
      </c>
      <c r="CO403" t="s">
        <v>544</v>
      </c>
      <c r="CQ403" t="s">
        <v>1269</v>
      </c>
      <c r="CR403" t="s">
        <v>1450</v>
      </c>
      <c r="CS403" t="s">
        <v>8</v>
      </c>
      <c r="CT403" t="b">
        <v>1</v>
      </c>
      <c r="CU403">
        <v>4502100</v>
      </c>
      <c r="CV403" t="s">
        <v>1899</v>
      </c>
      <c r="CW403">
        <v>0</v>
      </c>
      <c r="CX403">
        <v>4502100</v>
      </c>
      <c r="CY403">
        <v>0</v>
      </c>
      <c r="CZ403" t="b">
        <v>1</v>
      </c>
      <c r="DA403">
        <v>45594</v>
      </c>
      <c r="DB403" t="s">
        <v>1792</v>
      </c>
      <c r="DC403">
        <v>-7.8328981723239099E-3</v>
      </c>
      <c r="DD403">
        <v>-902.32900899182994</v>
      </c>
      <c r="DE403" s="5">
        <f>ROUND(ПП5[[#This Row],[Стоимость квартиры с отделкой]]/1000000,2)</f>
        <v>4.41</v>
      </c>
    </row>
    <row r="404" spans="1:109" x14ac:dyDescent="0.25">
      <c r="A404" s="5">
        <v>403</v>
      </c>
      <c r="B404" s="5" t="s">
        <v>22</v>
      </c>
      <c r="C404" s="5">
        <v>2</v>
      </c>
      <c r="D404" s="5">
        <v>7</v>
      </c>
      <c r="E404" s="5">
        <v>3</v>
      </c>
      <c r="F404" s="5">
        <v>14.49</v>
      </c>
      <c r="G404" s="5">
        <v>13.98</v>
      </c>
      <c r="H404" s="5">
        <v>11.42</v>
      </c>
      <c r="I404" s="5">
        <v>39.89</v>
      </c>
      <c r="J404" s="5">
        <v>16.670000000000002</v>
      </c>
      <c r="K404" s="5">
        <v>4.1399999999999997</v>
      </c>
      <c r="L404" s="5">
        <v>1.89</v>
      </c>
      <c r="M404" s="5"/>
      <c r="N404" s="5">
        <v>11.31</v>
      </c>
      <c r="O404" s="5">
        <v>2.86</v>
      </c>
      <c r="P404" s="5">
        <v>2.79</v>
      </c>
      <c r="Q404">
        <v>5.42</v>
      </c>
      <c r="R404" s="5">
        <v>11.07</v>
      </c>
      <c r="S404" s="5">
        <v>84.97</v>
      </c>
      <c r="T404" s="5">
        <v>73.900000000000006</v>
      </c>
      <c r="U404" s="5">
        <v>79.44</v>
      </c>
      <c r="V404">
        <v>78.59999999999998</v>
      </c>
      <c r="W404" s="5">
        <v>77089.320000000022</v>
      </c>
      <c r="X404">
        <v>3854.4660000000017</v>
      </c>
      <c r="Y404">
        <v>80943.786000000022</v>
      </c>
      <c r="Z404">
        <v>2428.3135800000005</v>
      </c>
      <c r="AA404">
        <v>83372.099580000038</v>
      </c>
      <c r="AC404">
        <v>83372.099580000038</v>
      </c>
      <c r="AE404">
        <v>83372.099580000038</v>
      </c>
      <c r="AG404">
        <v>83372.099580000038</v>
      </c>
      <c r="AI404">
        <v>83372.099580000038</v>
      </c>
      <c r="AJ404">
        <v>833.72099580000031</v>
      </c>
      <c r="AK404">
        <v>84205.820575800026</v>
      </c>
      <c r="AL404" s="5">
        <v>4210.2910287900013</v>
      </c>
      <c r="AM404" s="5">
        <v>88416.111604590027</v>
      </c>
      <c r="AO404">
        <v>88416.111604590027</v>
      </c>
      <c r="AP404">
        <v>1768.3222320918003</v>
      </c>
      <c r="AQ404">
        <v>90184.433836681827</v>
      </c>
      <c r="AS404">
        <v>90184.433836681827</v>
      </c>
      <c r="AT404">
        <v>1803.6886767336368</v>
      </c>
      <c r="AU404">
        <v>91988.122513415467</v>
      </c>
      <c r="AV404">
        <v>1000</v>
      </c>
      <c r="AW404">
        <v>92988.122513415467</v>
      </c>
      <c r="AX404" s="5"/>
      <c r="AY404">
        <v>92988.122513415467</v>
      </c>
      <c r="AZ404">
        <v>1859.7624502683093</v>
      </c>
      <c r="BA404">
        <v>94847.884963683769</v>
      </c>
      <c r="BC404">
        <v>94847.884963683769</v>
      </c>
      <c r="BD404">
        <v>1896.9576992736752</v>
      </c>
      <c r="BE404">
        <v>96744.842662957439</v>
      </c>
      <c r="BF404">
        <v>2418.6210665739359</v>
      </c>
      <c r="BG404">
        <v>99163.463729531373</v>
      </c>
      <c r="BI404">
        <v>99163.463729531373</v>
      </c>
      <c r="BJ404">
        <v>3966.5385491812553</v>
      </c>
      <c r="BK404">
        <v>103130.00227871262</v>
      </c>
      <c r="BL404">
        <v>5156.5001139356318</v>
      </c>
      <c r="BM404">
        <v>108286.50239264824</v>
      </c>
      <c r="BN404">
        <v>14077.245311044271</v>
      </c>
      <c r="BO404">
        <v>122363.74770369253</v>
      </c>
      <c r="BP404">
        <v>35</v>
      </c>
      <c r="BQ404">
        <v>122398.74770369253</v>
      </c>
      <c r="BS404">
        <v>122398.74770369253</v>
      </c>
      <c r="BT404" s="5">
        <v>122398.75</v>
      </c>
      <c r="BU404" s="5">
        <v>9620600</v>
      </c>
      <c r="BX404" s="5">
        <v>0</v>
      </c>
      <c r="BY404" s="5">
        <v>122399.4910941476</v>
      </c>
      <c r="BZ404" s="5">
        <v>9620600</v>
      </c>
      <c r="CA404" s="5" t="s">
        <v>8</v>
      </c>
      <c r="CB404" s="5"/>
      <c r="CC404">
        <v>122399.4910941476</v>
      </c>
      <c r="CD404" s="5">
        <v>0</v>
      </c>
      <c r="CE404" s="5">
        <v>9620600</v>
      </c>
      <c r="CF404" s="5" t="s">
        <v>105</v>
      </c>
      <c r="CG404" s="5"/>
      <c r="CH404" s="5" t="s">
        <v>2</v>
      </c>
      <c r="CI404" s="5" t="s">
        <v>2</v>
      </c>
      <c r="CJ404" t="s">
        <v>1821</v>
      </c>
      <c r="CK404" t="s">
        <v>1787</v>
      </c>
      <c r="CL404" t="s">
        <v>1868</v>
      </c>
      <c r="CM404" t="s">
        <v>1858</v>
      </c>
      <c r="CN404" s="5" t="b">
        <v>1</v>
      </c>
      <c r="CO404" t="s">
        <v>545</v>
      </c>
      <c r="CQ404" t="s">
        <v>1269</v>
      </c>
      <c r="CR404" t="s">
        <v>1451</v>
      </c>
      <c r="CS404" t="s">
        <v>8</v>
      </c>
      <c r="CT404" t="b">
        <v>1</v>
      </c>
      <c r="CU404">
        <v>9620600</v>
      </c>
      <c r="CV404">
        <v>9620600</v>
      </c>
      <c r="CW404">
        <v>0</v>
      </c>
      <c r="CX404">
        <v>0</v>
      </c>
      <c r="CY404">
        <v>0</v>
      </c>
      <c r="CZ404" t="b">
        <v>1</v>
      </c>
      <c r="DA404" t="s">
        <v>1786</v>
      </c>
      <c r="DB404" t="s">
        <v>1787</v>
      </c>
      <c r="DC404">
        <v>-1.0574018126888409E-2</v>
      </c>
      <c r="DD404">
        <v>-1294.2544375514333</v>
      </c>
      <c r="DE404" s="5">
        <f>ROUND(ПП5[[#This Row],[Стоимость квартиры с отделкой]]/1000000,2)</f>
        <v>9.6199999999999992</v>
      </c>
    </row>
    <row r="405" spans="1:109" x14ac:dyDescent="0.25">
      <c r="A405" s="5">
        <v>404</v>
      </c>
      <c r="B405" s="5" t="s">
        <v>22</v>
      </c>
      <c r="C405" s="5">
        <v>2</v>
      </c>
      <c r="D405" s="5">
        <v>8</v>
      </c>
      <c r="E405" s="5">
        <v>1</v>
      </c>
      <c r="F405" s="5">
        <v>16.79</v>
      </c>
      <c r="G405" s="5"/>
      <c r="H405" s="5"/>
      <c r="I405" s="5">
        <v>16.79</v>
      </c>
      <c r="J405" s="5">
        <v>11.43</v>
      </c>
      <c r="K405" s="5">
        <v>3.56</v>
      </c>
      <c r="L405" s="5"/>
      <c r="M405" s="5"/>
      <c r="N405" s="5">
        <v>6.66</v>
      </c>
      <c r="O405" s="5">
        <v>2.4900000000000002</v>
      </c>
      <c r="P405" s="5"/>
      <c r="R405" s="5">
        <v>2.4900000000000002</v>
      </c>
      <c r="S405" s="5">
        <v>40.93</v>
      </c>
      <c r="T405" s="5">
        <v>38.44</v>
      </c>
      <c r="U405" s="5">
        <v>39.69</v>
      </c>
      <c r="V405">
        <v>39.600000000000009</v>
      </c>
      <c r="W405" s="5">
        <v>85573.6875</v>
      </c>
      <c r="X405">
        <v>4278.6843749999998</v>
      </c>
      <c r="Y405">
        <v>89852.371874999997</v>
      </c>
      <c r="Z405">
        <v>2695.5711562499996</v>
      </c>
      <c r="AA405">
        <v>92547.943031250004</v>
      </c>
      <c r="AB405">
        <v>4164.657436406249</v>
      </c>
      <c r="AC405">
        <v>96712.600467656244</v>
      </c>
      <c r="AE405">
        <v>96712.600467656244</v>
      </c>
      <c r="AF405">
        <v>4835.6300233828124</v>
      </c>
      <c r="AG405">
        <v>101548.23049103904</v>
      </c>
      <c r="AI405">
        <v>101548.23049103904</v>
      </c>
      <c r="AJ405">
        <v>1015.4823049103906</v>
      </c>
      <c r="AK405">
        <v>102563.71279594944</v>
      </c>
      <c r="AL405" s="5">
        <v>5128.1856397974725</v>
      </c>
      <c r="AM405" s="5">
        <v>107691.89843574692</v>
      </c>
      <c r="AO405">
        <v>107691.89843574692</v>
      </c>
      <c r="AP405">
        <v>3230.7569530724072</v>
      </c>
      <c r="AQ405">
        <v>110922.65538881932</v>
      </c>
      <c r="AS405">
        <v>110922.65538881932</v>
      </c>
      <c r="AU405">
        <v>110922.65538881932</v>
      </c>
      <c r="AW405">
        <v>110922.65538881932</v>
      </c>
      <c r="AX405" s="5"/>
      <c r="AY405">
        <v>110922.65538881932</v>
      </c>
      <c r="BA405">
        <v>110922.65538881932</v>
      </c>
      <c r="BC405">
        <v>110922.65538881932</v>
      </c>
      <c r="BE405">
        <v>110922.65538881932</v>
      </c>
      <c r="BG405">
        <v>110922.65538881932</v>
      </c>
      <c r="BI405">
        <v>110922.65538881932</v>
      </c>
      <c r="BK405">
        <v>110922.65538881932</v>
      </c>
      <c r="BM405">
        <v>110922.65538881932</v>
      </c>
      <c r="BO405">
        <v>110922.65538881932</v>
      </c>
      <c r="BQ405">
        <v>110922.65538881932</v>
      </c>
      <c r="BS405">
        <v>110922.65538881932</v>
      </c>
      <c r="BT405" s="5">
        <v>110922.66</v>
      </c>
      <c r="BU405" s="5">
        <v>4402600</v>
      </c>
      <c r="BX405" s="5">
        <v>0</v>
      </c>
      <c r="BY405" s="5">
        <v>110924.66616276139</v>
      </c>
      <c r="BZ405" s="5">
        <v>4402600</v>
      </c>
      <c r="CA405" s="5" t="s">
        <v>10</v>
      </c>
      <c r="CB405" s="5">
        <v>20000</v>
      </c>
      <c r="CC405">
        <v>130924.66616276139</v>
      </c>
      <c r="CD405" s="5">
        <v>793800</v>
      </c>
      <c r="CE405" s="5">
        <v>5196400</v>
      </c>
      <c r="CF405" s="5"/>
      <c r="CG405" s="5"/>
      <c r="CH405" s="5" t="s">
        <v>1</v>
      </c>
      <c r="CI405" s="5" t="s">
        <v>1</v>
      </c>
      <c r="CJ405" t="s">
        <v>1863</v>
      </c>
      <c r="CK405" t="s">
        <v>1787</v>
      </c>
      <c r="CL405" t="s">
        <v>1868</v>
      </c>
      <c r="CM405" t="s">
        <v>1864</v>
      </c>
      <c r="CN405" s="5" t="b">
        <v>1</v>
      </c>
      <c r="CO405" t="s">
        <v>546</v>
      </c>
      <c r="CQ405" t="s">
        <v>1269</v>
      </c>
      <c r="CR405" t="s">
        <v>1450</v>
      </c>
      <c r="CS405" t="s">
        <v>10</v>
      </c>
      <c r="CT405" t="b">
        <v>1</v>
      </c>
      <c r="CU405">
        <v>4402600</v>
      </c>
      <c r="CV405" t="s">
        <v>1899</v>
      </c>
      <c r="CW405">
        <v>0</v>
      </c>
      <c r="CX405">
        <v>4402600</v>
      </c>
      <c r="CY405">
        <v>0</v>
      </c>
      <c r="CZ405" t="b">
        <v>1</v>
      </c>
      <c r="DA405">
        <v>45453</v>
      </c>
      <c r="DB405" t="s">
        <v>1792</v>
      </c>
      <c r="DC405">
        <v>-2.2675736961448312E-3</v>
      </c>
      <c r="DD405">
        <v>-251.52985524432441</v>
      </c>
      <c r="DE405" s="5">
        <f>ROUND(ПП5[[#This Row],[Стоимость квартиры с отделкой]]/1000000,2)</f>
        <v>5.2</v>
      </c>
    </row>
    <row r="406" spans="1:109" x14ac:dyDescent="0.25">
      <c r="A406" s="5">
        <v>405</v>
      </c>
      <c r="B406" s="5" t="s">
        <v>22</v>
      </c>
      <c r="C406" s="5">
        <v>3</v>
      </c>
      <c r="D406" s="5">
        <v>1</v>
      </c>
      <c r="E406" s="5">
        <v>0</v>
      </c>
      <c r="F406" s="5">
        <v>13.74</v>
      </c>
      <c r="G406" s="5"/>
      <c r="H406" s="5"/>
      <c r="I406" s="5">
        <v>13.74</v>
      </c>
      <c r="J406" s="5">
        <v>5.84</v>
      </c>
      <c r="K406" s="5">
        <v>3.76</v>
      </c>
      <c r="L406" s="5"/>
      <c r="M406" s="5"/>
      <c r="N406" s="5">
        <v>3.73</v>
      </c>
      <c r="O406" s="5">
        <v>4.6500000000000004</v>
      </c>
      <c r="P406" s="5"/>
      <c r="R406" s="5">
        <v>4.6500000000000004</v>
      </c>
      <c r="S406" s="5">
        <v>31.72</v>
      </c>
      <c r="T406" s="5">
        <v>27.07</v>
      </c>
      <c r="U406" s="5">
        <v>29.4</v>
      </c>
      <c r="V406">
        <v>29.2</v>
      </c>
      <c r="W406" s="5">
        <v>90229.544999999998</v>
      </c>
      <c r="X406">
        <v>4511.4772499999999</v>
      </c>
      <c r="Y406">
        <v>94741.022249999995</v>
      </c>
      <c r="Z406">
        <v>2842.2306674999995</v>
      </c>
      <c r="AA406">
        <v>97583.252917499995</v>
      </c>
      <c r="AB406">
        <v>8782.4927625749988</v>
      </c>
      <c r="AC406">
        <v>106365.74568007499</v>
      </c>
      <c r="AE406">
        <v>106365.74568007499</v>
      </c>
      <c r="AG406">
        <v>106365.74568007499</v>
      </c>
      <c r="AI406">
        <v>106365.74568007499</v>
      </c>
      <c r="AJ406">
        <v>1063.65745680075</v>
      </c>
      <c r="AK406">
        <v>107429.40313687574</v>
      </c>
      <c r="AL406" s="5">
        <v>5371.4701568437877</v>
      </c>
      <c r="AM406" s="5">
        <v>112800.87329371952</v>
      </c>
      <c r="AO406">
        <v>112800.87329371952</v>
      </c>
      <c r="AP406">
        <v>3384.0261988115858</v>
      </c>
      <c r="AQ406">
        <v>116184.89949253113</v>
      </c>
      <c r="AS406">
        <v>116184.89949253113</v>
      </c>
      <c r="AU406">
        <v>116184.89949253113</v>
      </c>
      <c r="AW406">
        <v>116184.89949253113</v>
      </c>
      <c r="AX406" s="5">
        <v>1161.8489949253112</v>
      </c>
      <c r="AY406">
        <v>117346.74848745644</v>
      </c>
      <c r="BA406">
        <v>117346.74848745644</v>
      </c>
      <c r="BC406">
        <v>117346.74848745644</v>
      </c>
      <c r="BE406">
        <v>117346.74848745644</v>
      </c>
      <c r="BG406">
        <v>117346.74848745644</v>
      </c>
      <c r="BI406">
        <v>117346.74848745644</v>
      </c>
      <c r="BK406">
        <v>117346.74848745644</v>
      </c>
      <c r="BM406">
        <v>117346.74848745644</v>
      </c>
      <c r="BO406">
        <v>117346.74848745644</v>
      </c>
      <c r="BQ406">
        <v>117346.74848745644</v>
      </c>
      <c r="BS406">
        <v>117346.74848745644</v>
      </c>
      <c r="BT406" s="5">
        <v>117346.75</v>
      </c>
      <c r="BU406" s="5">
        <v>3450000</v>
      </c>
      <c r="BX406" s="5">
        <v>0</v>
      </c>
      <c r="BY406" s="5">
        <v>117346.93877551021</v>
      </c>
      <c r="BZ406" s="5">
        <v>3450000</v>
      </c>
      <c r="CA406" s="5" t="s">
        <v>8</v>
      </c>
      <c r="CB406" s="5"/>
      <c r="CC406">
        <v>117346.93877551021</v>
      </c>
      <c r="CD406" s="5">
        <v>0</v>
      </c>
      <c r="CE406" s="5">
        <v>3450000</v>
      </c>
      <c r="CF406" s="5"/>
      <c r="CG406" s="5"/>
      <c r="CH406" s="5" t="s">
        <v>1</v>
      </c>
      <c r="CI406" s="5" t="s">
        <v>1</v>
      </c>
      <c r="CJ406" t="s">
        <v>1863</v>
      </c>
      <c r="CK406" t="s">
        <v>1787</v>
      </c>
      <c r="CL406" t="s">
        <v>1868</v>
      </c>
      <c r="CM406" t="s">
        <v>1862</v>
      </c>
      <c r="CN406" s="5" t="b">
        <v>1</v>
      </c>
      <c r="CO406" t="s">
        <v>547</v>
      </c>
      <c r="CQ406" t="s">
        <v>1269</v>
      </c>
      <c r="CR406" t="s">
        <v>1450</v>
      </c>
      <c r="CS406" t="s">
        <v>8</v>
      </c>
      <c r="CT406" t="b">
        <v>1</v>
      </c>
      <c r="CU406">
        <v>3450000</v>
      </c>
      <c r="CV406" t="s">
        <v>1899</v>
      </c>
      <c r="CW406">
        <v>0</v>
      </c>
      <c r="CX406">
        <v>3450000</v>
      </c>
      <c r="CY406">
        <v>0</v>
      </c>
      <c r="CZ406" t="b">
        <v>1</v>
      </c>
      <c r="DA406">
        <v>45443</v>
      </c>
      <c r="DB406" t="s">
        <v>1792</v>
      </c>
      <c r="DC406">
        <v>-6.8027210884353817E-3</v>
      </c>
      <c r="DD406">
        <v>-798.27849507149892</v>
      </c>
      <c r="DE406" s="5">
        <f>ROUND(ПП5[[#This Row],[Стоимость квартиры с отделкой]]/1000000,2)</f>
        <v>3.45</v>
      </c>
    </row>
    <row r="407" spans="1:109" x14ac:dyDescent="0.25">
      <c r="A407" s="5">
        <v>406</v>
      </c>
      <c r="B407" s="5" t="s">
        <v>22</v>
      </c>
      <c r="C407" s="5">
        <v>3</v>
      </c>
      <c r="D407" s="5">
        <v>2</v>
      </c>
      <c r="E407" s="5">
        <v>1</v>
      </c>
      <c r="F407" s="5">
        <v>13.17</v>
      </c>
      <c r="G407" s="5"/>
      <c r="H407" s="5"/>
      <c r="I407" s="5">
        <v>13.17</v>
      </c>
      <c r="J407" s="5">
        <v>16.940000000000001</v>
      </c>
      <c r="K407" s="5">
        <v>3.55</v>
      </c>
      <c r="L407" s="5">
        <v>2.41</v>
      </c>
      <c r="M407" s="5"/>
      <c r="N407" s="5">
        <v>5.8</v>
      </c>
      <c r="O407" s="5">
        <v>2.68</v>
      </c>
      <c r="P407" s="5"/>
      <c r="R407" s="5">
        <v>2.68</v>
      </c>
      <c r="S407" s="5">
        <v>44.55</v>
      </c>
      <c r="T407" s="5">
        <v>41.87</v>
      </c>
      <c r="U407" s="5">
        <v>43.21</v>
      </c>
      <c r="V407">
        <v>42.29999999999999</v>
      </c>
      <c r="W407" s="5">
        <v>85979.25</v>
      </c>
      <c r="Y407">
        <v>85979.25</v>
      </c>
      <c r="AA407">
        <v>85979.25</v>
      </c>
      <c r="AC407">
        <v>85979.25</v>
      </c>
      <c r="AE407">
        <v>85979.25</v>
      </c>
      <c r="AG407">
        <v>85979.25</v>
      </c>
      <c r="AI407">
        <v>85979.25</v>
      </c>
      <c r="AK407">
        <v>85979.25</v>
      </c>
      <c r="AL407" s="5"/>
      <c r="AM407" s="5">
        <v>85979.25</v>
      </c>
      <c r="AO407">
        <v>85979.25</v>
      </c>
      <c r="AQ407">
        <v>85979.25</v>
      </c>
      <c r="AS407">
        <v>85979.25</v>
      </c>
      <c r="AU407">
        <v>85979.25</v>
      </c>
      <c r="AW407">
        <v>85979.25</v>
      </c>
      <c r="AX407" s="5"/>
      <c r="AY407">
        <v>85979.25</v>
      </c>
      <c r="BA407">
        <v>85979.25</v>
      </c>
      <c r="BC407">
        <v>85979.25</v>
      </c>
      <c r="BE407">
        <v>85979.25</v>
      </c>
      <c r="BG407">
        <v>85979.25</v>
      </c>
      <c r="BI407">
        <v>85979.25</v>
      </c>
      <c r="BK407">
        <v>85979.25</v>
      </c>
      <c r="BM407">
        <v>85979.25</v>
      </c>
      <c r="BO407">
        <v>85979.25</v>
      </c>
      <c r="BQ407">
        <v>85979.25</v>
      </c>
      <c r="BS407">
        <v>85979.25</v>
      </c>
      <c r="BT407" s="5">
        <v>85979.25</v>
      </c>
      <c r="BU407" s="5">
        <v>3715163.39</v>
      </c>
      <c r="BW407">
        <v>0.06</v>
      </c>
      <c r="BX407" s="5">
        <v>222909.8034</v>
      </c>
      <c r="BY407" s="5">
        <v>80820.495024299918</v>
      </c>
      <c r="BZ407" s="5">
        <v>3492253.59</v>
      </c>
      <c r="CA407" s="5" t="s">
        <v>10</v>
      </c>
      <c r="CB407" s="5">
        <v>15500</v>
      </c>
      <c r="CC407">
        <v>96320.495024299918</v>
      </c>
      <c r="CD407" s="5">
        <v>669754.99999999953</v>
      </c>
      <c r="CE407" s="5">
        <v>4162008.5899999994</v>
      </c>
      <c r="CF407" s="5"/>
      <c r="CG407" s="5" t="s">
        <v>110</v>
      </c>
      <c r="CH407" s="5" t="s">
        <v>1</v>
      </c>
      <c r="CI407" s="5" t="s">
        <v>1</v>
      </c>
      <c r="CJ407" t="s">
        <v>1863</v>
      </c>
      <c r="CK407" t="s">
        <v>1787</v>
      </c>
      <c r="CL407" t="s">
        <v>1868</v>
      </c>
      <c r="CM407" t="s">
        <v>1856</v>
      </c>
      <c r="CN407" s="5" t="b">
        <v>1</v>
      </c>
      <c r="CO407" t="s">
        <v>548</v>
      </c>
      <c r="CQ407" t="s">
        <v>128</v>
      </c>
      <c r="CR407" t="s">
        <v>1450</v>
      </c>
      <c r="CS407" t="s">
        <v>10</v>
      </c>
      <c r="CT407" t="b">
        <v>1</v>
      </c>
      <c r="CU407">
        <v>3715163.39</v>
      </c>
      <c r="CV407" t="s">
        <v>1899</v>
      </c>
      <c r="CW407">
        <v>3715163</v>
      </c>
      <c r="CX407">
        <v>3715163</v>
      </c>
      <c r="CY407">
        <v>0</v>
      </c>
      <c r="CZ407" t="b">
        <v>1</v>
      </c>
      <c r="DA407">
        <v>45188</v>
      </c>
      <c r="DB407" t="s">
        <v>1795</v>
      </c>
      <c r="DC407">
        <v>-2.1059939828743542E-2</v>
      </c>
      <c r="DD407">
        <v>-1702.0747621410237</v>
      </c>
      <c r="DE407" s="5">
        <f>ROUND(ПП5[[#This Row],[Стоимость квартиры с отделкой]]/1000000,2)</f>
        <v>4.16</v>
      </c>
    </row>
    <row r="408" spans="1:109" x14ac:dyDescent="0.25">
      <c r="A408" s="5">
        <v>407</v>
      </c>
      <c r="B408" s="5" t="s">
        <v>22</v>
      </c>
      <c r="C408" s="5">
        <v>3</v>
      </c>
      <c r="D408" s="5">
        <v>3</v>
      </c>
      <c r="E408" s="5">
        <v>0</v>
      </c>
      <c r="F408" s="5">
        <v>7.2</v>
      </c>
      <c r="G408" s="5"/>
      <c r="H408" s="5"/>
      <c r="I408" s="5">
        <v>7.2</v>
      </c>
      <c r="J408" s="5">
        <v>5.17</v>
      </c>
      <c r="K408" s="5">
        <v>3.71</v>
      </c>
      <c r="L408" s="5"/>
      <c r="M408" s="5"/>
      <c r="N408" s="5">
        <v>6.96</v>
      </c>
      <c r="O408" s="5">
        <v>2.92</v>
      </c>
      <c r="P408" s="5"/>
      <c r="R408" s="5">
        <v>2.92</v>
      </c>
      <c r="S408" s="5">
        <v>25.96</v>
      </c>
      <c r="T408" s="5">
        <v>23.04</v>
      </c>
      <c r="U408" s="5">
        <v>24.5</v>
      </c>
      <c r="V408">
        <v>24.35</v>
      </c>
      <c r="W408" s="5">
        <v>91981.574999999997</v>
      </c>
      <c r="Y408">
        <v>91981.574999999997</v>
      </c>
      <c r="AA408">
        <v>91981.574999999997</v>
      </c>
      <c r="AC408">
        <v>91981.574999999997</v>
      </c>
      <c r="AE408">
        <v>91981.574999999997</v>
      </c>
      <c r="AG408">
        <v>91981.574999999997</v>
      </c>
      <c r="AI408">
        <v>91981.574999999997</v>
      </c>
      <c r="AK408">
        <v>91981.574999999997</v>
      </c>
      <c r="AL408" s="5"/>
      <c r="AM408" s="5">
        <v>91981.574999999997</v>
      </c>
      <c r="AO408">
        <v>91981.574999999997</v>
      </c>
      <c r="AQ408">
        <v>91981.574999999997</v>
      </c>
      <c r="AS408">
        <v>91981.574999999997</v>
      </c>
      <c r="AU408">
        <v>91981.574999999997</v>
      </c>
      <c r="AW408">
        <v>91981.574999999997</v>
      </c>
      <c r="AX408" s="5"/>
      <c r="AY408">
        <v>91981.574999999997</v>
      </c>
      <c r="BA408">
        <v>91981.574999999997</v>
      </c>
      <c r="BC408">
        <v>91981.574999999997</v>
      </c>
      <c r="BE408">
        <v>91981.574999999997</v>
      </c>
      <c r="BG408">
        <v>91981.574999999997</v>
      </c>
      <c r="BI408">
        <v>91981.574999999997</v>
      </c>
      <c r="BK408">
        <v>91981.574999999997</v>
      </c>
      <c r="BM408">
        <v>91981.574999999997</v>
      </c>
      <c r="BO408">
        <v>91981.574999999997</v>
      </c>
      <c r="BQ408">
        <v>91981.574999999997</v>
      </c>
      <c r="BS408">
        <v>91981.574999999997</v>
      </c>
      <c r="BT408" s="5">
        <v>91981.58</v>
      </c>
      <c r="BU408" s="5">
        <v>2253548.71</v>
      </c>
      <c r="BX408" s="5">
        <v>0</v>
      </c>
      <c r="BY408" s="5">
        <v>91981.58</v>
      </c>
      <c r="BZ408" s="5">
        <v>2253548.71</v>
      </c>
      <c r="CA408" s="5" t="s">
        <v>8</v>
      </c>
      <c r="CB408" s="5"/>
      <c r="CC408">
        <v>91981.58</v>
      </c>
      <c r="CD408" s="5">
        <v>0</v>
      </c>
      <c r="CE408" s="5">
        <v>2253548.71</v>
      </c>
      <c r="CF408" s="5"/>
      <c r="CG408" s="5"/>
      <c r="CH408" s="5" t="s">
        <v>1</v>
      </c>
      <c r="CI408" s="5" t="s">
        <v>1</v>
      </c>
      <c r="CJ408" t="s">
        <v>1863</v>
      </c>
      <c r="CK408" t="s">
        <v>1787</v>
      </c>
      <c r="CL408" t="s">
        <v>1868</v>
      </c>
      <c r="CM408" t="s">
        <v>1862</v>
      </c>
      <c r="CN408" s="5" t="b">
        <v>1</v>
      </c>
      <c r="CO408" t="s">
        <v>549</v>
      </c>
      <c r="CQ408" t="s">
        <v>128</v>
      </c>
      <c r="CR408" t="s">
        <v>1450</v>
      </c>
      <c r="CS408" t="s">
        <v>8</v>
      </c>
      <c r="CT408" t="b">
        <v>1</v>
      </c>
      <c r="CU408">
        <v>2253548.71</v>
      </c>
      <c r="CV408" t="s">
        <v>1899</v>
      </c>
      <c r="CW408">
        <v>2253549</v>
      </c>
      <c r="CX408">
        <v>2253549</v>
      </c>
      <c r="CY408">
        <v>0</v>
      </c>
      <c r="CZ408" t="b">
        <v>1</v>
      </c>
      <c r="DA408">
        <v>45188</v>
      </c>
      <c r="DB408" t="s">
        <v>1788</v>
      </c>
      <c r="DC408">
        <v>-6.1224489795919101E-3</v>
      </c>
      <c r="DD408">
        <v>-563.15253061225167</v>
      </c>
      <c r="DE408" s="5">
        <f>ROUND(ПП5[[#This Row],[Стоимость квартиры с отделкой]]/1000000,2)</f>
        <v>2.25</v>
      </c>
    </row>
    <row r="409" spans="1:109" x14ac:dyDescent="0.25">
      <c r="A409" s="5">
        <v>408</v>
      </c>
      <c r="B409" s="5" t="s">
        <v>22</v>
      </c>
      <c r="C409" s="5">
        <v>3</v>
      </c>
      <c r="D409" s="5">
        <v>4</v>
      </c>
      <c r="E409" s="5">
        <v>2</v>
      </c>
      <c r="F409" s="5">
        <v>14.48</v>
      </c>
      <c r="G409" s="5">
        <v>11.42</v>
      </c>
      <c r="H409" s="5"/>
      <c r="I409" s="5">
        <v>25.9</v>
      </c>
      <c r="J409" s="5">
        <v>15.86</v>
      </c>
      <c r="K409" s="5">
        <v>3.01</v>
      </c>
      <c r="L409" s="5">
        <v>2.67</v>
      </c>
      <c r="M409" s="5"/>
      <c r="N409" s="5">
        <v>9.44</v>
      </c>
      <c r="O409" s="5">
        <v>2.72</v>
      </c>
      <c r="P409" s="5"/>
      <c r="R409" s="5">
        <v>2.72</v>
      </c>
      <c r="S409" s="5">
        <v>59.6</v>
      </c>
      <c r="T409" s="5">
        <v>56.88</v>
      </c>
      <c r="U409" s="5">
        <v>58.24</v>
      </c>
      <c r="V409">
        <v>57.95000000000001</v>
      </c>
      <c r="W409" s="5">
        <v>80307.864000000001</v>
      </c>
      <c r="X409">
        <v>4015.3932</v>
      </c>
      <c r="Y409">
        <v>84323.257199999993</v>
      </c>
      <c r="Z409">
        <v>2529.6977160000001</v>
      </c>
      <c r="AA409">
        <v>86852.954916000002</v>
      </c>
      <c r="AC409">
        <v>86852.954916000002</v>
      </c>
      <c r="AE409">
        <v>86852.954916000002</v>
      </c>
      <c r="AG409">
        <v>86852.954916000002</v>
      </c>
      <c r="AI409">
        <v>86852.954916000002</v>
      </c>
      <c r="AJ409">
        <v>868.52954915999999</v>
      </c>
      <c r="AK409">
        <v>87721.48446516</v>
      </c>
      <c r="AL409" s="5">
        <v>4386.0742232580005</v>
      </c>
      <c r="AM409" s="5">
        <v>92107.558688417994</v>
      </c>
      <c r="AO409">
        <v>92107.558688417994</v>
      </c>
      <c r="AP409">
        <v>1842.15117376836</v>
      </c>
      <c r="AQ409">
        <v>93949.709862186355</v>
      </c>
      <c r="AS409">
        <v>93949.709862186355</v>
      </c>
      <c r="AT409">
        <v>1878.9941972437273</v>
      </c>
      <c r="AU409">
        <v>95828.704059430078</v>
      </c>
      <c r="AW409">
        <v>95828.704059430078</v>
      </c>
      <c r="AX409" s="5"/>
      <c r="AY409">
        <v>95828.704059430078</v>
      </c>
      <c r="BA409">
        <v>95828.704059430078</v>
      </c>
      <c r="BC409">
        <v>95828.704059430078</v>
      </c>
      <c r="BE409">
        <v>95828.704059430078</v>
      </c>
      <c r="BG409">
        <v>95828.704059430078</v>
      </c>
      <c r="BI409">
        <v>95828.704059430078</v>
      </c>
      <c r="BK409">
        <v>95828.704059430078</v>
      </c>
      <c r="BM409">
        <v>95828.704059430078</v>
      </c>
      <c r="BO409">
        <v>95828.704059430078</v>
      </c>
      <c r="BQ409">
        <v>95828.704059430078</v>
      </c>
      <c r="BS409">
        <v>95828.704059430078</v>
      </c>
      <c r="BT409" s="5">
        <v>95828.7</v>
      </c>
      <c r="BU409" s="5">
        <v>5581100</v>
      </c>
      <c r="BV409">
        <v>90000</v>
      </c>
      <c r="BX409" s="5">
        <v>90000</v>
      </c>
      <c r="BY409" s="5">
        <v>94283.997252747271</v>
      </c>
      <c r="BZ409" s="5">
        <v>5491100</v>
      </c>
      <c r="CA409" s="5" t="s">
        <v>10</v>
      </c>
      <c r="CB409" s="5">
        <v>20000</v>
      </c>
      <c r="CC409">
        <v>114283.99725274726</v>
      </c>
      <c r="CD409" s="5">
        <v>1164800</v>
      </c>
      <c r="CE409" s="5">
        <v>6655900</v>
      </c>
      <c r="CF409" s="5"/>
      <c r="CG409" s="5" t="s">
        <v>1309</v>
      </c>
      <c r="CH409" s="5" t="s">
        <v>1</v>
      </c>
      <c r="CI409" s="5" t="s">
        <v>1</v>
      </c>
      <c r="CJ409" t="s">
        <v>1863</v>
      </c>
      <c r="CK409" t="s">
        <v>1787</v>
      </c>
      <c r="CL409" t="s">
        <v>1868</v>
      </c>
      <c r="CM409" t="s">
        <v>1857</v>
      </c>
      <c r="CN409" s="5" t="b">
        <v>1</v>
      </c>
      <c r="CO409" t="s">
        <v>550</v>
      </c>
      <c r="CQ409" t="s">
        <v>1269</v>
      </c>
      <c r="CR409" t="s">
        <v>1450</v>
      </c>
      <c r="CS409" t="s">
        <v>10</v>
      </c>
      <c r="CT409" t="b">
        <v>1</v>
      </c>
      <c r="CU409">
        <v>5581100</v>
      </c>
      <c r="CV409" t="s">
        <v>1899</v>
      </c>
      <c r="CW409">
        <v>5581100</v>
      </c>
      <c r="CX409">
        <v>5581100</v>
      </c>
      <c r="CY409">
        <v>0</v>
      </c>
      <c r="CZ409" t="b">
        <v>1</v>
      </c>
      <c r="DA409">
        <v>45467</v>
      </c>
      <c r="DB409" t="s">
        <v>1785</v>
      </c>
      <c r="DC409">
        <v>-4.9793956043954202E-3</v>
      </c>
      <c r="DD409">
        <v>-469.47732148515951</v>
      </c>
      <c r="DE409" s="5">
        <f>ROUND(ПП5[[#This Row],[Стоимость квартиры с отделкой]]/1000000,2)</f>
        <v>6.66</v>
      </c>
    </row>
    <row r="410" spans="1:109" x14ac:dyDescent="0.25">
      <c r="A410" s="5">
        <v>409</v>
      </c>
      <c r="B410" s="5" t="s">
        <v>22</v>
      </c>
      <c r="C410" s="5">
        <v>3</v>
      </c>
      <c r="D410" s="5">
        <v>5</v>
      </c>
      <c r="E410" s="5">
        <v>2</v>
      </c>
      <c r="F410" s="5">
        <v>15.41</v>
      </c>
      <c r="G410" s="5">
        <v>12.78</v>
      </c>
      <c r="H410" s="5"/>
      <c r="I410" s="5">
        <v>28.19</v>
      </c>
      <c r="J410" s="5">
        <v>13.45</v>
      </c>
      <c r="K410" s="5">
        <v>3.7</v>
      </c>
      <c r="L410" s="5">
        <v>2.72</v>
      </c>
      <c r="M410" s="5"/>
      <c r="N410" s="5">
        <v>8.2200000000000006</v>
      </c>
      <c r="O410" s="5">
        <v>3.03</v>
      </c>
      <c r="P410" s="5"/>
      <c r="R410" s="5">
        <v>3.03</v>
      </c>
      <c r="S410" s="5">
        <v>59.31</v>
      </c>
      <c r="T410" s="5">
        <v>56.28</v>
      </c>
      <c r="U410" s="5">
        <v>57.8</v>
      </c>
      <c r="V410">
        <v>57.4</v>
      </c>
      <c r="W410" s="5">
        <v>79921.768500000006</v>
      </c>
      <c r="X410">
        <v>3996.0884249999999</v>
      </c>
      <c r="Y410">
        <v>83917.856925</v>
      </c>
      <c r="Z410">
        <v>2517.5357077499998</v>
      </c>
      <c r="AA410">
        <v>86435.392632749994</v>
      </c>
      <c r="AC410">
        <v>86435.392632749994</v>
      </c>
      <c r="AE410">
        <v>86435.392632749994</v>
      </c>
      <c r="AG410">
        <v>86435.392632749994</v>
      </c>
      <c r="AI410">
        <v>86435.392632749994</v>
      </c>
      <c r="AJ410">
        <v>864.35392632749995</v>
      </c>
      <c r="AK410">
        <v>87299.746559077481</v>
      </c>
      <c r="AL410" s="5">
        <v>4364.9873279538751</v>
      </c>
      <c r="AM410" s="5">
        <v>91664.733887031369</v>
      </c>
      <c r="AO410">
        <v>91664.733887031369</v>
      </c>
      <c r="AP410">
        <v>1833.2946777406271</v>
      </c>
      <c r="AQ410">
        <v>93498.028564772001</v>
      </c>
      <c r="AS410">
        <v>93498.028564772001</v>
      </c>
      <c r="AT410">
        <v>1869.9605712954401</v>
      </c>
      <c r="AU410">
        <v>95367.989136067437</v>
      </c>
      <c r="AW410">
        <v>95367.989136067437</v>
      </c>
      <c r="AX410" s="5">
        <v>953.67989136067445</v>
      </c>
      <c r="AY410">
        <v>96321.669027428114</v>
      </c>
      <c r="BA410">
        <v>96321.669027428114</v>
      </c>
      <c r="BC410">
        <v>96321.669027428114</v>
      </c>
      <c r="BE410">
        <v>96321.669027428114</v>
      </c>
      <c r="BF410">
        <v>1444.8250354114216</v>
      </c>
      <c r="BG410">
        <v>97766.494062839542</v>
      </c>
      <c r="BI410">
        <v>97766.494062839542</v>
      </c>
      <c r="BK410">
        <v>97766.494062839542</v>
      </c>
      <c r="BM410">
        <v>97766.494062839542</v>
      </c>
      <c r="BO410">
        <v>97766.494062839542</v>
      </c>
      <c r="BQ410">
        <v>97766.494062839542</v>
      </c>
      <c r="BS410">
        <v>97766.494062839542</v>
      </c>
      <c r="BT410" s="5">
        <v>97766.49</v>
      </c>
      <c r="BU410" s="5">
        <v>5651000</v>
      </c>
      <c r="BW410">
        <v>0.03</v>
      </c>
      <c r="BX410" s="5">
        <v>169530</v>
      </c>
      <c r="BY410" s="5">
        <v>94835.121107266445</v>
      </c>
      <c r="BZ410" s="5">
        <v>5481470</v>
      </c>
      <c r="CA410" s="5" t="s">
        <v>1282</v>
      </c>
      <c r="CB410" s="5">
        <v>7000</v>
      </c>
      <c r="CC410">
        <v>101835.12110726644</v>
      </c>
      <c r="CD410" s="5">
        <v>404600</v>
      </c>
      <c r="CE410" s="5">
        <v>5886070</v>
      </c>
      <c r="CF410" s="5"/>
      <c r="CG410" s="5" t="s">
        <v>110</v>
      </c>
      <c r="CH410" s="5" t="s">
        <v>1</v>
      </c>
      <c r="CI410" s="5" t="s">
        <v>1</v>
      </c>
      <c r="CJ410" t="s">
        <v>1863</v>
      </c>
      <c r="CK410" t="s">
        <v>1787</v>
      </c>
      <c r="CL410" t="s">
        <v>1868</v>
      </c>
      <c r="CM410" t="s">
        <v>1865</v>
      </c>
      <c r="CN410" s="5" t="b">
        <v>1</v>
      </c>
      <c r="CO410" t="s">
        <v>551</v>
      </c>
      <c r="CQ410" t="s">
        <v>1269</v>
      </c>
      <c r="CR410" t="s">
        <v>1450</v>
      </c>
      <c r="CS410" t="s">
        <v>1282</v>
      </c>
      <c r="CT410" t="b">
        <v>1</v>
      </c>
      <c r="CU410">
        <v>5651000</v>
      </c>
      <c r="CV410" t="s">
        <v>1899</v>
      </c>
      <c r="CW410">
        <v>5651000</v>
      </c>
      <c r="CX410">
        <v>5651000</v>
      </c>
      <c r="CY410">
        <v>0</v>
      </c>
      <c r="CZ410" t="b">
        <v>1</v>
      </c>
      <c r="DA410">
        <v>45516</v>
      </c>
      <c r="DB410" t="s">
        <v>1789</v>
      </c>
      <c r="DC410">
        <v>-6.9204152249134898E-3</v>
      </c>
      <c r="DD410">
        <v>-656.29841596724134</v>
      </c>
      <c r="DE410" s="5">
        <f>ROUND(ПП5[[#This Row],[Стоимость квартиры с отделкой]]/1000000,2)</f>
        <v>5.89</v>
      </c>
    </row>
    <row r="411" spans="1:109" x14ac:dyDescent="0.25">
      <c r="A411" s="5">
        <v>410</v>
      </c>
      <c r="B411" s="5" t="s">
        <v>22</v>
      </c>
      <c r="C411" s="5">
        <v>3</v>
      </c>
      <c r="D411" s="5">
        <v>6</v>
      </c>
      <c r="E411" s="5">
        <v>1</v>
      </c>
      <c r="F411" s="5">
        <v>12.71</v>
      </c>
      <c r="G411" s="5"/>
      <c r="H411" s="5"/>
      <c r="I411" s="5">
        <v>12.71</v>
      </c>
      <c r="J411" s="5">
        <v>12.55</v>
      </c>
      <c r="K411" s="5">
        <v>4.28</v>
      </c>
      <c r="L411" s="5"/>
      <c r="M411" s="5"/>
      <c r="N411" s="5">
        <v>7.34</v>
      </c>
      <c r="O411" s="5">
        <v>2.84</v>
      </c>
      <c r="P411" s="5"/>
      <c r="R411" s="5">
        <v>2.84</v>
      </c>
      <c r="S411" s="5">
        <v>39.72</v>
      </c>
      <c r="T411" s="5">
        <v>36.880000000000003</v>
      </c>
      <c r="U411" s="5">
        <v>38.299999999999997</v>
      </c>
      <c r="V411">
        <v>37.799999999999997</v>
      </c>
      <c r="W411" s="5">
        <v>88412.625</v>
      </c>
      <c r="X411">
        <v>4420.6312500000004</v>
      </c>
      <c r="Y411">
        <v>92833.256250000006</v>
      </c>
      <c r="Z411">
        <v>2784.9976875000002</v>
      </c>
      <c r="AA411">
        <v>95618.253937500005</v>
      </c>
      <c r="AB411">
        <v>956.18253937500003</v>
      </c>
      <c r="AC411">
        <v>96574.436476875009</v>
      </c>
      <c r="AE411">
        <v>96574.436476875009</v>
      </c>
      <c r="AF411">
        <v>4828.7218238437508</v>
      </c>
      <c r="AG411">
        <v>101403.15830071876</v>
      </c>
      <c r="AI411">
        <v>101403.15830071876</v>
      </c>
      <c r="AK411">
        <v>101403.15830071876</v>
      </c>
      <c r="AL411" s="5"/>
      <c r="AM411" s="5">
        <v>101403.15830071876</v>
      </c>
      <c r="AO411">
        <v>101403.15830071876</v>
      </c>
      <c r="AQ411">
        <v>101403.15830071876</v>
      </c>
      <c r="AS411">
        <v>101403.15830071876</v>
      </c>
      <c r="AU411">
        <v>101403.15830071876</v>
      </c>
      <c r="AW411">
        <v>101403.15830071876</v>
      </c>
      <c r="AX411" s="5"/>
      <c r="AY411">
        <v>101403.15830071876</v>
      </c>
      <c r="BA411">
        <v>101403.15830071876</v>
      </c>
      <c r="BC411">
        <v>101403.15830071876</v>
      </c>
      <c r="BE411">
        <v>101403.15830071876</v>
      </c>
      <c r="BG411">
        <v>101403.15830071876</v>
      </c>
      <c r="BI411">
        <v>101403.15830071876</v>
      </c>
      <c r="BK411">
        <v>101403.15830071876</v>
      </c>
      <c r="BM411">
        <v>101403.15830071876</v>
      </c>
      <c r="BO411">
        <v>101403.15830071876</v>
      </c>
      <c r="BQ411">
        <v>101403.15830071876</v>
      </c>
      <c r="BS411">
        <v>101403.15830071876</v>
      </c>
      <c r="BT411" s="5">
        <v>101403.16</v>
      </c>
      <c r="BU411" s="5">
        <v>3883800</v>
      </c>
      <c r="BV411">
        <v>50000</v>
      </c>
      <c r="BX411" s="5">
        <v>50000</v>
      </c>
      <c r="BY411" s="5">
        <v>100099.21671018278</v>
      </c>
      <c r="BZ411" s="5">
        <v>3833800</v>
      </c>
      <c r="CA411" s="5" t="s">
        <v>9</v>
      </c>
      <c r="CB411" s="5">
        <v>7500</v>
      </c>
      <c r="CC411">
        <v>107599.21671018278</v>
      </c>
      <c r="CD411" s="5">
        <v>287250</v>
      </c>
      <c r="CE411" s="5">
        <v>4121050</v>
      </c>
      <c r="CF411" s="5"/>
      <c r="CG411" s="5" t="s">
        <v>1271</v>
      </c>
      <c r="CH411" s="5" t="s">
        <v>1</v>
      </c>
      <c r="CI411" s="5" t="s">
        <v>1</v>
      </c>
      <c r="CJ411" t="s">
        <v>1863</v>
      </c>
      <c r="CK411" t="s">
        <v>1787</v>
      </c>
      <c r="CL411" t="s">
        <v>1868</v>
      </c>
      <c r="CM411" t="s">
        <v>1864</v>
      </c>
      <c r="CN411" s="5" t="b">
        <v>1</v>
      </c>
      <c r="CO411" t="s">
        <v>552</v>
      </c>
      <c r="CQ411" t="s">
        <v>1269</v>
      </c>
      <c r="CR411" t="s">
        <v>1450</v>
      </c>
      <c r="CS411" t="s">
        <v>9</v>
      </c>
      <c r="CT411" t="b">
        <v>1</v>
      </c>
      <c r="CU411">
        <v>3883800</v>
      </c>
      <c r="CV411" t="s">
        <v>1899</v>
      </c>
      <c r="CW411">
        <v>0</v>
      </c>
      <c r="CX411">
        <v>3883800</v>
      </c>
      <c r="CY411">
        <v>0</v>
      </c>
      <c r="CZ411" t="b">
        <v>1</v>
      </c>
      <c r="DA411">
        <v>45281</v>
      </c>
      <c r="DB411" t="s">
        <v>1785</v>
      </c>
      <c r="DC411">
        <v>-1.3054830287206221E-2</v>
      </c>
      <c r="DD411">
        <v>-1306.7782860337131</v>
      </c>
      <c r="DE411" s="5">
        <f>ROUND(ПП5[[#This Row],[Стоимость квартиры с отделкой]]/1000000,2)</f>
        <v>4.12</v>
      </c>
    </row>
    <row r="412" spans="1:109" x14ac:dyDescent="0.25">
      <c r="A412" s="5">
        <v>411</v>
      </c>
      <c r="B412" s="5" t="s">
        <v>22</v>
      </c>
      <c r="C412" s="5">
        <v>3</v>
      </c>
      <c r="D412" s="5">
        <v>7</v>
      </c>
      <c r="E412" s="5">
        <v>3</v>
      </c>
      <c r="F412" s="5">
        <v>14.49</v>
      </c>
      <c r="G412" s="5">
        <v>13.98</v>
      </c>
      <c r="H412" s="5">
        <v>11.42</v>
      </c>
      <c r="I412" s="5">
        <v>39.89</v>
      </c>
      <c r="J412" s="5">
        <v>16.670000000000002</v>
      </c>
      <c r="K412" s="5">
        <v>4.1399999999999997</v>
      </c>
      <c r="L412" s="5">
        <v>1.89</v>
      </c>
      <c r="M412" s="5"/>
      <c r="N412" s="5">
        <v>11.31</v>
      </c>
      <c r="O412" s="5">
        <v>2.86</v>
      </c>
      <c r="P412" s="5">
        <v>2.79</v>
      </c>
      <c r="Q412">
        <v>5.42</v>
      </c>
      <c r="R412" s="5">
        <v>11.07</v>
      </c>
      <c r="S412" s="5">
        <v>84.97</v>
      </c>
      <c r="T412" s="5">
        <v>73.900000000000006</v>
      </c>
      <c r="U412" s="5">
        <v>79.44</v>
      </c>
      <c r="V412">
        <v>79.05</v>
      </c>
      <c r="W412" s="5">
        <v>77089.320000000022</v>
      </c>
      <c r="X412">
        <v>3854.4660000000017</v>
      </c>
      <c r="Y412">
        <v>80943.786000000022</v>
      </c>
      <c r="Z412">
        <v>2428.3135800000005</v>
      </c>
      <c r="AA412">
        <v>83372.099580000038</v>
      </c>
      <c r="AC412">
        <v>83372.099580000038</v>
      </c>
      <c r="AE412">
        <v>83372.099580000038</v>
      </c>
      <c r="AG412">
        <v>83372.099580000038</v>
      </c>
      <c r="AI412">
        <v>83372.099580000038</v>
      </c>
      <c r="AJ412">
        <v>833.72099580000031</v>
      </c>
      <c r="AK412">
        <v>84205.820575800026</v>
      </c>
      <c r="AL412" s="5">
        <v>4210.2910287900013</v>
      </c>
      <c r="AM412" s="5">
        <v>88416.111604590027</v>
      </c>
      <c r="AO412">
        <v>88416.111604590027</v>
      </c>
      <c r="AP412">
        <v>1768.3222320918003</v>
      </c>
      <c r="AQ412">
        <v>90184.433836681827</v>
      </c>
      <c r="AS412">
        <v>90184.433836681827</v>
      </c>
      <c r="AT412">
        <v>1803.6886767336368</v>
      </c>
      <c r="AU412">
        <v>91988.122513415467</v>
      </c>
      <c r="AV412">
        <v>1000</v>
      </c>
      <c r="AW412">
        <v>92988.122513415467</v>
      </c>
      <c r="AX412" s="5">
        <v>929.88122513415476</v>
      </c>
      <c r="AY412">
        <v>93918.003738549625</v>
      </c>
      <c r="AZ412">
        <v>1878.3600747709925</v>
      </c>
      <c r="BA412">
        <v>95796.363813320611</v>
      </c>
      <c r="BC412">
        <v>95796.363813320611</v>
      </c>
      <c r="BD412">
        <v>1915.9272762664125</v>
      </c>
      <c r="BE412">
        <v>97712.291089587045</v>
      </c>
      <c r="BF412">
        <v>2442.8072772396758</v>
      </c>
      <c r="BG412">
        <v>100155.0983668267</v>
      </c>
      <c r="BI412">
        <v>100155.0983668267</v>
      </c>
      <c r="BJ412">
        <v>4006.203934673068</v>
      </c>
      <c r="BK412">
        <v>104161.30230149976</v>
      </c>
      <c r="BL412">
        <v>5208.0651150749891</v>
      </c>
      <c r="BM412">
        <v>109369.36741657477</v>
      </c>
      <c r="BN412">
        <v>14218.01776415472</v>
      </c>
      <c r="BO412">
        <v>123587.38518072949</v>
      </c>
      <c r="BP412">
        <v>35</v>
      </c>
      <c r="BQ412">
        <v>123622.38518072949</v>
      </c>
      <c r="BS412">
        <v>123622.38518072949</v>
      </c>
      <c r="BT412" s="5">
        <v>123622.39</v>
      </c>
      <c r="BU412" s="5">
        <v>9772400</v>
      </c>
      <c r="BX412" s="5">
        <v>0</v>
      </c>
      <c r="BY412" s="5">
        <v>123623.02340290956</v>
      </c>
      <c r="BZ412" s="5">
        <v>9772400</v>
      </c>
      <c r="CA412" s="5" t="s">
        <v>10</v>
      </c>
      <c r="CB412" s="5">
        <v>30000</v>
      </c>
      <c r="CC412">
        <v>153623.02340290957</v>
      </c>
      <c r="CD412" s="5">
        <v>2371500.0000000019</v>
      </c>
      <c r="CE412" s="5">
        <v>12143900.000000002</v>
      </c>
      <c r="CF412" s="5" t="s">
        <v>105</v>
      </c>
      <c r="CG412" s="5"/>
      <c r="CH412" s="5" t="s">
        <v>2</v>
      </c>
      <c r="CI412" s="5" t="s">
        <v>2</v>
      </c>
      <c r="CJ412" t="s">
        <v>1821</v>
      </c>
      <c r="CK412" t="s">
        <v>1787</v>
      </c>
      <c r="CL412" t="s">
        <v>1868</v>
      </c>
      <c r="CM412" t="s">
        <v>1858</v>
      </c>
      <c r="CN412" s="5" t="b">
        <v>1</v>
      </c>
      <c r="CO412" t="s">
        <v>553</v>
      </c>
      <c r="CQ412" t="s">
        <v>1269</v>
      </c>
      <c r="CR412" t="s">
        <v>1451</v>
      </c>
      <c r="CS412" t="s">
        <v>8</v>
      </c>
      <c r="CT412" t="b">
        <v>0</v>
      </c>
      <c r="CU412">
        <v>9772400</v>
      </c>
      <c r="CV412">
        <v>9772400</v>
      </c>
      <c r="CW412">
        <v>0</v>
      </c>
      <c r="CX412">
        <v>0</v>
      </c>
      <c r="CY412">
        <v>0</v>
      </c>
      <c r="CZ412" t="b">
        <v>1</v>
      </c>
      <c r="DA412" t="s">
        <v>1786</v>
      </c>
      <c r="DB412" t="s">
        <v>1787</v>
      </c>
      <c r="DC412">
        <v>-4.9093655589124152E-3</v>
      </c>
      <c r="DD412">
        <v>-606.91061338286772</v>
      </c>
      <c r="DE412" s="5">
        <f>ROUND(ПП5[[#This Row],[Стоимость квартиры с отделкой]]/1000000,2)</f>
        <v>12.14</v>
      </c>
    </row>
    <row r="413" spans="1:109" x14ac:dyDescent="0.25">
      <c r="A413" s="5">
        <v>412</v>
      </c>
      <c r="B413" s="5" t="s">
        <v>22</v>
      </c>
      <c r="C413" s="5">
        <v>3</v>
      </c>
      <c r="D413" s="5">
        <v>8</v>
      </c>
      <c r="E413" s="5">
        <v>1</v>
      </c>
      <c r="F413" s="5">
        <v>16.79</v>
      </c>
      <c r="G413" s="5"/>
      <c r="H413" s="5"/>
      <c r="I413" s="5">
        <v>16.79</v>
      </c>
      <c r="J413" s="5">
        <v>11.43</v>
      </c>
      <c r="K413" s="5">
        <v>3.56</v>
      </c>
      <c r="L413" s="5"/>
      <c r="M413" s="5"/>
      <c r="N413" s="5">
        <v>6.66</v>
      </c>
      <c r="O413" s="5">
        <v>2.4900000000000002</v>
      </c>
      <c r="P413" s="5"/>
      <c r="R413" s="5">
        <v>2.4900000000000002</v>
      </c>
      <c r="S413" s="5">
        <v>40.93</v>
      </c>
      <c r="T413" s="5">
        <v>38.44</v>
      </c>
      <c r="U413" s="5">
        <v>39.69</v>
      </c>
      <c r="V413">
        <v>39.549999999999997</v>
      </c>
      <c r="W413" s="5">
        <v>85573.6875</v>
      </c>
      <c r="X413">
        <v>4278.6843749999998</v>
      </c>
      <c r="Y413">
        <v>89852.371874999997</v>
      </c>
      <c r="Z413">
        <v>2695.5711562499996</v>
      </c>
      <c r="AA413">
        <v>92547.943031250004</v>
      </c>
      <c r="AC413">
        <v>92547.943031250004</v>
      </c>
      <c r="AE413">
        <v>92547.943031250004</v>
      </c>
      <c r="AG413">
        <v>92547.943031250004</v>
      </c>
      <c r="AI413">
        <v>92547.943031250004</v>
      </c>
      <c r="AK413">
        <v>92547.943031250004</v>
      </c>
      <c r="AL413" s="5"/>
      <c r="AM413" s="5">
        <v>92547.943031250004</v>
      </c>
      <c r="AO413">
        <v>92547.943031250004</v>
      </c>
      <c r="AQ413">
        <v>92547.943031250004</v>
      </c>
      <c r="AS413">
        <v>92547.943031250004</v>
      </c>
      <c r="AU413">
        <v>92547.943031250004</v>
      </c>
      <c r="AW413">
        <v>92547.943031250004</v>
      </c>
      <c r="AX413" s="5"/>
      <c r="AY413">
        <v>92547.943031250004</v>
      </c>
      <c r="BA413">
        <v>92547.943031250004</v>
      </c>
      <c r="BC413">
        <v>92547.943031250004</v>
      </c>
      <c r="BE413">
        <v>92547.943031250004</v>
      </c>
      <c r="BG413">
        <v>92547.943031250004</v>
      </c>
      <c r="BI413">
        <v>92547.943031250004</v>
      </c>
      <c r="BK413">
        <v>92547.943031250004</v>
      </c>
      <c r="BM413">
        <v>92547.943031250004</v>
      </c>
      <c r="BO413">
        <v>92547.943031250004</v>
      </c>
      <c r="BQ413">
        <v>92547.943031250004</v>
      </c>
      <c r="BS413">
        <v>92547.943031250004</v>
      </c>
      <c r="BT413" s="5">
        <v>92547.94</v>
      </c>
      <c r="BU413" s="5">
        <v>3673227.74</v>
      </c>
      <c r="BX413" s="5">
        <v>0</v>
      </c>
      <c r="BY413" s="5">
        <v>92547.940035273379</v>
      </c>
      <c r="BZ413" s="5">
        <v>3673227.74</v>
      </c>
      <c r="CA413" s="5" t="s">
        <v>8</v>
      </c>
      <c r="CB413" s="5"/>
      <c r="CC413">
        <v>92547.940035273379</v>
      </c>
      <c r="CD413" s="5">
        <v>0</v>
      </c>
      <c r="CE413" s="5">
        <v>3673227.74</v>
      </c>
      <c r="CF413" s="5"/>
      <c r="CG413" s="5"/>
      <c r="CH413" s="5" t="s">
        <v>1</v>
      </c>
      <c r="CI413" s="5" t="s">
        <v>1</v>
      </c>
      <c r="CJ413" t="s">
        <v>1863</v>
      </c>
      <c r="CK413" t="s">
        <v>1787</v>
      </c>
      <c r="CL413" t="s">
        <v>1868</v>
      </c>
      <c r="CM413" t="s">
        <v>1864</v>
      </c>
      <c r="CN413" s="5" t="b">
        <v>1</v>
      </c>
      <c r="CO413" t="s">
        <v>554</v>
      </c>
      <c r="CQ413" t="s">
        <v>128</v>
      </c>
      <c r="CR413" t="s">
        <v>1450</v>
      </c>
      <c r="CS413" t="s">
        <v>8</v>
      </c>
      <c r="CT413" t="b">
        <v>1</v>
      </c>
      <c r="CU413">
        <v>3673227.74</v>
      </c>
      <c r="CV413" t="s">
        <v>1899</v>
      </c>
      <c r="CW413">
        <v>0</v>
      </c>
      <c r="CX413">
        <v>3673228</v>
      </c>
      <c r="CY413">
        <v>0</v>
      </c>
      <c r="CZ413" t="b">
        <v>1</v>
      </c>
      <c r="DA413">
        <v>45188</v>
      </c>
      <c r="DB413" t="s">
        <v>1791</v>
      </c>
      <c r="DC413">
        <v>-3.5273368606700828E-3</v>
      </c>
      <c r="DD413">
        <v>-326.44776026550426</v>
      </c>
      <c r="DE413" s="5">
        <f>ROUND(ПП5[[#This Row],[Стоимость квартиры с отделкой]]/1000000,2)</f>
        <v>3.67</v>
      </c>
    </row>
    <row r="414" spans="1:109" x14ac:dyDescent="0.25">
      <c r="A414" s="5">
        <v>413</v>
      </c>
      <c r="B414" s="5" t="s">
        <v>22</v>
      </c>
      <c r="C414" s="5">
        <v>4</v>
      </c>
      <c r="D414" s="5">
        <v>1</v>
      </c>
      <c r="E414" s="5">
        <v>0</v>
      </c>
      <c r="F414" s="5">
        <v>13.74</v>
      </c>
      <c r="G414" s="5"/>
      <c r="H414" s="5"/>
      <c r="I414" s="5">
        <v>13.74</v>
      </c>
      <c r="J414" s="5">
        <v>5.84</v>
      </c>
      <c r="K414" s="5">
        <v>3.76</v>
      </c>
      <c r="L414" s="5"/>
      <c r="M414" s="5"/>
      <c r="N414" s="5">
        <v>3.73</v>
      </c>
      <c r="O414" s="5">
        <v>4.6500000000000004</v>
      </c>
      <c r="P414" s="5"/>
      <c r="R414" s="5">
        <v>4.6500000000000004</v>
      </c>
      <c r="S414" s="5">
        <v>31.72</v>
      </c>
      <c r="T414" s="5">
        <v>27.07</v>
      </c>
      <c r="U414" s="5">
        <v>29.4</v>
      </c>
      <c r="V414">
        <v>29.2</v>
      </c>
      <c r="W414" s="5">
        <v>90229.544999999998</v>
      </c>
      <c r="Y414">
        <v>90229.544999999998</v>
      </c>
      <c r="AA414">
        <v>90229.544999999998</v>
      </c>
      <c r="AC414">
        <v>90229.544999999998</v>
      </c>
      <c r="AE414">
        <v>90229.544999999998</v>
      </c>
      <c r="AG414">
        <v>90229.544999999998</v>
      </c>
      <c r="AI414">
        <v>90229.544999999998</v>
      </c>
      <c r="AK414">
        <v>90229.544999999998</v>
      </c>
      <c r="AL414" s="5"/>
      <c r="AM414" s="5">
        <v>90229.544999999998</v>
      </c>
      <c r="AO414">
        <v>90229.544999999998</v>
      </c>
      <c r="AQ414">
        <v>90229.544999999998</v>
      </c>
      <c r="AS414">
        <v>90229.544999999998</v>
      </c>
      <c r="AU414">
        <v>90229.544999999998</v>
      </c>
      <c r="AW414">
        <v>90229.544999999998</v>
      </c>
      <c r="AX414" s="5"/>
      <c r="AY414">
        <v>90229.544999999998</v>
      </c>
      <c r="BA414">
        <v>90229.544999999998</v>
      </c>
      <c r="BC414">
        <v>90229.544999999998</v>
      </c>
      <c r="BE414">
        <v>90229.544999999998</v>
      </c>
      <c r="BG414">
        <v>90229.544999999998</v>
      </c>
      <c r="BI414">
        <v>90229.544999999998</v>
      </c>
      <c r="BK414">
        <v>90229.544999999998</v>
      </c>
      <c r="BM414">
        <v>90229.544999999998</v>
      </c>
      <c r="BO414">
        <v>90229.544999999998</v>
      </c>
      <c r="BQ414">
        <v>90229.544999999998</v>
      </c>
      <c r="BS414">
        <v>90229.544999999998</v>
      </c>
      <c r="BT414" s="5">
        <v>90229.55</v>
      </c>
      <c r="BU414" s="5">
        <v>2652748.77</v>
      </c>
      <c r="BX414" s="5">
        <v>0</v>
      </c>
      <c r="BY414" s="5">
        <v>90229.55</v>
      </c>
      <c r="BZ414" s="5">
        <v>2652748.77</v>
      </c>
      <c r="CA414" s="5" t="s">
        <v>9</v>
      </c>
      <c r="CB414" s="5">
        <v>4500</v>
      </c>
      <c r="CC414">
        <v>94729.55</v>
      </c>
      <c r="CD414" s="5">
        <v>132300</v>
      </c>
      <c r="CE414" s="5">
        <v>2785048.77</v>
      </c>
      <c r="CF414" s="5"/>
      <c r="CG414" s="5"/>
      <c r="CH414" s="5" t="s">
        <v>1</v>
      </c>
      <c r="CI414" s="5" t="s">
        <v>1</v>
      </c>
      <c r="CJ414" t="s">
        <v>1863</v>
      </c>
      <c r="CK414" t="s">
        <v>1787</v>
      </c>
      <c r="CL414" t="s">
        <v>1868</v>
      </c>
      <c r="CM414" t="s">
        <v>1862</v>
      </c>
      <c r="CN414" s="5" t="b">
        <v>1</v>
      </c>
      <c r="CO414" t="s">
        <v>555</v>
      </c>
      <c r="CQ414" t="s">
        <v>128</v>
      </c>
      <c r="CR414" t="s">
        <v>1450</v>
      </c>
      <c r="CS414" t="s">
        <v>9</v>
      </c>
      <c r="CT414" t="b">
        <v>1</v>
      </c>
      <c r="CU414">
        <v>2652748.77</v>
      </c>
      <c r="CV414" t="s">
        <v>1899</v>
      </c>
      <c r="CW414">
        <v>2652749</v>
      </c>
      <c r="CX414">
        <v>2652749</v>
      </c>
      <c r="CY414">
        <v>0</v>
      </c>
      <c r="CZ414" t="b">
        <v>1</v>
      </c>
      <c r="DA414">
        <v>45188</v>
      </c>
      <c r="DB414" t="s">
        <v>1795</v>
      </c>
      <c r="DC414">
        <v>-6.8027210884353817E-3</v>
      </c>
      <c r="DD414">
        <v>-613.80646258503475</v>
      </c>
      <c r="DE414" s="5">
        <f>ROUND(ПП5[[#This Row],[Стоимость квартиры с отделкой]]/1000000,2)</f>
        <v>2.79</v>
      </c>
    </row>
    <row r="415" spans="1:109" x14ac:dyDescent="0.25">
      <c r="A415" s="5">
        <v>414</v>
      </c>
      <c r="B415" s="5" t="s">
        <v>22</v>
      </c>
      <c r="C415" s="5">
        <v>4</v>
      </c>
      <c r="D415" s="5">
        <v>2</v>
      </c>
      <c r="E415" s="5">
        <v>1</v>
      </c>
      <c r="F415" s="5">
        <v>13.17</v>
      </c>
      <c r="G415" s="5"/>
      <c r="H415" s="5"/>
      <c r="I415" s="5">
        <v>13.17</v>
      </c>
      <c r="J415" s="5">
        <v>16.940000000000001</v>
      </c>
      <c r="K415" s="5">
        <v>3.55</v>
      </c>
      <c r="L415" s="5">
        <v>2.41</v>
      </c>
      <c r="M415" s="5"/>
      <c r="N415" s="5">
        <v>5.8</v>
      </c>
      <c r="O415" s="5">
        <v>2.68</v>
      </c>
      <c r="P415" s="5"/>
      <c r="R415" s="5">
        <v>2.68</v>
      </c>
      <c r="S415" s="5">
        <v>44.55</v>
      </c>
      <c r="T415" s="5">
        <v>41.87</v>
      </c>
      <c r="U415" s="5">
        <v>43.21</v>
      </c>
      <c r="V415">
        <v>42.2</v>
      </c>
      <c r="W415" s="5">
        <v>85979.25</v>
      </c>
      <c r="X415">
        <v>4298.9625000000005</v>
      </c>
      <c r="Y415">
        <v>90278.212499999994</v>
      </c>
      <c r="Z415">
        <v>2708.3463749999996</v>
      </c>
      <c r="AA415">
        <v>92986.558874999988</v>
      </c>
      <c r="AB415">
        <v>929.86558875000003</v>
      </c>
      <c r="AC415">
        <v>93916.424463749994</v>
      </c>
      <c r="AE415">
        <v>93916.424463749994</v>
      </c>
      <c r="AG415">
        <v>93916.424463749994</v>
      </c>
      <c r="AI415">
        <v>93916.424463749994</v>
      </c>
      <c r="AK415">
        <v>93916.424463749994</v>
      </c>
      <c r="AL415" s="5"/>
      <c r="AM415" s="5">
        <v>93916.424463749994</v>
      </c>
      <c r="AO415">
        <v>93916.424463749994</v>
      </c>
      <c r="AQ415">
        <v>93916.424463749994</v>
      </c>
      <c r="AS415">
        <v>93916.424463749994</v>
      </c>
      <c r="AU415">
        <v>93916.424463749994</v>
      </c>
      <c r="AW415">
        <v>93916.424463749994</v>
      </c>
      <c r="AX415" s="5"/>
      <c r="AY415">
        <v>93916.424463749994</v>
      </c>
      <c r="BA415">
        <v>93916.424463749994</v>
      </c>
      <c r="BC415">
        <v>93916.424463749994</v>
      </c>
      <c r="BE415">
        <v>93916.424463749994</v>
      </c>
      <c r="BG415">
        <v>93916.424463749994</v>
      </c>
      <c r="BI415">
        <v>93916.424463749994</v>
      </c>
      <c r="BK415">
        <v>93916.424463749994</v>
      </c>
      <c r="BM415">
        <v>93916.424463749994</v>
      </c>
      <c r="BO415">
        <v>93916.424463749994</v>
      </c>
      <c r="BQ415">
        <v>93916.424463749994</v>
      </c>
      <c r="BS415">
        <v>93916.424463749994</v>
      </c>
      <c r="BT415" s="5">
        <v>93916.42</v>
      </c>
      <c r="BU415" s="5">
        <v>4058128.51</v>
      </c>
      <c r="BX415" s="5">
        <v>0</v>
      </c>
      <c r="BY415" s="5">
        <v>93916.420041657024</v>
      </c>
      <c r="BZ415" s="5">
        <v>4058128.51</v>
      </c>
      <c r="CA415" s="5" t="s">
        <v>8</v>
      </c>
      <c r="CB415" s="5"/>
      <c r="CC415">
        <v>93916.420041657024</v>
      </c>
      <c r="CD415" s="5">
        <v>0</v>
      </c>
      <c r="CE415" s="5">
        <v>4058128.51</v>
      </c>
      <c r="CF415" s="5"/>
      <c r="CG415" s="5"/>
      <c r="CH415" s="5" t="s">
        <v>1</v>
      </c>
      <c r="CI415" s="5" t="s">
        <v>1</v>
      </c>
      <c r="CJ415" t="s">
        <v>1863</v>
      </c>
      <c r="CK415" t="s">
        <v>1787</v>
      </c>
      <c r="CL415" t="s">
        <v>1868</v>
      </c>
      <c r="CM415" t="s">
        <v>1856</v>
      </c>
      <c r="CN415" s="5" t="b">
        <v>1</v>
      </c>
      <c r="CO415" t="s">
        <v>556</v>
      </c>
      <c r="CQ415" t="s">
        <v>128</v>
      </c>
      <c r="CR415" t="s">
        <v>1450</v>
      </c>
      <c r="CS415" t="s">
        <v>8</v>
      </c>
      <c r="CT415" t="b">
        <v>1</v>
      </c>
      <c r="CU415">
        <v>4058128.51</v>
      </c>
      <c r="CV415" t="s">
        <v>1899</v>
      </c>
      <c r="CW415">
        <v>0</v>
      </c>
      <c r="CX415">
        <v>4058129</v>
      </c>
      <c r="CY415">
        <v>0</v>
      </c>
      <c r="CZ415" t="b">
        <v>1</v>
      </c>
      <c r="DA415">
        <v>45188</v>
      </c>
      <c r="DB415" t="s">
        <v>1792</v>
      </c>
      <c r="DC415">
        <v>-2.3374218930803159E-2</v>
      </c>
      <c r="DD415">
        <v>-2195.2229632509607</v>
      </c>
      <c r="DE415" s="5">
        <f>ROUND(ПП5[[#This Row],[Стоимость квартиры с отделкой]]/1000000,2)</f>
        <v>4.0599999999999996</v>
      </c>
    </row>
    <row r="416" spans="1:109" x14ac:dyDescent="0.25">
      <c r="A416" s="5">
        <v>415</v>
      </c>
      <c r="B416" s="5" t="s">
        <v>22</v>
      </c>
      <c r="C416" s="5">
        <v>4</v>
      </c>
      <c r="D416" s="5">
        <v>3</v>
      </c>
      <c r="E416" s="5">
        <v>0</v>
      </c>
      <c r="F416" s="5">
        <v>7.2</v>
      </c>
      <c r="G416" s="5"/>
      <c r="H416" s="5"/>
      <c r="I416" s="5">
        <v>7.2</v>
      </c>
      <c r="J416" s="5">
        <v>5.17</v>
      </c>
      <c r="K416" s="5">
        <v>3.71</v>
      </c>
      <c r="L416" s="5"/>
      <c r="M416" s="5"/>
      <c r="N416" s="5">
        <v>6.96</v>
      </c>
      <c r="O416" s="5">
        <v>2.92</v>
      </c>
      <c r="P416" s="5"/>
      <c r="R416" s="5">
        <v>2.92</v>
      </c>
      <c r="S416" s="5">
        <v>25.96</v>
      </c>
      <c r="T416" s="5">
        <v>23.04</v>
      </c>
      <c r="U416" s="5">
        <v>24.5</v>
      </c>
      <c r="V416">
        <v>24.35</v>
      </c>
      <c r="W416" s="5">
        <v>91981.574999999997</v>
      </c>
      <c r="X416">
        <v>4599.0787499999997</v>
      </c>
      <c r="Y416">
        <v>96580.653749999998</v>
      </c>
      <c r="Z416">
        <v>2897.4196124999999</v>
      </c>
      <c r="AA416">
        <v>99478.073362499999</v>
      </c>
      <c r="AB416">
        <v>8953.0266026249992</v>
      </c>
      <c r="AC416">
        <v>108431.099965125</v>
      </c>
      <c r="AE416">
        <v>108431.099965125</v>
      </c>
      <c r="AG416">
        <v>108431.099965125</v>
      </c>
      <c r="AI416">
        <v>108431.099965125</v>
      </c>
      <c r="AJ416">
        <v>1084.3109996512501</v>
      </c>
      <c r="AK416">
        <v>109515.41096477624</v>
      </c>
      <c r="AL416" s="5">
        <v>5475.7705482388128</v>
      </c>
      <c r="AM416" s="5">
        <v>114991.18151301506</v>
      </c>
      <c r="AO416">
        <v>114991.18151301506</v>
      </c>
      <c r="AP416">
        <v>3449.7354453904518</v>
      </c>
      <c r="AQ416">
        <v>118440.91695840552</v>
      </c>
      <c r="AS416">
        <v>118440.91695840552</v>
      </c>
      <c r="AU416">
        <v>118440.91695840552</v>
      </c>
      <c r="AW416">
        <v>118440.91695840552</v>
      </c>
      <c r="AX416" s="5">
        <v>1184.4091695840552</v>
      </c>
      <c r="AY416">
        <v>119625.32612798958</v>
      </c>
      <c r="BA416">
        <v>119625.32612798958</v>
      </c>
      <c r="BC416">
        <v>119625.32612798958</v>
      </c>
      <c r="BE416">
        <v>119625.32612798958</v>
      </c>
      <c r="BG416">
        <v>119625.32612798958</v>
      </c>
      <c r="BI416">
        <v>119625.32612798958</v>
      </c>
      <c r="BK416">
        <v>119625.32612798958</v>
      </c>
      <c r="BM416">
        <v>119625.32612798958</v>
      </c>
      <c r="BO416">
        <v>119625.32612798958</v>
      </c>
      <c r="BQ416">
        <v>119625.32612798958</v>
      </c>
      <c r="BS416">
        <v>119625.32612798958</v>
      </c>
      <c r="BT416" s="5">
        <v>119625.33</v>
      </c>
      <c r="BU416" s="5">
        <v>2930900</v>
      </c>
      <c r="BW416">
        <v>0.03</v>
      </c>
      <c r="BX416" s="5">
        <v>87927</v>
      </c>
      <c r="BY416" s="5">
        <v>116039.71428571428</v>
      </c>
      <c r="BZ416" s="5">
        <v>2842973</v>
      </c>
      <c r="CA416" s="5" t="s">
        <v>1282</v>
      </c>
      <c r="CB416" s="5">
        <v>7000</v>
      </c>
      <c r="CC416">
        <v>123039.71428571428</v>
      </c>
      <c r="CD416" s="5">
        <v>171500</v>
      </c>
      <c r="CE416" s="5">
        <v>3014473</v>
      </c>
      <c r="CF416" s="5"/>
      <c r="CG416" s="5" t="s">
        <v>110</v>
      </c>
      <c r="CH416" s="5" t="s">
        <v>1</v>
      </c>
      <c r="CI416" s="5" t="s">
        <v>1</v>
      </c>
      <c r="CJ416" t="s">
        <v>1863</v>
      </c>
      <c r="CK416" t="s">
        <v>1787</v>
      </c>
      <c r="CL416" t="s">
        <v>1868</v>
      </c>
      <c r="CM416" t="s">
        <v>1862</v>
      </c>
      <c r="CN416" s="5" t="b">
        <v>1</v>
      </c>
      <c r="CO416" t="s">
        <v>557</v>
      </c>
      <c r="CQ416" t="s">
        <v>1269</v>
      </c>
      <c r="CR416" t="s">
        <v>1450</v>
      </c>
      <c r="CS416" t="s">
        <v>1282</v>
      </c>
      <c r="CT416" t="b">
        <v>1</v>
      </c>
      <c r="CU416">
        <v>2930900</v>
      </c>
      <c r="CV416" t="s">
        <v>1899</v>
      </c>
      <c r="CW416">
        <v>0</v>
      </c>
      <c r="CX416">
        <v>2930900</v>
      </c>
      <c r="CY416">
        <v>0</v>
      </c>
      <c r="CZ416" t="b">
        <v>1</v>
      </c>
      <c r="DA416">
        <v>45454</v>
      </c>
      <c r="DB416" t="s">
        <v>1789</v>
      </c>
      <c r="DC416">
        <v>-6.1224489795919101E-3</v>
      </c>
      <c r="DD416">
        <v>-710.44723032070829</v>
      </c>
      <c r="DE416" s="5">
        <f>ROUND(ПП5[[#This Row],[Стоимость квартиры с отделкой]]/1000000,2)</f>
        <v>3.01</v>
      </c>
    </row>
    <row r="417" spans="1:109" x14ac:dyDescent="0.25">
      <c r="A417" s="5">
        <v>416</v>
      </c>
      <c r="B417" s="5" t="s">
        <v>22</v>
      </c>
      <c r="C417" s="5">
        <v>4</v>
      </c>
      <c r="D417" s="5">
        <v>4</v>
      </c>
      <c r="E417" s="5">
        <v>2</v>
      </c>
      <c r="F417" s="5">
        <v>14.48</v>
      </c>
      <c r="G417" s="5">
        <v>11.42</v>
      </c>
      <c r="H417" s="5"/>
      <c r="I417" s="5">
        <v>25.9</v>
      </c>
      <c r="J417" s="5">
        <v>15.86</v>
      </c>
      <c r="K417" s="5">
        <v>3.01</v>
      </c>
      <c r="L417" s="5">
        <v>2.67</v>
      </c>
      <c r="M417" s="5"/>
      <c r="N417" s="5">
        <v>9.44</v>
      </c>
      <c r="O417" s="5">
        <v>2.72</v>
      </c>
      <c r="P417" s="5"/>
      <c r="R417" s="5">
        <v>2.72</v>
      </c>
      <c r="S417" s="5">
        <v>59.6</v>
      </c>
      <c r="T417" s="5">
        <v>56.88</v>
      </c>
      <c r="U417" s="5">
        <v>58.24</v>
      </c>
      <c r="V417">
        <v>58.05</v>
      </c>
      <c r="W417" s="5">
        <v>80307.864000000001</v>
      </c>
      <c r="X417">
        <v>4015.3932</v>
      </c>
      <c r="Y417">
        <v>84323.257199999993</v>
      </c>
      <c r="Z417">
        <v>2529.6977160000001</v>
      </c>
      <c r="AA417">
        <v>86852.954916000002</v>
      </c>
      <c r="AC417">
        <v>86852.954916000002</v>
      </c>
      <c r="AE417">
        <v>86852.954916000002</v>
      </c>
      <c r="AG417">
        <v>86852.954916000002</v>
      </c>
      <c r="AI417">
        <v>86852.954916000002</v>
      </c>
      <c r="AJ417">
        <v>868.52954915999999</v>
      </c>
      <c r="AK417">
        <v>87721.48446516</v>
      </c>
      <c r="AL417" s="5">
        <v>4386.0742232580005</v>
      </c>
      <c r="AM417" s="5">
        <v>92107.558688417994</v>
      </c>
      <c r="AO417">
        <v>92107.558688417994</v>
      </c>
      <c r="AQ417">
        <v>92107.558688417994</v>
      </c>
      <c r="AS417">
        <v>92107.558688417994</v>
      </c>
      <c r="AT417">
        <v>1842.15117376836</v>
      </c>
      <c r="AU417">
        <v>93949.709862186355</v>
      </c>
      <c r="AW417">
        <v>93949.709862186355</v>
      </c>
      <c r="AX417" s="5"/>
      <c r="AY417">
        <v>93949.709862186355</v>
      </c>
      <c r="BA417">
        <v>93949.709862186355</v>
      </c>
      <c r="BC417">
        <v>93949.709862186355</v>
      </c>
      <c r="BE417">
        <v>93949.709862186355</v>
      </c>
      <c r="BG417">
        <v>93949.709862186355</v>
      </c>
      <c r="BI417">
        <v>93949.709862186355</v>
      </c>
      <c r="BK417">
        <v>93949.709862186355</v>
      </c>
      <c r="BM417">
        <v>93949.709862186355</v>
      </c>
      <c r="BO417">
        <v>93949.709862186355</v>
      </c>
      <c r="BQ417">
        <v>93949.709862186355</v>
      </c>
      <c r="BS417">
        <v>93949.709862186355</v>
      </c>
      <c r="BT417" s="5">
        <v>93949.71</v>
      </c>
      <c r="BU417" s="5">
        <v>5471700</v>
      </c>
      <c r="BV417">
        <v>90000</v>
      </c>
      <c r="BX417" s="5">
        <v>90000</v>
      </c>
      <c r="BY417" s="5">
        <v>92405.563186813204</v>
      </c>
      <c r="BZ417" s="5">
        <v>5381700</v>
      </c>
      <c r="CA417" s="5" t="s">
        <v>10</v>
      </c>
      <c r="CB417" s="5">
        <v>20000</v>
      </c>
      <c r="CC417">
        <v>112405.5631868132</v>
      </c>
      <c r="CD417" s="5">
        <v>1164800</v>
      </c>
      <c r="CE417" s="5">
        <v>6546500</v>
      </c>
      <c r="CF417" s="5"/>
      <c r="CG417" s="5" t="s">
        <v>1309</v>
      </c>
      <c r="CH417" s="5" t="s">
        <v>1</v>
      </c>
      <c r="CI417" s="5" t="s">
        <v>1</v>
      </c>
      <c r="CJ417" t="s">
        <v>1863</v>
      </c>
      <c r="CK417" t="s">
        <v>1787</v>
      </c>
      <c r="CL417" t="s">
        <v>1868</v>
      </c>
      <c r="CM417" t="s">
        <v>1857</v>
      </c>
      <c r="CN417" s="5" t="b">
        <v>1</v>
      </c>
      <c r="CO417" t="s">
        <v>558</v>
      </c>
      <c r="CQ417" t="s">
        <v>1269</v>
      </c>
      <c r="CR417" t="s">
        <v>1450</v>
      </c>
      <c r="CS417" t="s">
        <v>10</v>
      </c>
      <c r="CT417" t="b">
        <v>1</v>
      </c>
      <c r="CU417">
        <v>5471700</v>
      </c>
      <c r="CV417" t="s">
        <v>1899</v>
      </c>
      <c r="CW417">
        <v>0</v>
      </c>
      <c r="CX417">
        <v>5471700</v>
      </c>
      <c r="CY417">
        <v>0</v>
      </c>
      <c r="CZ417" t="b">
        <v>1</v>
      </c>
      <c r="DA417">
        <v>45397</v>
      </c>
      <c r="DB417" t="s">
        <v>1792</v>
      </c>
      <c r="DC417">
        <v>-3.2623626373625703E-3</v>
      </c>
      <c r="DD417">
        <v>-301.4604568251055</v>
      </c>
      <c r="DE417" s="5">
        <f>ROUND(ПП5[[#This Row],[Стоимость квартиры с отделкой]]/1000000,2)</f>
        <v>6.55</v>
      </c>
    </row>
    <row r="418" spans="1:109" x14ac:dyDescent="0.25">
      <c r="A418" s="5">
        <v>417</v>
      </c>
      <c r="B418" s="5" t="s">
        <v>22</v>
      </c>
      <c r="C418" s="5">
        <v>4</v>
      </c>
      <c r="D418" s="5">
        <v>5</v>
      </c>
      <c r="E418" s="5">
        <v>2</v>
      </c>
      <c r="F418" s="5">
        <v>15.41</v>
      </c>
      <c r="G418" s="5">
        <v>12.78</v>
      </c>
      <c r="H418" s="5"/>
      <c r="I418" s="5">
        <v>28.19</v>
      </c>
      <c r="J418" s="5">
        <v>13.45</v>
      </c>
      <c r="K418" s="5">
        <v>3.7</v>
      </c>
      <c r="L418" s="5">
        <v>2.72</v>
      </c>
      <c r="M418" s="5"/>
      <c r="N418" s="5">
        <v>8.2200000000000006</v>
      </c>
      <c r="O418" s="5">
        <v>3.03</v>
      </c>
      <c r="P418" s="5"/>
      <c r="R418" s="5">
        <v>3.03</v>
      </c>
      <c r="S418" s="5">
        <v>59.31</v>
      </c>
      <c r="T418" s="5">
        <v>56.28</v>
      </c>
      <c r="U418" s="5">
        <v>57.8</v>
      </c>
      <c r="V418">
        <v>57.55</v>
      </c>
      <c r="W418" s="5">
        <v>79921.768500000006</v>
      </c>
      <c r="Y418">
        <v>79921.768500000006</v>
      </c>
      <c r="AA418">
        <v>79921.768500000006</v>
      </c>
      <c r="AC418">
        <v>79921.768500000006</v>
      </c>
      <c r="AE418">
        <v>79921.768500000006</v>
      </c>
      <c r="AG418">
        <v>79921.768500000006</v>
      </c>
      <c r="AI418">
        <v>79921.768500000006</v>
      </c>
      <c r="AK418">
        <v>79921.768500000006</v>
      </c>
      <c r="AL418" s="5"/>
      <c r="AM418" s="5">
        <v>79921.768500000006</v>
      </c>
      <c r="AO418">
        <v>79921.768500000006</v>
      </c>
      <c r="AQ418">
        <v>79921.768500000006</v>
      </c>
      <c r="AS418">
        <v>79921.768500000006</v>
      </c>
      <c r="AU418">
        <v>79921.768500000006</v>
      </c>
      <c r="AW418">
        <v>79921.768500000006</v>
      </c>
      <c r="AX418" s="5"/>
      <c r="AY418">
        <v>79921.768500000006</v>
      </c>
      <c r="BA418">
        <v>79921.768500000006</v>
      </c>
      <c r="BC418">
        <v>79921.768500000006</v>
      </c>
      <c r="BE418">
        <v>79921.768500000006</v>
      </c>
      <c r="BG418">
        <v>79921.768500000006</v>
      </c>
      <c r="BI418">
        <v>79921.768500000006</v>
      </c>
      <c r="BK418">
        <v>79921.768500000006</v>
      </c>
      <c r="BM418">
        <v>79921.768500000006</v>
      </c>
      <c r="BO418">
        <v>79921.768500000006</v>
      </c>
      <c r="BQ418">
        <v>79921.768500000006</v>
      </c>
      <c r="BS418">
        <v>79921.768500000006</v>
      </c>
      <c r="BT418" s="5">
        <v>79921.77</v>
      </c>
      <c r="BU418" s="5">
        <v>4619478.3099999996</v>
      </c>
      <c r="BX418" s="5">
        <v>0</v>
      </c>
      <c r="BY418" s="5">
        <v>79921.770069204154</v>
      </c>
      <c r="BZ418" s="5">
        <v>4619478.3099999996</v>
      </c>
      <c r="CA418" s="5" t="s">
        <v>8</v>
      </c>
      <c r="CB418" s="5"/>
      <c r="CC418">
        <v>79921.770069204154</v>
      </c>
      <c r="CD418" s="5">
        <v>0</v>
      </c>
      <c r="CE418" s="5">
        <v>4619478.3099999996</v>
      </c>
      <c r="CF418" s="5"/>
      <c r="CG418" s="5"/>
      <c r="CH418" s="5" t="s">
        <v>1</v>
      </c>
      <c r="CI418" s="5" t="s">
        <v>1</v>
      </c>
      <c r="CJ418" t="s">
        <v>1863</v>
      </c>
      <c r="CK418" t="s">
        <v>1787</v>
      </c>
      <c r="CL418" t="s">
        <v>1868</v>
      </c>
      <c r="CM418" t="s">
        <v>1865</v>
      </c>
      <c r="CN418" s="5" t="b">
        <v>1</v>
      </c>
      <c r="CO418" t="s">
        <v>559</v>
      </c>
      <c r="CQ418" t="s">
        <v>128</v>
      </c>
      <c r="CR418" t="s">
        <v>1450</v>
      </c>
      <c r="CS418" t="s">
        <v>8</v>
      </c>
      <c r="CT418" t="b">
        <v>1</v>
      </c>
      <c r="CU418">
        <v>4619478.3099999996</v>
      </c>
      <c r="CV418" t="s">
        <v>1899</v>
      </c>
      <c r="CW418">
        <v>4619478</v>
      </c>
      <c r="CX418">
        <v>4619478</v>
      </c>
      <c r="CY418">
        <v>0</v>
      </c>
      <c r="CZ418" t="b">
        <v>1</v>
      </c>
      <c r="DA418">
        <v>45187</v>
      </c>
      <c r="DB418" t="s">
        <v>1789</v>
      </c>
      <c r="DC418">
        <v>-4.325259515570834E-3</v>
      </c>
      <c r="DD418">
        <v>-345.68239649308953</v>
      </c>
      <c r="DE418" s="5">
        <f>ROUND(ПП5[[#This Row],[Стоимость квартиры с отделкой]]/1000000,2)</f>
        <v>4.62</v>
      </c>
    </row>
    <row r="419" spans="1:109" x14ac:dyDescent="0.25">
      <c r="A419" s="5">
        <v>418</v>
      </c>
      <c r="B419" s="5" t="s">
        <v>22</v>
      </c>
      <c r="C419" s="5">
        <v>4</v>
      </c>
      <c r="D419" s="5">
        <v>6</v>
      </c>
      <c r="E419" s="5">
        <v>1</v>
      </c>
      <c r="F419" s="5">
        <v>12.71</v>
      </c>
      <c r="G419" s="5"/>
      <c r="H419" s="5"/>
      <c r="I419" s="5">
        <v>12.71</v>
      </c>
      <c r="J419" s="5">
        <v>12.55</v>
      </c>
      <c r="K419" s="5">
        <v>4.28</v>
      </c>
      <c r="L419" s="5"/>
      <c r="M419" s="5"/>
      <c r="N419" s="5">
        <v>7.34</v>
      </c>
      <c r="O419" s="5">
        <v>2.84</v>
      </c>
      <c r="P419" s="5"/>
      <c r="R419" s="5">
        <v>2.84</v>
      </c>
      <c r="S419" s="5">
        <v>39.72</v>
      </c>
      <c r="T419" s="5">
        <v>36.880000000000003</v>
      </c>
      <c r="U419" s="5">
        <v>38.299999999999997</v>
      </c>
      <c r="V419">
        <v>37.799999999999997</v>
      </c>
      <c r="W419" s="5">
        <v>88412.625</v>
      </c>
      <c r="X419">
        <v>4420.6312500000004</v>
      </c>
      <c r="Y419">
        <v>92833.256250000006</v>
      </c>
      <c r="Z419">
        <v>2784.9976875000002</v>
      </c>
      <c r="AA419">
        <v>95618.253937500005</v>
      </c>
      <c r="AC419">
        <v>95618.253937500005</v>
      </c>
      <c r="AE419">
        <v>95618.253937500005</v>
      </c>
      <c r="AG419">
        <v>95618.253937500005</v>
      </c>
      <c r="AI419">
        <v>95618.253937500005</v>
      </c>
      <c r="AK419">
        <v>95618.253937500005</v>
      </c>
      <c r="AL419" s="5"/>
      <c r="AM419" s="5">
        <v>95618.253937500005</v>
      </c>
      <c r="AO419">
        <v>95618.253937500005</v>
      </c>
      <c r="AQ419">
        <v>95618.253937500005</v>
      </c>
      <c r="AS419">
        <v>95618.253937500005</v>
      </c>
      <c r="AU419">
        <v>95618.253937500005</v>
      </c>
      <c r="AW419">
        <v>95618.253937500005</v>
      </c>
      <c r="AX419" s="5"/>
      <c r="AY419">
        <v>95618.253937500005</v>
      </c>
      <c r="BA419">
        <v>95618.253937500005</v>
      </c>
      <c r="BC419">
        <v>95618.253937500005</v>
      </c>
      <c r="BE419">
        <v>95618.253937500005</v>
      </c>
      <c r="BG419">
        <v>95618.253937500005</v>
      </c>
      <c r="BI419">
        <v>95618.253937500005</v>
      </c>
      <c r="BK419">
        <v>95618.253937500005</v>
      </c>
      <c r="BM419">
        <v>95618.253937500005</v>
      </c>
      <c r="BO419">
        <v>95618.253937500005</v>
      </c>
      <c r="BQ419">
        <v>95618.253937500005</v>
      </c>
      <c r="BS419">
        <v>95618.253937500005</v>
      </c>
      <c r="BT419" s="5">
        <v>95618.25</v>
      </c>
      <c r="BU419" s="5">
        <v>3662178.98</v>
      </c>
      <c r="BX419" s="5">
        <v>0</v>
      </c>
      <c r="BY419" s="5">
        <v>95618.250130548317</v>
      </c>
      <c r="BZ419" s="5">
        <v>3662178.98</v>
      </c>
      <c r="CA419" s="5" t="s">
        <v>8</v>
      </c>
      <c r="CB419" s="5"/>
      <c r="CC419">
        <v>95618.250130548317</v>
      </c>
      <c r="CD419" s="5">
        <v>0</v>
      </c>
      <c r="CE419" s="5">
        <v>3662178.98</v>
      </c>
      <c r="CF419" s="5"/>
      <c r="CG419" s="5"/>
      <c r="CH419" s="5" t="s">
        <v>1</v>
      </c>
      <c r="CI419" s="5" t="s">
        <v>1</v>
      </c>
      <c r="CJ419" t="s">
        <v>1863</v>
      </c>
      <c r="CK419" t="s">
        <v>1787</v>
      </c>
      <c r="CL419" t="s">
        <v>1868</v>
      </c>
      <c r="CM419" t="s">
        <v>1864</v>
      </c>
      <c r="CN419" s="5" t="b">
        <v>1</v>
      </c>
      <c r="CO419" t="s">
        <v>560</v>
      </c>
      <c r="CQ419" t="s">
        <v>128</v>
      </c>
      <c r="CR419" t="s">
        <v>1450</v>
      </c>
      <c r="CS419" t="s">
        <v>8</v>
      </c>
      <c r="CT419" t="b">
        <v>1</v>
      </c>
      <c r="CU419">
        <v>3662178.98</v>
      </c>
      <c r="CV419" t="s">
        <v>1899</v>
      </c>
      <c r="CW419">
        <v>0</v>
      </c>
      <c r="CX419">
        <v>3662179</v>
      </c>
      <c r="CY419">
        <v>0</v>
      </c>
      <c r="CZ419" t="b">
        <v>1</v>
      </c>
      <c r="DA419">
        <v>45188</v>
      </c>
      <c r="DB419" t="s">
        <v>1788</v>
      </c>
      <c r="DC419">
        <v>-1.3054830287206221E-2</v>
      </c>
      <c r="DD419">
        <v>-1248.2800278139423</v>
      </c>
      <c r="DE419" s="5">
        <f>ROUND(ПП5[[#This Row],[Стоимость квартиры с отделкой]]/1000000,2)</f>
        <v>3.66</v>
      </c>
    </row>
    <row r="420" spans="1:109" x14ac:dyDescent="0.25">
      <c r="A420" s="5">
        <v>419</v>
      </c>
      <c r="B420" s="5" t="s">
        <v>22</v>
      </c>
      <c r="C420" s="5">
        <v>4</v>
      </c>
      <c r="D420" s="5">
        <v>7</v>
      </c>
      <c r="E420" s="5">
        <v>3</v>
      </c>
      <c r="F420" s="5">
        <v>14.49</v>
      </c>
      <c r="G420" s="5">
        <v>13.98</v>
      </c>
      <c r="H420" s="5">
        <v>11.42</v>
      </c>
      <c r="I420" s="5">
        <v>39.89</v>
      </c>
      <c r="J420" s="5">
        <v>16.670000000000002</v>
      </c>
      <c r="K420" s="5">
        <v>4.1399999999999997</v>
      </c>
      <c r="L420" s="5">
        <v>1.89</v>
      </c>
      <c r="M420" s="5"/>
      <c r="N420" s="5">
        <v>11.31</v>
      </c>
      <c r="O420" s="5">
        <v>2.86</v>
      </c>
      <c r="P420" s="5">
        <v>2.79</v>
      </c>
      <c r="Q420">
        <v>5.42</v>
      </c>
      <c r="R420" s="5">
        <v>11.07</v>
      </c>
      <c r="S420" s="5">
        <v>84.97</v>
      </c>
      <c r="T420" s="5">
        <v>73.900000000000006</v>
      </c>
      <c r="U420" s="5">
        <v>79.44</v>
      </c>
      <c r="V420">
        <v>79</v>
      </c>
      <c r="W420" s="5">
        <v>77089.320000000022</v>
      </c>
      <c r="X420">
        <v>3854.4660000000017</v>
      </c>
      <c r="Y420">
        <v>80943.786000000022</v>
      </c>
      <c r="Z420">
        <v>2428.3135800000005</v>
      </c>
      <c r="AA420">
        <v>83372.099580000038</v>
      </c>
      <c r="AC420">
        <v>83372.099580000038</v>
      </c>
      <c r="AE420">
        <v>83372.099580000038</v>
      </c>
      <c r="AG420">
        <v>83372.099580000038</v>
      </c>
      <c r="AI420">
        <v>83372.099580000038</v>
      </c>
      <c r="AJ420">
        <v>833.72099580000031</v>
      </c>
      <c r="AK420">
        <v>84205.820575800026</v>
      </c>
      <c r="AL420" s="5">
        <v>4210.2910287900013</v>
      </c>
      <c r="AM420" s="5">
        <v>88416.111604590027</v>
      </c>
      <c r="AO420">
        <v>88416.111604590027</v>
      </c>
      <c r="AP420">
        <v>1768.3222320918003</v>
      </c>
      <c r="AQ420">
        <v>90184.433836681827</v>
      </c>
      <c r="AS420">
        <v>90184.433836681827</v>
      </c>
      <c r="AT420">
        <v>1803.6886767336368</v>
      </c>
      <c r="AU420">
        <v>91988.122513415467</v>
      </c>
      <c r="AW420">
        <v>91988.122513415467</v>
      </c>
      <c r="AX420" s="5"/>
      <c r="AY420">
        <v>91988.122513415467</v>
      </c>
      <c r="BA420">
        <v>91988.122513415467</v>
      </c>
      <c r="BC420">
        <v>91988.122513415467</v>
      </c>
      <c r="BE420">
        <v>91988.122513415467</v>
      </c>
      <c r="BG420">
        <v>91988.122513415467</v>
      </c>
      <c r="BI420">
        <v>91988.122513415467</v>
      </c>
      <c r="BK420">
        <v>91988.122513415467</v>
      </c>
      <c r="BM420">
        <v>91988.122513415467</v>
      </c>
      <c r="BO420">
        <v>91988.122513415467</v>
      </c>
      <c r="BQ420">
        <v>91988.122513415467</v>
      </c>
      <c r="BS420">
        <v>91988.122513415467</v>
      </c>
      <c r="BT420" s="5">
        <v>91988.12</v>
      </c>
      <c r="BU420" s="5">
        <v>7307600</v>
      </c>
      <c r="BV420">
        <v>90000</v>
      </c>
      <c r="BX420" s="5">
        <v>90000</v>
      </c>
      <c r="BY420" s="5">
        <v>90855.991943605244</v>
      </c>
      <c r="BZ420" s="5">
        <v>7217600</v>
      </c>
      <c r="CA420" s="5" t="s">
        <v>1282</v>
      </c>
      <c r="CB420" s="5">
        <v>7000</v>
      </c>
      <c r="CC420">
        <v>97855.991943605244</v>
      </c>
      <c r="CD420" s="5">
        <v>556080</v>
      </c>
      <c r="CE420" s="5">
        <v>7773680</v>
      </c>
      <c r="CF420" s="5" t="s">
        <v>105</v>
      </c>
      <c r="CG420" s="5" t="s">
        <v>1309</v>
      </c>
      <c r="CH420" s="5" t="s">
        <v>1</v>
      </c>
      <c r="CI420" s="5" t="s">
        <v>1</v>
      </c>
      <c r="CJ420" t="s">
        <v>1863</v>
      </c>
      <c r="CK420" t="s">
        <v>1787</v>
      </c>
      <c r="CL420" t="s">
        <v>1868</v>
      </c>
      <c r="CM420" t="s">
        <v>1858</v>
      </c>
      <c r="CN420" s="5" t="b">
        <v>1</v>
      </c>
      <c r="CO420" t="s">
        <v>561</v>
      </c>
      <c r="CQ420" t="s">
        <v>1269</v>
      </c>
      <c r="CR420" t="s">
        <v>1450</v>
      </c>
      <c r="CS420" t="s">
        <v>1282</v>
      </c>
      <c r="CT420" t="b">
        <v>1</v>
      </c>
      <c r="CU420">
        <v>7307600</v>
      </c>
      <c r="CV420" t="s">
        <v>1899</v>
      </c>
      <c r="CW420">
        <v>0</v>
      </c>
      <c r="CX420">
        <v>7307600</v>
      </c>
      <c r="CY420">
        <v>0</v>
      </c>
      <c r="CZ420" t="b">
        <v>1</v>
      </c>
      <c r="DA420">
        <v>45401</v>
      </c>
      <c r="DB420" t="s">
        <v>1785</v>
      </c>
      <c r="DC420">
        <v>-5.5387713997985255E-3</v>
      </c>
      <c r="DD420">
        <v>-503.230569677566</v>
      </c>
      <c r="DE420" s="5">
        <f>ROUND(ПП5[[#This Row],[Стоимость квартиры с отделкой]]/1000000,2)</f>
        <v>7.77</v>
      </c>
    </row>
    <row r="421" spans="1:109" x14ac:dyDescent="0.25">
      <c r="A421" s="5">
        <v>420</v>
      </c>
      <c r="B421" s="5" t="s">
        <v>22</v>
      </c>
      <c r="C421" s="5">
        <v>4</v>
      </c>
      <c r="D421" s="5">
        <v>8</v>
      </c>
      <c r="E421" s="5">
        <v>1</v>
      </c>
      <c r="F421" s="5">
        <v>16.79</v>
      </c>
      <c r="G421" s="5"/>
      <c r="H421" s="5"/>
      <c r="I421" s="5">
        <v>16.79</v>
      </c>
      <c r="J421" s="5">
        <v>11.43</v>
      </c>
      <c r="K421" s="5">
        <v>3.56</v>
      </c>
      <c r="L421" s="5"/>
      <c r="M421" s="5"/>
      <c r="N421" s="5">
        <v>6.66</v>
      </c>
      <c r="O421" s="5">
        <v>2.4900000000000002</v>
      </c>
      <c r="P421" s="5"/>
      <c r="R421" s="5">
        <v>2.4900000000000002</v>
      </c>
      <c r="S421" s="5">
        <v>40.93</v>
      </c>
      <c r="T421" s="5">
        <v>38.44</v>
      </c>
      <c r="U421" s="5">
        <v>39.69</v>
      </c>
      <c r="V421">
        <v>39.549999999999997</v>
      </c>
      <c r="W421" s="5">
        <v>85573.6875</v>
      </c>
      <c r="X421">
        <v>4278.6843749999998</v>
      </c>
      <c r="Y421">
        <v>89852.371874999997</v>
      </c>
      <c r="Z421">
        <v>2695.5711562499996</v>
      </c>
      <c r="AA421">
        <v>92547.943031250004</v>
      </c>
      <c r="AB421">
        <v>4164.657436406249</v>
      </c>
      <c r="AC421">
        <v>96712.600467656244</v>
      </c>
      <c r="AE421">
        <v>96712.600467656244</v>
      </c>
      <c r="AF421">
        <v>4835.6300233828124</v>
      </c>
      <c r="AG421">
        <v>101548.23049103904</v>
      </c>
      <c r="AI421">
        <v>101548.23049103904</v>
      </c>
      <c r="AJ421">
        <v>1015.4823049103906</v>
      </c>
      <c r="AK421">
        <v>102563.71279594944</v>
      </c>
      <c r="AL421" s="5">
        <v>5128.1856397974725</v>
      </c>
      <c r="AM421" s="5">
        <v>107691.89843574692</v>
      </c>
      <c r="AO421">
        <v>107691.89843574692</v>
      </c>
      <c r="AP421">
        <v>3230.7569530724072</v>
      </c>
      <c r="AQ421">
        <v>110922.65538881932</v>
      </c>
      <c r="AS421">
        <v>110922.65538881932</v>
      </c>
      <c r="AU421">
        <v>110922.65538881932</v>
      </c>
      <c r="AW421">
        <v>110922.65538881932</v>
      </c>
      <c r="AX421" s="5"/>
      <c r="AY421">
        <v>110922.65538881932</v>
      </c>
      <c r="BA421">
        <v>110922.65538881932</v>
      </c>
      <c r="BC421">
        <v>110922.65538881932</v>
      </c>
      <c r="BE421">
        <v>110922.65538881932</v>
      </c>
      <c r="BF421">
        <v>554.6132769440967</v>
      </c>
      <c r="BG421">
        <v>111477.26866576343</v>
      </c>
      <c r="BI421">
        <v>111477.26866576343</v>
      </c>
      <c r="BJ421">
        <v>2229.5453733152685</v>
      </c>
      <c r="BK421">
        <v>113706.8140390787</v>
      </c>
      <c r="BM421">
        <v>113706.8140390787</v>
      </c>
      <c r="BO421">
        <v>113706.8140390787</v>
      </c>
      <c r="BQ421">
        <v>113706.8140390787</v>
      </c>
      <c r="BS421">
        <v>113706.8140390787</v>
      </c>
      <c r="BT421" s="5">
        <v>113706.81</v>
      </c>
      <c r="BU421" s="5">
        <v>4513100</v>
      </c>
      <c r="BW421">
        <v>0.02</v>
      </c>
      <c r="BX421" s="5">
        <v>90262</v>
      </c>
      <c r="BY421" s="5">
        <v>111434.56790123458</v>
      </c>
      <c r="BZ421" s="5">
        <v>4422838</v>
      </c>
      <c r="CA421" s="5" t="s">
        <v>10</v>
      </c>
      <c r="CB421" s="5">
        <v>24000</v>
      </c>
      <c r="CC421">
        <v>135434.56790123458</v>
      </c>
      <c r="CD421" s="5">
        <v>952560</v>
      </c>
      <c r="CE421" s="5">
        <v>5375398</v>
      </c>
      <c r="CF421" s="5"/>
      <c r="CG421" s="5" t="s">
        <v>62</v>
      </c>
      <c r="CH421" s="5" t="s">
        <v>1</v>
      </c>
      <c r="CI421" s="5" t="s">
        <v>1</v>
      </c>
      <c r="CJ421" t="s">
        <v>1863</v>
      </c>
      <c r="CK421" t="s">
        <v>1787</v>
      </c>
      <c r="CL421" t="s">
        <v>1868</v>
      </c>
      <c r="CM421" t="s">
        <v>1864</v>
      </c>
      <c r="CN421" s="5" t="b">
        <v>1</v>
      </c>
      <c r="CO421" t="s">
        <v>562</v>
      </c>
      <c r="CQ421" t="s">
        <v>1269</v>
      </c>
      <c r="CR421" t="s">
        <v>1450</v>
      </c>
      <c r="CS421" t="s">
        <v>10</v>
      </c>
      <c r="CT421" t="b">
        <v>1</v>
      </c>
      <c r="CU421">
        <v>4513100</v>
      </c>
      <c r="CV421" t="s">
        <v>1899</v>
      </c>
      <c r="CW421">
        <v>0</v>
      </c>
      <c r="CX421">
        <v>4513100</v>
      </c>
      <c r="CY421">
        <v>0</v>
      </c>
      <c r="CZ421" t="b">
        <v>1</v>
      </c>
      <c r="DA421">
        <v>45601</v>
      </c>
      <c r="DB421" t="s">
        <v>1789</v>
      </c>
      <c r="DC421">
        <v>-3.5273368606700828E-3</v>
      </c>
      <c r="DD421">
        <v>-393.06725891086802</v>
      </c>
      <c r="DE421" s="5">
        <f>ROUND(ПП5[[#This Row],[Стоимость квартиры с отделкой]]/1000000,2)</f>
        <v>5.38</v>
      </c>
    </row>
    <row r="422" spans="1:109" x14ac:dyDescent="0.25">
      <c r="A422" s="5">
        <v>421</v>
      </c>
      <c r="B422" s="5" t="s">
        <v>22</v>
      </c>
      <c r="C422" s="5">
        <v>5</v>
      </c>
      <c r="D422" s="5">
        <v>1</v>
      </c>
      <c r="E422" s="5">
        <v>0</v>
      </c>
      <c r="F422" s="5">
        <v>13.74</v>
      </c>
      <c r="G422" s="5"/>
      <c r="H422" s="5"/>
      <c r="I422" s="5">
        <v>13.74</v>
      </c>
      <c r="J422" s="5">
        <v>5.84</v>
      </c>
      <c r="K422" s="5">
        <v>3.76</v>
      </c>
      <c r="L422" s="5"/>
      <c r="M422" s="5"/>
      <c r="N422" s="5">
        <v>3.73</v>
      </c>
      <c r="O422" s="5">
        <v>4.6500000000000004</v>
      </c>
      <c r="P422" s="5"/>
      <c r="R422" s="5">
        <v>4.6500000000000004</v>
      </c>
      <c r="S422" s="5">
        <v>31.72</v>
      </c>
      <c r="T422" s="5">
        <v>27.07</v>
      </c>
      <c r="U422" s="5">
        <v>29.4</v>
      </c>
      <c r="V422">
        <v>29.3</v>
      </c>
      <c r="W422" s="5">
        <v>89353.53</v>
      </c>
      <c r="X422">
        <v>4467.6765000000005</v>
      </c>
      <c r="Y422">
        <v>93821.2065</v>
      </c>
      <c r="Z422">
        <v>2814.636195</v>
      </c>
      <c r="AA422">
        <v>96635.842694999999</v>
      </c>
      <c r="AB422">
        <v>8697.2258425500004</v>
      </c>
      <c r="AC422">
        <v>105333.06853755</v>
      </c>
      <c r="AE422">
        <v>105333.06853755</v>
      </c>
      <c r="AG422">
        <v>105333.06853755</v>
      </c>
      <c r="AI422">
        <v>105333.06853755</v>
      </c>
      <c r="AJ422">
        <v>1053.3306853755</v>
      </c>
      <c r="AK422">
        <v>106386.39922292552</v>
      </c>
      <c r="AL422" s="5">
        <v>5319.319961146276</v>
      </c>
      <c r="AM422" s="5">
        <v>111705.7191840718</v>
      </c>
      <c r="AO422">
        <v>111705.7191840718</v>
      </c>
      <c r="AP422">
        <v>3351.1715755221535</v>
      </c>
      <c r="AQ422">
        <v>115056.89075959394</v>
      </c>
      <c r="AS422">
        <v>115056.89075959394</v>
      </c>
      <c r="AU422">
        <v>115056.89075959394</v>
      </c>
      <c r="AW422">
        <v>115056.89075959394</v>
      </c>
      <c r="AX422" s="5">
        <v>1150.5689075959394</v>
      </c>
      <c r="AY422">
        <v>116207.45966718988</v>
      </c>
      <c r="BA422">
        <v>116207.45966718988</v>
      </c>
      <c r="BC422">
        <v>116207.45966718988</v>
      </c>
      <c r="BE422">
        <v>116207.45966718988</v>
      </c>
      <c r="BF422">
        <v>1743.111895007848</v>
      </c>
      <c r="BG422">
        <v>117950.57156219771</v>
      </c>
      <c r="BI422">
        <v>117950.57156219771</v>
      </c>
      <c r="BK422">
        <v>117950.57156219771</v>
      </c>
      <c r="BM422">
        <v>117950.57156219771</v>
      </c>
      <c r="BO422">
        <v>117950.57156219771</v>
      </c>
      <c r="BQ422">
        <v>117950.57156219771</v>
      </c>
      <c r="BS422">
        <v>117950.57156219771</v>
      </c>
      <c r="BT422" s="5">
        <v>117950.57</v>
      </c>
      <c r="BU422" s="5">
        <v>3467800</v>
      </c>
      <c r="BX422" s="5">
        <v>0</v>
      </c>
      <c r="BY422" s="5">
        <v>117952.38095238096</v>
      </c>
      <c r="BZ422" s="5">
        <v>3467800</v>
      </c>
      <c r="CA422" s="5" t="s">
        <v>10</v>
      </c>
      <c r="CB422" s="5">
        <v>20000</v>
      </c>
      <c r="CC422">
        <v>137952.38095238095</v>
      </c>
      <c r="CD422" s="5">
        <v>587999.99999999953</v>
      </c>
      <c r="CE422" s="5">
        <v>4055799.9999999991</v>
      </c>
      <c r="CF422" s="5"/>
      <c r="CG422" s="5"/>
      <c r="CH422" s="5" t="s">
        <v>1</v>
      </c>
      <c r="CI422" s="5" t="s">
        <v>1</v>
      </c>
      <c r="CJ422" t="s">
        <v>1863</v>
      </c>
      <c r="CK422" t="s">
        <v>1787</v>
      </c>
      <c r="CL422" t="s">
        <v>1868</v>
      </c>
      <c r="CM422" t="s">
        <v>1862</v>
      </c>
      <c r="CN422" s="5" t="b">
        <v>1</v>
      </c>
      <c r="CO422" t="s">
        <v>563</v>
      </c>
      <c r="CQ422" t="s">
        <v>1269</v>
      </c>
      <c r="CR422" t="s">
        <v>1450</v>
      </c>
      <c r="CS422" t="s">
        <v>10</v>
      </c>
      <c r="CT422" t="b">
        <v>1</v>
      </c>
      <c r="CU422">
        <v>3467800</v>
      </c>
      <c r="CV422" t="s">
        <v>1899</v>
      </c>
      <c r="CW422">
        <v>0</v>
      </c>
      <c r="CX422">
        <v>3467800</v>
      </c>
      <c r="CY422">
        <v>0</v>
      </c>
      <c r="CZ422" t="b">
        <v>1</v>
      </c>
      <c r="DA422">
        <v>45517</v>
      </c>
      <c r="DB422" t="s">
        <v>1789</v>
      </c>
      <c r="DC422">
        <v>-3.4013605442175798E-3</v>
      </c>
      <c r="DD422">
        <v>-401.1985746679498</v>
      </c>
      <c r="DE422" s="5">
        <f>ROUND(ПП5[[#This Row],[Стоимость квартиры с отделкой]]/1000000,2)</f>
        <v>4.0599999999999996</v>
      </c>
    </row>
    <row r="423" spans="1:109" x14ac:dyDescent="0.25">
      <c r="A423" s="5">
        <v>422</v>
      </c>
      <c r="B423" s="5" t="s">
        <v>22</v>
      </c>
      <c r="C423" s="5">
        <v>5</v>
      </c>
      <c r="D423" s="5">
        <v>2</v>
      </c>
      <c r="E423" s="5">
        <v>1</v>
      </c>
      <c r="F423" s="5">
        <v>13.17</v>
      </c>
      <c r="G423" s="5"/>
      <c r="H423" s="5"/>
      <c r="I423" s="5">
        <v>13.17</v>
      </c>
      <c r="J423" s="5">
        <v>16.940000000000001</v>
      </c>
      <c r="K423" s="5">
        <v>3.55</v>
      </c>
      <c r="L423" s="5">
        <v>2.41</v>
      </c>
      <c r="M423" s="5"/>
      <c r="N423" s="5">
        <v>5.8</v>
      </c>
      <c r="O423" s="5">
        <v>2.68</v>
      </c>
      <c r="P423" s="5"/>
      <c r="R423" s="5">
        <v>2.68</v>
      </c>
      <c r="S423" s="5">
        <v>44.55</v>
      </c>
      <c r="T423" s="5">
        <v>41.87</v>
      </c>
      <c r="U423" s="5">
        <v>43.21</v>
      </c>
      <c r="V423">
        <v>42.349999999999994</v>
      </c>
      <c r="W423" s="5">
        <v>85168.125</v>
      </c>
      <c r="X423">
        <v>4258.40625</v>
      </c>
      <c r="Y423">
        <v>89426.53125</v>
      </c>
      <c r="Z423">
        <v>2682.7959375</v>
      </c>
      <c r="AA423">
        <v>92109.327187500006</v>
      </c>
      <c r="AB423">
        <v>921.09327187500003</v>
      </c>
      <c r="AC423">
        <v>93030.420459375004</v>
      </c>
      <c r="AE423">
        <v>93030.420459375004</v>
      </c>
      <c r="AF423">
        <v>4651.52102296875</v>
      </c>
      <c r="AG423">
        <v>97681.941482343755</v>
      </c>
      <c r="AI423">
        <v>97681.941482343755</v>
      </c>
      <c r="AJ423">
        <v>976.81941482343757</v>
      </c>
      <c r="AK423">
        <v>98658.760897167187</v>
      </c>
      <c r="AL423" s="5">
        <v>4932.9380448583597</v>
      </c>
      <c r="AM423" s="5">
        <v>103591.69894202554</v>
      </c>
      <c r="AO423">
        <v>103591.69894202554</v>
      </c>
      <c r="AP423">
        <v>3107.7509682607661</v>
      </c>
      <c r="AQ423">
        <v>106699.4499102863</v>
      </c>
      <c r="AR423">
        <v>500</v>
      </c>
      <c r="AS423">
        <v>107199.4499102863</v>
      </c>
      <c r="AU423">
        <v>107199.4499102863</v>
      </c>
      <c r="AW423">
        <v>107199.4499102863</v>
      </c>
      <c r="AX423" s="5"/>
      <c r="AY423">
        <v>107199.4499102863</v>
      </c>
      <c r="AZ423">
        <v>1071.9944991028633</v>
      </c>
      <c r="BA423">
        <v>108271.44440938917</v>
      </c>
      <c r="BC423">
        <v>108271.44440938917</v>
      </c>
      <c r="BE423">
        <v>108271.44440938917</v>
      </c>
      <c r="BF423">
        <v>2706.7861102347292</v>
      </c>
      <c r="BG423">
        <v>110978.23051962387</v>
      </c>
      <c r="BI423">
        <v>110978.23051962387</v>
      </c>
      <c r="BK423">
        <v>110978.23051962387</v>
      </c>
      <c r="BL423">
        <v>8878.2584415699112</v>
      </c>
      <c r="BM423">
        <v>119856.4889611938</v>
      </c>
      <c r="BN423">
        <v>15581.343564955194</v>
      </c>
      <c r="BO423">
        <v>135437.832526149</v>
      </c>
      <c r="BP423">
        <v>35</v>
      </c>
      <c r="BQ423">
        <v>135472.832526149</v>
      </c>
      <c r="BS423">
        <v>135472.832526149</v>
      </c>
      <c r="BT423" s="5">
        <v>135472.82999999999</v>
      </c>
      <c r="BU423" s="5">
        <v>5853800</v>
      </c>
      <c r="BW423">
        <v>0.03</v>
      </c>
      <c r="BX423" s="5">
        <v>175614</v>
      </c>
      <c r="BY423" s="5">
        <v>131409.07197408009</v>
      </c>
      <c r="BZ423" s="5">
        <v>5678186</v>
      </c>
      <c r="CA423" s="5" t="s">
        <v>10</v>
      </c>
      <c r="CB423" s="5">
        <v>25000</v>
      </c>
      <c r="CC423">
        <v>156409.07197408009</v>
      </c>
      <c r="CD423" s="5">
        <v>1080250.0000000007</v>
      </c>
      <c r="CE423" s="5">
        <v>6758436.0000000009</v>
      </c>
      <c r="CF423" s="5"/>
      <c r="CG423" s="5" t="s">
        <v>132</v>
      </c>
      <c r="CH423" s="5" t="s">
        <v>1</v>
      </c>
      <c r="CI423" s="5" t="s">
        <v>1</v>
      </c>
      <c r="CJ423" t="s">
        <v>1863</v>
      </c>
      <c r="CK423" t="s">
        <v>1787</v>
      </c>
      <c r="CL423" t="s">
        <v>1868</v>
      </c>
      <c r="CM423" t="s">
        <v>1856</v>
      </c>
      <c r="CN423" s="5" t="b">
        <v>1</v>
      </c>
      <c r="CO423" t="s">
        <v>564</v>
      </c>
      <c r="CQ423" t="s">
        <v>1269</v>
      </c>
      <c r="CR423" t="s">
        <v>1450</v>
      </c>
      <c r="CS423" t="s">
        <v>10</v>
      </c>
      <c r="CT423" t="b">
        <v>1</v>
      </c>
      <c r="CU423">
        <v>5853800</v>
      </c>
      <c r="CV423" t="s">
        <v>1899</v>
      </c>
      <c r="CW423">
        <v>0</v>
      </c>
      <c r="CX423">
        <v>5853800</v>
      </c>
      <c r="CY423">
        <v>0</v>
      </c>
      <c r="CZ423" t="b">
        <v>1</v>
      </c>
      <c r="DA423">
        <v>45696</v>
      </c>
      <c r="DB423" t="s">
        <v>1792</v>
      </c>
      <c r="DC423">
        <v>-1.9902800277713628E-2</v>
      </c>
      <c r="DD423">
        <v>-2615.4085141798114</v>
      </c>
      <c r="DE423" s="5">
        <f>ROUND(ПП5[[#This Row],[Стоимость квартиры с отделкой]]/1000000,2)</f>
        <v>6.76</v>
      </c>
    </row>
    <row r="424" spans="1:109" x14ac:dyDescent="0.25">
      <c r="A424" s="5">
        <v>423</v>
      </c>
      <c r="B424" s="5" t="s">
        <v>22</v>
      </c>
      <c r="C424" s="5">
        <v>5</v>
      </c>
      <c r="D424" s="5">
        <v>3</v>
      </c>
      <c r="E424" s="5">
        <v>0</v>
      </c>
      <c r="F424" s="5">
        <v>7.2</v>
      </c>
      <c r="G424" s="5"/>
      <c r="H424" s="5"/>
      <c r="I424" s="5">
        <v>7.2</v>
      </c>
      <c r="J424" s="5">
        <v>5.17</v>
      </c>
      <c r="K424" s="5">
        <v>3.71</v>
      </c>
      <c r="L424" s="5"/>
      <c r="M424" s="5"/>
      <c r="N424" s="5">
        <v>6.96</v>
      </c>
      <c r="O424" s="5">
        <v>2.92</v>
      </c>
      <c r="P424" s="5"/>
      <c r="R424" s="5">
        <v>2.92</v>
      </c>
      <c r="S424" s="5">
        <v>25.96</v>
      </c>
      <c r="T424" s="5">
        <v>23.04</v>
      </c>
      <c r="U424" s="5">
        <v>24.5</v>
      </c>
      <c r="V424">
        <v>24.25</v>
      </c>
      <c r="W424" s="5">
        <v>91105.56</v>
      </c>
      <c r="X424">
        <v>4555.2780000000002</v>
      </c>
      <c r="Y424">
        <v>95660.838000000003</v>
      </c>
      <c r="Z424">
        <v>2869.8251399999999</v>
      </c>
      <c r="AA424">
        <v>98530.663140000004</v>
      </c>
      <c r="AB424">
        <v>8867.7596826000008</v>
      </c>
      <c r="AC424">
        <v>107398.4228226</v>
      </c>
      <c r="AE424">
        <v>107398.4228226</v>
      </c>
      <c r="AG424">
        <v>107398.4228226</v>
      </c>
      <c r="AI424">
        <v>107398.4228226</v>
      </c>
      <c r="AJ424">
        <v>1073.9842282259999</v>
      </c>
      <c r="AK424">
        <v>108472.407050826</v>
      </c>
      <c r="AL424" s="5">
        <v>5423.6203525413002</v>
      </c>
      <c r="AM424" s="5">
        <v>113896.0274033673</v>
      </c>
      <c r="AO424">
        <v>113896.0274033673</v>
      </c>
      <c r="AP424">
        <v>3416.880822101019</v>
      </c>
      <c r="AQ424">
        <v>117312.90822546832</v>
      </c>
      <c r="AS424">
        <v>117312.90822546832</v>
      </c>
      <c r="AU424">
        <v>117312.90822546832</v>
      </c>
      <c r="AW424">
        <v>117312.90822546832</v>
      </c>
      <c r="AX424" s="5">
        <v>1173.1290822546832</v>
      </c>
      <c r="AY424">
        <v>118486.03730772302</v>
      </c>
      <c r="BA424">
        <v>118486.03730772302</v>
      </c>
      <c r="BB424">
        <v>592.43018653861509</v>
      </c>
      <c r="BC424">
        <v>119078.46749426164</v>
      </c>
      <c r="BE424">
        <v>119078.46749426164</v>
      </c>
      <c r="BG424">
        <v>119078.46749426164</v>
      </c>
      <c r="BI424">
        <v>119078.46749426164</v>
      </c>
      <c r="BK424">
        <v>119078.46749426164</v>
      </c>
      <c r="BM424">
        <v>119078.46749426164</v>
      </c>
      <c r="BO424">
        <v>119078.46749426164</v>
      </c>
      <c r="BQ424">
        <v>119078.46749426164</v>
      </c>
      <c r="BS424">
        <v>119078.46749426164</v>
      </c>
      <c r="BT424" s="5">
        <v>119078.47</v>
      </c>
      <c r="BU424" s="5">
        <v>2917500</v>
      </c>
      <c r="BV424">
        <v>20000</v>
      </c>
      <c r="BX424" s="5">
        <v>20000</v>
      </c>
      <c r="BY424" s="5">
        <v>118265.30612244898</v>
      </c>
      <c r="BZ424" s="5">
        <v>2897500</v>
      </c>
      <c r="CA424" s="5" t="s">
        <v>10</v>
      </c>
      <c r="CB424" s="5">
        <v>20000</v>
      </c>
      <c r="CC424">
        <v>138265.30612244899</v>
      </c>
      <c r="CD424" s="5">
        <v>490000.00000000047</v>
      </c>
      <c r="CE424" s="5">
        <v>3387500.0000000005</v>
      </c>
      <c r="CF424" s="5"/>
      <c r="CG424" s="5" t="s">
        <v>61</v>
      </c>
      <c r="CH424" s="5" t="s">
        <v>1</v>
      </c>
      <c r="CI424" s="5" t="s">
        <v>1</v>
      </c>
      <c r="CJ424" t="s">
        <v>1863</v>
      </c>
      <c r="CK424" t="s">
        <v>1787</v>
      </c>
      <c r="CL424" t="s">
        <v>1868</v>
      </c>
      <c r="CM424" t="s">
        <v>1862</v>
      </c>
      <c r="CN424" s="5" t="b">
        <v>1</v>
      </c>
      <c r="CO424" t="s">
        <v>565</v>
      </c>
      <c r="CQ424" t="s">
        <v>1269</v>
      </c>
      <c r="CR424" t="s">
        <v>1450</v>
      </c>
      <c r="CS424" t="s">
        <v>10</v>
      </c>
      <c r="CT424" t="b">
        <v>1</v>
      </c>
      <c r="CU424">
        <v>2917500</v>
      </c>
      <c r="CV424" t="s">
        <v>1899</v>
      </c>
      <c r="CW424">
        <v>0</v>
      </c>
      <c r="CX424">
        <v>2917500</v>
      </c>
      <c r="CY424">
        <v>0</v>
      </c>
      <c r="CZ424" t="b">
        <v>1</v>
      </c>
      <c r="DA424">
        <v>45461</v>
      </c>
      <c r="DB424" t="s">
        <v>1789</v>
      </c>
      <c r="DC424">
        <v>-1.0204081632653073E-2</v>
      </c>
      <c r="DD424">
        <v>-1206.7888379841745</v>
      </c>
      <c r="DE424" s="5">
        <f>ROUND(ПП5[[#This Row],[Стоимость квартиры с отделкой]]/1000000,2)</f>
        <v>3.39</v>
      </c>
    </row>
    <row r="425" spans="1:109" x14ac:dyDescent="0.25">
      <c r="A425" s="5">
        <v>424</v>
      </c>
      <c r="B425" s="5" t="s">
        <v>22</v>
      </c>
      <c r="C425" s="5">
        <v>5</v>
      </c>
      <c r="D425" s="5">
        <v>4</v>
      </c>
      <c r="E425" s="5">
        <v>2</v>
      </c>
      <c r="F425" s="5">
        <v>14.48</v>
      </c>
      <c r="G425" s="5">
        <v>11.42</v>
      </c>
      <c r="H425" s="5"/>
      <c r="I425" s="5">
        <v>25.9</v>
      </c>
      <c r="J425" s="5">
        <v>15.86</v>
      </c>
      <c r="K425" s="5">
        <v>3.01</v>
      </c>
      <c r="L425" s="5">
        <v>2.67</v>
      </c>
      <c r="M425" s="5"/>
      <c r="N425" s="5">
        <v>9.44</v>
      </c>
      <c r="O425" s="5">
        <v>2.72</v>
      </c>
      <c r="P425" s="5"/>
      <c r="R425" s="5">
        <v>2.72</v>
      </c>
      <c r="S425" s="5">
        <v>59.6</v>
      </c>
      <c r="T425" s="5">
        <v>56.88</v>
      </c>
      <c r="U425" s="5">
        <v>58.24</v>
      </c>
      <c r="V425">
        <v>58.05</v>
      </c>
      <c r="W425" s="5">
        <v>79535.67300000001</v>
      </c>
      <c r="X425">
        <v>3976.7836500000008</v>
      </c>
      <c r="Y425">
        <v>83512.456649999993</v>
      </c>
      <c r="Z425">
        <v>2505.3736994999999</v>
      </c>
      <c r="AA425">
        <v>86017.8303495</v>
      </c>
      <c r="AC425">
        <v>86017.8303495</v>
      </c>
      <c r="AE425">
        <v>86017.8303495</v>
      </c>
      <c r="AG425">
        <v>86017.8303495</v>
      </c>
      <c r="AI425">
        <v>86017.8303495</v>
      </c>
      <c r="AK425">
        <v>86017.8303495</v>
      </c>
      <c r="AL425" s="5"/>
      <c r="AM425" s="5">
        <v>86017.8303495</v>
      </c>
      <c r="AO425">
        <v>86017.8303495</v>
      </c>
      <c r="AQ425">
        <v>86017.8303495</v>
      </c>
      <c r="AS425">
        <v>86017.8303495</v>
      </c>
      <c r="AU425">
        <v>86017.8303495</v>
      </c>
      <c r="AW425">
        <v>86017.8303495</v>
      </c>
      <c r="AX425" s="5"/>
      <c r="AY425">
        <v>86017.8303495</v>
      </c>
      <c r="BA425">
        <v>86017.8303495</v>
      </c>
      <c r="BC425">
        <v>86017.8303495</v>
      </c>
      <c r="BE425">
        <v>86017.8303495</v>
      </c>
      <c r="BG425">
        <v>86017.8303495</v>
      </c>
      <c r="BI425">
        <v>86017.8303495</v>
      </c>
      <c r="BK425">
        <v>86017.8303495</v>
      </c>
      <c r="BM425">
        <v>86017.8303495</v>
      </c>
      <c r="BO425">
        <v>86017.8303495</v>
      </c>
      <c r="BQ425">
        <v>86017.8303495</v>
      </c>
      <c r="BS425">
        <v>86017.8303495</v>
      </c>
      <c r="BT425" s="5">
        <v>86017.83</v>
      </c>
      <c r="BU425" s="5">
        <v>5009678.42</v>
      </c>
      <c r="BW425">
        <v>0.02</v>
      </c>
      <c r="BX425" s="5">
        <v>100193.5684</v>
      </c>
      <c r="BY425" s="5">
        <v>84297.473385988997</v>
      </c>
      <c r="BZ425" s="5">
        <v>4909484.8499999996</v>
      </c>
      <c r="CA425" s="5" t="s">
        <v>9</v>
      </c>
      <c r="CB425" s="5">
        <v>7500</v>
      </c>
      <c r="CC425">
        <v>91797.473385988997</v>
      </c>
      <c r="CD425" s="5">
        <v>436800</v>
      </c>
      <c r="CE425" s="5">
        <v>5346284.8499999996</v>
      </c>
      <c r="CF425" s="5"/>
      <c r="CG425" s="5" t="s">
        <v>62</v>
      </c>
      <c r="CH425" s="5" t="s">
        <v>1</v>
      </c>
      <c r="CI425" s="5" t="s">
        <v>1</v>
      </c>
      <c r="CJ425" t="s">
        <v>1863</v>
      </c>
      <c r="CK425" t="s">
        <v>1787</v>
      </c>
      <c r="CL425" t="s">
        <v>1868</v>
      </c>
      <c r="CM425" t="s">
        <v>1857</v>
      </c>
      <c r="CN425" s="5" t="b">
        <v>1</v>
      </c>
      <c r="CO425" t="s">
        <v>566</v>
      </c>
      <c r="CQ425" t="s">
        <v>128</v>
      </c>
      <c r="CR425" t="s">
        <v>1450</v>
      </c>
      <c r="CS425" t="s">
        <v>9</v>
      </c>
      <c r="CT425" t="b">
        <v>1</v>
      </c>
      <c r="CU425">
        <v>5009678.42</v>
      </c>
      <c r="CV425" t="s">
        <v>1899</v>
      </c>
      <c r="CW425">
        <v>0</v>
      </c>
      <c r="CX425">
        <v>5009678</v>
      </c>
      <c r="CY425">
        <v>0</v>
      </c>
      <c r="CZ425" t="b">
        <v>1</v>
      </c>
      <c r="DA425">
        <v>45261</v>
      </c>
      <c r="DB425" t="s">
        <v>1785</v>
      </c>
      <c r="DC425">
        <v>-3.2623626373625703E-3</v>
      </c>
      <c r="DD425">
        <v>-275.00892759851615</v>
      </c>
      <c r="DE425" s="5">
        <f>ROUND(ПП5[[#This Row],[Стоимость квартиры с отделкой]]/1000000,2)</f>
        <v>5.35</v>
      </c>
    </row>
    <row r="426" spans="1:109" x14ac:dyDescent="0.25">
      <c r="A426" s="5">
        <v>425</v>
      </c>
      <c r="B426" s="5" t="s">
        <v>22</v>
      </c>
      <c r="C426" s="5">
        <v>5</v>
      </c>
      <c r="D426" s="5">
        <v>5</v>
      </c>
      <c r="E426" s="5">
        <v>2</v>
      </c>
      <c r="F426" s="5">
        <v>15.41</v>
      </c>
      <c r="G426" s="5">
        <v>12.78</v>
      </c>
      <c r="H426" s="5"/>
      <c r="I426" s="5">
        <v>28.19</v>
      </c>
      <c r="J426" s="5">
        <v>13.45</v>
      </c>
      <c r="K426" s="5">
        <v>3.7</v>
      </c>
      <c r="L426" s="5">
        <v>2.72</v>
      </c>
      <c r="M426" s="5"/>
      <c r="N426" s="5">
        <v>8.2200000000000006</v>
      </c>
      <c r="O426" s="5">
        <v>3.03</v>
      </c>
      <c r="P426" s="5"/>
      <c r="R426" s="5">
        <v>3.03</v>
      </c>
      <c r="S426" s="5">
        <v>59.31</v>
      </c>
      <c r="T426" s="5">
        <v>56.28</v>
      </c>
      <c r="U426" s="5">
        <v>57.8</v>
      </c>
      <c r="V426">
        <v>57.75</v>
      </c>
      <c r="W426" s="5">
        <v>79149.577499999999</v>
      </c>
      <c r="X426">
        <v>3957.4788749999998</v>
      </c>
      <c r="Y426">
        <v>83107.056375</v>
      </c>
      <c r="Z426">
        <v>2493.2116912500001</v>
      </c>
      <c r="AA426">
        <v>85600.268066250006</v>
      </c>
      <c r="AC426">
        <v>85600.268066250006</v>
      </c>
      <c r="AE426">
        <v>85600.268066250006</v>
      </c>
      <c r="AG426">
        <v>85600.268066250006</v>
      </c>
      <c r="AI426">
        <v>85600.268066250006</v>
      </c>
      <c r="AJ426">
        <v>856.0026806625001</v>
      </c>
      <c r="AK426">
        <v>86456.270746912502</v>
      </c>
      <c r="AL426" s="5">
        <v>4322.8135373456253</v>
      </c>
      <c r="AM426" s="5">
        <v>90779.084284258133</v>
      </c>
      <c r="AO426">
        <v>90779.084284258133</v>
      </c>
      <c r="AP426">
        <v>1815.5816856851627</v>
      </c>
      <c r="AQ426">
        <v>92594.665969943293</v>
      </c>
      <c r="AS426">
        <v>92594.665969943293</v>
      </c>
      <c r="AT426">
        <v>1851.893319398866</v>
      </c>
      <c r="AU426">
        <v>94446.559289342156</v>
      </c>
      <c r="AW426">
        <v>94446.559289342156</v>
      </c>
      <c r="AX426" s="5">
        <v>944.46559289342156</v>
      </c>
      <c r="AY426">
        <v>95391.024882235579</v>
      </c>
      <c r="BA426">
        <v>95391.024882235579</v>
      </c>
      <c r="BC426">
        <v>95391.024882235579</v>
      </c>
      <c r="BE426">
        <v>95391.024882235579</v>
      </c>
      <c r="BF426">
        <v>1430.8653732335335</v>
      </c>
      <c r="BG426">
        <v>96821.890255469116</v>
      </c>
      <c r="BI426">
        <v>96821.890255469116</v>
      </c>
      <c r="BK426">
        <v>96821.890255469116</v>
      </c>
      <c r="BM426">
        <v>96821.890255469116</v>
      </c>
      <c r="BO426">
        <v>96821.890255469116</v>
      </c>
      <c r="BQ426">
        <v>96821.890255469116</v>
      </c>
      <c r="BS426">
        <v>96821.890255469116</v>
      </c>
      <c r="BT426" s="5">
        <v>96821.89</v>
      </c>
      <c r="BU426" s="5">
        <v>5596400</v>
      </c>
      <c r="BX426" s="5">
        <v>0</v>
      </c>
      <c r="BY426" s="5">
        <v>96823.529411764714</v>
      </c>
      <c r="BZ426" s="5">
        <v>5596400</v>
      </c>
      <c r="CA426" s="5" t="s">
        <v>8</v>
      </c>
      <c r="CB426" s="5"/>
      <c r="CC426">
        <v>96823.529411764714</v>
      </c>
      <c r="CD426" s="5">
        <v>0</v>
      </c>
      <c r="CE426" s="5">
        <v>5596400</v>
      </c>
      <c r="CF426" s="5"/>
      <c r="CG426" s="5"/>
      <c r="CH426" s="5" t="s">
        <v>1</v>
      </c>
      <c r="CI426" s="5" t="s">
        <v>1</v>
      </c>
      <c r="CJ426" t="s">
        <v>1863</v>
      </c>
      <c r="CK426" t="s">
        <v>1787</v>
      </c>
      <c r="CL426" t="s">
        <v>1868</v>
      </c>
      <c r="CM426" t="s">
        <v>1865</v>
      </c>
      <c r="CN426" s="5" t="b">
        <v>1</v>
      </c>
      <c r="CO426" t="s">
        <v>567</v>
      </c>
      <c r="CQ426" t="s">
        <v>1269</v>
      </c>
      <c r="CR426" t="s">
        <v>1450</v>
      </c>
      <c r="CS426" t="s">
        <v>8</v>
      </c>
      <c r="CT426" t="b">
        <v>1</v>
      </c>
      <c r="CU426">
        <v>5596400</v>
      </c>
      <c r="CV426" t="s">
        <v>1899</v>
      </c>
      <c r="CW426">
        <v>0</v>
      </c>
      <c r="CX426">
        <v>5596400</v>
      </c>
      <c r="CY426">
        <v>0</v>
      </c>
      <c r="CZ426" t="b">
        <v>1</v>
      </c>
      <c r="DA426">
        <v>45516</v>
      </c>
      <c r="DB426" t="s">
        <v>1789</v>
      </c>
      <c r="DC426">
        <v>-8.6505190311414459E-4</v>
      </c>
      <c r="DD426">
        <v>-83.75737838387542</v>
      </c>
      <c r="DE426" s="5">
        <f>ROUND(ПП5[[#This Row],[Стоимость квартиры с отделкой]]/1000000,2)</f>
        <v>5.6</v>
      </c>
    </row>
    <row r="427" spans="1:109" x14ac:dyDescent="0.25">
      <c r="A427" s="5">
        <v>426</v>
      </c>
      <c r="B427" s="5" t="s">
        <v>22</v>
      </c>
      <c r="C427" s="5">
        <v>5</v>
      </c>
      <c r="D427" s="5">
        <v>6</v>
      </c>
      <c r="E427" s="5">
        <v>1</v>
      </c>
      <c r="F427" s="5">
        <v>12.71</v>
      </c>
      <c r="G427" s="5"/>
      <c r="H427" s="5"/>
      <c r="I427" s="5">
        <v>12.71</v>
      </c>
      <c r="J427" s="5">
        <v>12.55</v>
      </c>
      <c r="K427" s="5">
        <v>4.28</v>
      </c>
      <c r="L427" s="5"/>
      <c r="M427" s="5"/>
      <c r="N427" s="5">
        <v>7.34</v>
      </c>
      <c r="O427" s="5">
        <v>2.84</v>
      </c>
      <c r="P427" s="5"/>
      <c r="R427" s="5">
        <v>2.84</v>
      </c>
      <c r="S427" s="5">
        <v>39.72</v>
      </c>
      <c r="T427" s="5">
        <v>36.880000000000003</v>
      </c>
      <c r="U427" s="5">
        <v>38.299999999999997</v>
      </c>
      <c r="V427">
        <v>37.9</v>
      </c>
      <c r="W427" s="5">
        <v>87601.5</v>
      </c>
      <c r="X427">
        <v>4380.0749999999998</v>
      </c>
      <c r="Y427">
        <v>91981.574999999997</v>
      </c>
      <c r="Z427">
        <v>2759.4472499999997</v>
      </c>
      <c r="AA427">
        <v>94741.022249999995</v>
      </c>
      <c r="AB427">
        <v>947.41022250000003</v>
      </c>
      <c r="AC427">
        <v>95688.432472500004</v>
      </c>
      <c r="AE427">
        <v>95688.432472500004</v>
      </c>
      <c r="AF427">
        <v>4784.4216236249995</v>
      </c>
      <c r="AG427">
        <v>100472.854096125</v>
      </c>
      <c r="AI427">
        <v>100472.854096125</v>
      </c>
      <c r="AJ427">
        <v>1004.72854096125</v>
      </c>
      <c r="AK427">
        <v>101477.58263708623</v>
      </c>
      <c r="AL427" s="5">
        <v>5073.8791318543126</v>
      </c>
      <c r="AM427" s="5">
        <v>106551.46176894056</v>
      </c>
      <c r="AO427">
        <v>106551.46176894056</v>
      </c>
      <c r="AP427">
        <v>3196.5438530682168</v>
      </c>
      <c r="AQ427">
        <v>109748.00562200876</v>
      </c>
      <c r="AS427">
        <v>109748.00562200876</v>
      </c>
      <c r="AU427">
        <v>109748.00562200876</v>
      </c>
      <c r="AW427">
        <v>109748.00562200876</v>
      </c>
      <c r="AX427" s="5"/>
      <c r="AY427">
        <v>109748.00562200876</v>
      </c>
      <c r="BA427">
        <v>109748.00562200876</v>
      </c>
      <c r="BC427">
        <v>109748.00562200876</v>
      </c>
      <c r="BE427">
        <v>109748.00562200876</v>
      </c>
      <c r="BG427">
        <v>109748.00562200876</v>
      </c>
      <c r="BI427">
        <v>109748.00562200876</v>
      </c>
      <c r="BK427">
        <v>109748.00562200876</v>
      </c>
      <c r="BM427">
        <v>109748.00562200876</v>
      </c>
      <c r="BO427">
        <v>109748.00562200876</v>
      </c>
      <c r="BQ427">
        <v>109748.00562200876</v>
      </c>
      <c r="BS427">
        <v>109748.00562200876</v>
      </c>
      <c r="BT427" s="5">
        <v>109748.01</v>
      </c>
      <c r="BU427" s="5">
        <v>4203400</v>
      </c>
      <c r="BV427">
        <v>88888</v>
      </c>
      <c r="BX427" s="5">
        <v>88888</v>
      </c>
      <c r="BY427" s="5">
        <v>107428.51174934726</v>
      </c>
      <c r="BZ427" s="5">
        <v>4114512</v>
      </c>
      <c r="CA427" s="5" t="s">
        <v>1282</v>
      </c>
      <c r="CB427" s="5">
        <v>7000</v>
      </c>
      <c r="CC427">
        <v>114428.51174934726</v>
      </c>
      <c r="CD427" s="5">
        <v>268100</v>
      </c>
      <c r="CE427" s="5">
        <v>4382612</v>
      </c>
      <c r="CF427" s="5"/>
      <c r="CG427" s="5" t="s">
        <v>1297</v>
      </c>
      <c r="CH427" s="5" t="s">
        <v>1</v>
      </c>
      <c r="CI427" s="5" t="s">
        <v>1</v>
      </c>
      <c r="CJ427" t="s">
        <v>1863</v>
      </c>
      <c r="CK427" t="s">
        <v>1787</v>
      </c>
      <c r="CL427" t="s">
        <v>1868</v>
      </c>
      <c r="CM427" t="s">
        <v>1864</v>
      </c>
      <c r="CN427" s="5" t="b">
        <v>1</v>
      </c>
      <c r="CO427" t="s">
        <v>568</v>
      </c>
      <c r="CQ427" t="s">
        <v>1269</v>
      </c>
      <c r="CR427" t="s">
        <v>1450</v>
      </c>
      <c r="CS427" t="s">
        <v>1282</v>
      </c>
      <c r="CT427" t="b">
        <v>1</v>
      </c>
      <c r="CU427">
        <v>4203400</v>
      </c>
      <c r="CV427" t="s">
        <v>1899</v>
      </c>
      <c r="CW427">
        <v>0</v>
      </c>
      <c r="CX427">
        <v>4203400</v>
      </c>
      <c r="CY427">
        <v>0</v>
      </c>
      <c r="CZ427" t="b">
        <v>1</v>
      </c>
      <c r="DA427">
        <v>45393</v>
      </c>
      <c r="DB427" t="s">
        <v>1785</v>
      </c>
      <c r="DC427">
        <v>-1.0443864229764954E-2</v>
      </c>
      <c r="DD427">
        <v>-1121.9687911158919</v>
      </c>
      <c r="DE427" s="5">
        <f>ROUND(ПП5[[#This Row],[Стоимость квартиры с отделкой]]/1000000,2)</f>
        <v>4.38</v>
      </c>
    </row>
    <row r="428" spans="1:109" x14ac:dyDescent="0.25">
      <c r="A428" s="5">
        <v>427</v>
      </c>
      <c r="B428" s="5" t="s">
        <v>22</v>
      </c>
      <c r="C428" s="5">
        <v>5</v>
      </c>
      <c r="D428" s="5">
        <v>7</v>
      </c>
      <c r="E428" s="5">
        <v>3</v>
      </c>
      <c r="F428" s="5">
        <v>14.49</v>
      </c>
      <c r="G428" s="5">
        <v>13.98</v>
      </c>
      <c r="H428" s="5">
        <v>11.42</v>
      </c>
      <c r="I428" s="5">
        <v>39.89</v>
      </c>
      <c r="J428" s="5">
        <v>16.670000000000002</v>
      </c>
      <c r="K428" s="5">
        <v>4.1399999999999997</v>
      </c>
      <c r="L428" s="5">
        <v>1.89</v>
      </c>
      <c r="M428" s="5"/>
      <c r="N428" s="5">
        <v>11.31</v>
      </c>
      <c r="O428" s="5">
        <v>2.86</v>
      </c>
      <c r="P428" s="5">
        <v>2.79</v>
      </c>
      <c r="Q428">
        <v>5.42</v>
      </c>
      <c r="R428" s="5">
        <v>11.07</v>
      </c>
      <c r="S428" s="5">
        <v>84.97</v>
      </c>
      <c r="T428" s="5">
        <v>73.900000000000006</v>
      </c>
      <c r="U428" s="5">
        <v>79.44</v>
      </c>
      <c r="V428">
        <v>78.5</v>
      </c>
      <c r="W428" s="5">
        <v>76375.530000000013</v>
      </c>
      <c r="X428">
        <v>3818.7765000000009</v>
      </c>
      <c r="Y428">
        <v>80194.306500000021</v>
      </c>
      <c r="Z428">
        <v>2405.8291950000007</v>
      </c>
      <c r="AA428">
        <v>82600.135695000019</v>
      </c>
      <c r="AC428">
        <v>82600.135695000019</v>
      </c>
      <c r="AE428">
        <v>82600.135695000019</v>
      </c>
      <c r="AG428">
        <v>82600.135695000019</v>
      </c>
      <c r="AI428">
        <v>82600.135695000019</v>
      </c>
      <c r="AJ428">
        <v>826.00135695000017</v>
      </c>
      <c r="AK428">
        <v>83426.13705195002</v>
      </c>
      <c r="AL428" s="5">
        <v>4171.3068525975013</v>
      </c>
      <c r="AM428" s="5">
        <v>87597.443904547516</v>
      </c>
      <c r="AO428">
        <v>87597.443904547516</v>
      </c>
      <c r="AP428">
        <v>1751.9488780909503</v>
      </c>
      <c r="AQ428">
        <v>89349.392782638461</v>
      </c>
      <c r="AS428">
        <v>89349.392782638461</v>
      </c>
      <c r="AT428">
        <v>1786.9878556527692</v>
      </c>
      <c r="AU428">
        <v>91136.380638291244</v>
      </c>
      <c r="AV428">
        <v>1000</v>
      </c>
      <c r="AW428">
        <v>92136.380638291244</v>
      </c>
      <c r="AX428" s="5"/>
      <c r="AY428">
        <v>92136.380638291244</v>
      </c>
      <c r="AZ428">
        <v>1842.7276127658247</v>
      </c>
      <c r="BA428">
        <v>93979.108251057056</v>
      </c>
      <c r="BC428">
        <v>93979.108251057056</v>
      </c>
      <c r="BD428">
        <v>1879.5821650211412</v>
      </c>
      <c r="BE428">
        <v>95858.6904160782</v>
      </c>
      <c r="BF428">
        <v>2396.4672604019552</v>
      </c>
      <c r="BG428">
        <v>98255.157676480158</v>
      </c>
      <c r="BI428">
        <v>98255.157676480158</v>
      </c>
      <c r="BJ428">
        <v>3930.2063070592062</v>
      </c>
      <c r="BK428">
        <v>102185.36398353936</v>
      </c>
      <c r="BL428">
        <v>5109.2681991769687</v>
      </c>
      <c r="BM428">
        <v>107294.63218271632</v>
      </c>
      <c r="BN428">
        <v>13948.302183753123</v>
      </c>
      <c r="BO428">
        <v>121242.93436646946</v>
      </c>
      <c r="BP428">
        <v>35</v>
      </c>
      <c r="BQ428">
        <v>121277.93436646946</v>
      </c>
      <c r="BS428">
        <v>121277.93436646946</v>
      </c>
      <c r="BT428" s="5">
        <v>121277.93</v>
      </c>
      <c r="BU428" s="5">
        <v>9634400</v>
      </c>
      <c r="BV428">
        <v>400000</v>
      </c>
      <c r="BW428">
        <v>0.03</v>
      </c>
      <c r="BX428" s="5">
        <v>689032</v>
      </c>
      <c r="BY428" s="5">
        <v>112605.33736153072</v>
      </c>
      <c r="BZ428" s="5">
        <v>8945368</v>
      </c>
      <c r="CA428" s="5" t="s">
        <v>10</v>
      </c>
      <c r="CB428" s="5">
        <v>25000</v>
      </c>
      <c r="CC428">
        <v>137605.33736153072</v>
      </c>
      <c r="CD428" s="5">
        <v>1986000</v>
      </c>
      <c r="CE428" s="5">
        <v>10931368</v>
      </c>
      <c r="CF428" s="5" t="s">
        <v>105</v>
      </c>
      <c r="CG428" s="5" t="s">
        <v>1776</v>
      </c>
      <c r="CH428" s="5" t="s">
        <v>1</v>
      </c>
      <c r="CI428" s="5" t="s">
        <v>1</v>
      </c>
      <c r="CJ428" t="s">
        <v>1863</v>
      </c>
      <c r="CK428" t="s">
        <v>1787</v>
      </c>
      <c r="CL428" t="s">
        <v>1868</v>
      </c>
      <c r="CM428" t="s">
        <v>1858</v>
      </c>
      <c r="CN428" s="5" t="b">
        <v>1</v>
      </c>
      <c r="CO428" t="s">
        <v>569</v>
      </c>
      <c r="CQ428" t="s">
        <v>1269</v>
      </c>
      <c r="CR428" t="s">
        <v>1450</v>
      </c>
      <c r="CS428" t="s">
        <v>10</v>
      </c>
      <c r="CT428" t="b">
        <v>1</v>
      </c>
      <c r="CU428">
        <v>9634400</v>
      </c>
      <c r="CV428" t="s">
        <v>1899</v>
      </c>
      <c r="CW428">
        <v>9634400</v>
      </c>
      <c r="CX428">
        <v>9634400</v>
      </c>
      <c r="CY428">
        <v>0</v>
      </c>
      <c r="CZ428" t="b">
        <v>1</v>
      </c>
      <c r="DA428">
        <v>45806</v>
      </c>
      <c r="DB428" t="s">
        <v>1792</v>
      </c>
      <c r="DC428">
        <v>-1.1832829808660628E-2</v>
      </c>
      <c r="DD428">
        <v>-1332.439792545807</v>
      </c>
      <c r="DE428" s="5">
        <f>ROUND(ПП5[[#This Row],[Стоимость квартиры с отделкой]]/1000000,2)</f>
        <v>10.93</v>
      </c>
    </row>
    <row r="429" spans="1:109" x14ac:dyDescent="0.25">
      <c r="A429" s="5">
        <v>428</v>
      </c>
      <c r="B429" s="5" t="s">
        <v>22</v>
      </c>
      <c r="C429" s="5">
        <v>5</v>
      </c>
      <c r="D429" s="5">
        <v>8</v>
      </c>
      <c r="E429" s="5">
        <v>1</v>
      </c>
      <c r="F429" s="5">
        <v>16.79</v>
      </c>
      <c r="G429" s="5"/>
      <c r="H429" s="5"/>
      <c r="I429" s="5">
        <v>16.79</v>
      </c>
      <c r="J429" s="5">
        <v>11.43</v>
      </c>
      <c r="K429" s="5">
        <v>3.56</v>
      </c>
      <c r="L429" s="5"/>
      <c r="M429" s="5"/>
      <c r="N429" s="5">
        <v>6.66</v>
      </c>
      <c r="O429" s="5">
        <v>2.4900000000000002</v>
      </c>
      <c r="P429" s="5"/>
      <c r="R429" s="5">
        <v>2.4900000000000002</v>
      </c>
      <c r="S429" s="5">
        <v>40.93</v>
      </c>
      <c r="T429" s="5">
        <v>38.44</v>
      </c>
      <c r="U429" s="5">
        <v>39.69</v>
      </c>
      <c r="V429">
        <v>39.549999999999997</v>
      </c>
      <c r="W429" s="5">
        <v>84762.5625</v>
      </c>
      <c r="X429">
        <v>4238.1281250000002</v>
      </c>
      <c r="Y429">
        <v>89000.690625000003</v>
      </c>
      <c r="Z429">
        <v>2670.02071875</v>
      </c>
      <c r="AA429">
        <v>91670.711343750023</v>
      </c>
      <c r="AB429">
        <v>4125.1820104687504</v>
      </c>
      <c r="AC429">
        <v>95795.893354218759</v>
      </c>
      <c r="AE429">
        <v>95795.893354218759</v>
      </c>
      <c r="AF429">
        <v>4789.7946677109385</v>
      </c>
      <c r="AG429">
        <v>100585.6880219297</v>
      </c>
      <c r="AI429">
        <v>100585.6880219297</v>
      </c>
      <c r="AJ429">
        <v>1005.8568802192972</v>
      </c>
      <c r="AK429">
        <v>101591.54490214901</v>
      </c>
      <c r="AL429" s="5">
        <v>5079.5772451074508</v>
      </c>
      <c r="AM429" s="5">
        <v>106671.12214725644</v>
      </c>
      <c r="AO429">
        <v>106671.12214725644</v>
      </c>
      <c r="AP429">
        <v>3200.1336644176936</v>
      </c>
      <c r="AQ429">
        <v>109871.25581167414</v>
      </c>
      <c r="AS429">
        <v>109871.25581167414</v>
      </c>
      <c r="AU429">
        <v>109871.25581167414</v>
      </c>
      <c r="AW429">
        <v>109871.25581167414</v>
      </c>
      <c r="AX429" s="5"/>
      <c r="AY429">
        <v>109871.25581167414</v>
      </c>
      <c r="BA429">
        <v>109871.25581167414</v>
      </c>
      <c r="BC429">
        <v>109871.25581167414</v>
      </c>
      <c r="BE429">
        <v>109871.25581167414</v>
      </c>
      <c r="BG429">
        <v>109871.25581167414</v>
      </c>
      <c r="BI429">
        <v>109871.25581167414</v>
      </c>
      <c r="BK429">
        <v>109871.25581167414</v>
      </c>
      <c r="BM429">
        <v>109871.25581167414</v>
      </c>
      <c r="BO429">
        <v>109871.25581167414</v>
      </c>
      <c r="BQ429">
        <v>109871.25581167414</v>
      </c>
      <c r="BS429">
        <v>109871.25581167414</v>
      </c>
      <c r="BT429" s="5">
        <v>109871.26</v>
      </c>
      <c r="BU429" s="5">
        <v>4360800</v>
      </c>
      <c r="BX429" s="5">
        <v>0</v>
      </c>
      <c r="BY429" s="5">
        <v>109871.50415721846</v>
      </c>
      <c r="BZ429" s="5">
        <v>4360800</v>
      </c>
      <c r="CA429" s="5" t="s">
        <v>10</v>
      </c>
      <c r="CB429" s="5">
        <v>20000</v>
      </c>
      <c r="CC429">
        <v>129871.50415721846</v>
      </c>
      <c r="CD429" s="5">
        <v>793800</v>
      </c>
      <c r="CE429" s="5">
        <v>5154600</v>
      </c>
      <c r="CF429" s="5"/>
      <c r="CG429" s="5"/>
      <c r="CH429" s="5" t="s">
        <v>1</v>
      </c>
      <c r="CI429" s="5" t="s">
        <v>1</v>
      </c>
      <c r="CJ429" t="s">
        <v>1863</v>
      </c>
      <c r="CK429" t="s">
        <v>1787</v>
      </c>
      <c r="CL429" t="s">
        <v>1868</v>
      </c>
      <c r="CM429" t="s">
        <v>1864</v>
      </c>
      <c r="CN429" s="5" t="b">
        <v>1</v>
      </c>
      <c r="CO429" t="s">
        <v>570</v>
      </c>
      <c r="CQ429" t="s">
        <v>1269</v>
      </c>
      <c r="CR429" t="s">
        <v>1450</v>
      </c>
      <c r="CS429" t="s">
        <v>10</v>
      </c>
      <c r="CT429" t="b">
        <v>1</v>
      </c>
      <c r="CU429">
        <v>4360800</v>
      </c>
      <c r="CV429" t="s">
        <v>1899</v>
      </c>
      <c r="CW429">
        <v>4360800</v>
      </c>
      <c r="CX429">
        <v>4360800</v>
      </c>
      <c r="CY429">
        <v>0</v>
      </c>
      <c r="CZ429" t="b">
        <v>1</v>
      </c>
      <c r="DA429">
        <v>45505</v>
      </c>
      <c r="DB429" t="s">
        <v>1785</v>
      </c>
      <c r="DC429">
        <v>-3.5273368606700828E-3</v>
      </c>
      <c r="DD429">
        <v>-387.55380655102289</v>
      </c>
      <c r="DE429" s="5">
        <f>ROUND(ПП5[[#This Row],[Стоимость квартиры с отделкой]]/1000000,2)</f>
        <v>5.15</v>
      </c>
    </row>
    <row r="430" spans="1:109" x14ac:dyDescent="0.25">
      <c r="A430" s="5">
        <v>429</v>
      </c>
      <c r="B430" s="5" t="s">
        <v>22</v>
      </c>
      <c r="C430" s="5">
        <v>6</v>
      </c>
      <c r="D430" s="5">
        <v>1</v>
      </c>
      <c r="E430" s="5">
        <v>0</v>
      </c>
      <c r="F430" s="5">
        <v>13.74</v>
      </c>
      <c r="G430" s="5"/>
      <c r="H430" s="5"/>
      <c r="I430" s="5">
        <v>13.74</v>
      </c>
      <c r="J430" s="5">
        <v>5.84</v>
      </c>
      <c r="K430" s="5">
        <v>3.76</v>
      </c>
      <c r="L430" s="5"/>
      <c r="M430" s="5"/>
      <c r="N430" s="5">
        <v>3.73</v>
      </c>
      <c r="O430" s="5">
        <v>4.6500000000000004</v>
      </c>
      <c r="P430" s="5"/>
      <c r="R430" s="5">
        <v>4.6500000000000004</v>
      </c>
      <c r="S430" s="5">
        <v>31.72</v>
      </c>
      <c r="T430" s="5">
        <v>27.07</v>
      </c>
      <c r="U430" s="5">
        <v>29.4</v>
      </c>
      <c r="V430">
        <v>29.3</v>
      </c>
      <c r="W430" s="5">
        <v>89353.53</v>
      </c>
      <c r="Y430">
        <v>89353.53</v>
      </c>
      <c r="AA430">
        <v>89353.53</v>
      </c>
      <c r="AC430">
        <v>89353.53</v>
      </c>
      <c r="AE430">
        <v>89353.53</v>
      </c>
      <c r="AG430">
        <v>89353.53</v>
      </c>
      <c r="AI430">
        <v>89353.53</v>
      </c>
      <c r="AK430">
        <v>89353.53</v>
      </c>
      <c r="AL430" s="5"/>
      <c r="AM430" s="5">
        <v>89353.53</v>
      </c>
      <c r="AO430">
        <v>89353.53</v>
      </c>
      <c r="AQ430">
        <v>89353.53</v>
      </c>
      <c r="AS430">
        <v>89353.53</v>
      </c>
      <c r="AU430">
        <v>89353.53</v>
      </c>
      <c r="AW430">
        <v>89353.53</v>
      </c>
      <c r="AX430" s="5"/>
      <c r="AY430">
        <v>89353.53</v>
      </c>
      <c r="BA430">
        <v>89353.53</v>
      </c>
      <c r="BC430">
        <v>89353.53</v>
      </c>
      <c r="BE430">
        <v>89353.53</v>
      </c>
      <c r="BG430">
        <v>89353.53</v>
      </c>
      <c r="BI430">
        <v>89353.53</v>
      </c>
      <c r="BK430">
        <v>89353.53</v>
      </c>
      <c r="BM430">
        <v>89353.53</v>
      </c>
      <c r="BO430">
        <v>89353.53</v>
      </c>
      <c r="BQ430">
        <v>89353.53</v>
      </c>
      <c r="BS430">
        <v>89353.53</v>
      </c>
      <c r="BT430" s="5">
        <v>89353.53</v>
      </c>
      <c r="BU430" s="5">
        <v>2626993.7799999998</v>
      </c>
      <c r="BX430" s="5">
        <v>0</v>
      </c>
      <c r="BY430" s="5">
        <v>89353.529931972793</v>
      </c>
      <c r="BZ430" s="5">
        <v>2626993.7799999998</v>
      </c>
      <c r="CA430" s="5" t="s">
        <v>9</v>
      </c>
      <c r="CB430" s="5">
        <v>4500</v>
      </c>
      <c r="CC430">
        <v>93853.529931972793</v>
      </c>
      <c r="CD430" s="5">
        <v>132300</v>
      </c>
      <c r="CE430" s="5">
        <v>2759293.78</v>
      </c>
      <c r="CF430" s="5"/>
      <c r="CG430" s="5"/>
      <c r="CH430" s="5" t="s">
        <v>1</v>
      </c>
      <c r="CI430" s="5" t="s">
        <v>1</v>
      </c>
      <c r="CJ430" t="s">
        <v>1863</v>
      </c>
      <c r="CK430" t="s">
        <v>1787</v>
      </c>
      <c r="CL430" t="s">
        <v>1868</v>
      </c>
      <c r="CM430" t="s">
        <v>1862</v>
      </c>
      <c r="CN430" s="5" t="b">
        <v>1</v>
      </c>
      <c r="CO430" t="s">
        <v>571</v>
      </c>
      <c r="CQ430" t="s">
        <v>128</v>
      </c>
      <c r="CR430" t="s">
        <v>1450</v>
      </c>
      <c r="CS430" t="s">
        <v>9</v>
      </c>
      <c r="CT430" t="b">
        <v>1</v>
      </c>
      <c r="CU430">
        <v>2626993.7799999998</v>
      </c>
      <c r="CV430" t="s">
        <v>1899</v>
      </c>
      <c r="CW430">
        <v>2626994</v>
      </c>
      <c r="CX430">
        <v>2626994</v>
      </c>
      <c r="CY430">
        <v>0</v>
      </c>
      <c r="CZ430" t="b">
        <v>1</v>
      </c>
      <c r="DA430">
        <v>45187</v>
      </c>
      <c r="DB430" t="s">
        <v>1789</v>
      </c>
      <c r="DC430">
        <v>-3.4013605442175798E-3</v>
      </c>
      <c r="DD430">
        <v>-303.92357119717678</v>
      </c>
      <c r="DE430" s="5">
        <f>ROUND(ПП5[[#This Row],[Стоимость квартиры с отделкой]]/1000000,2)</f>
        <v>2.76</v>
      </c>
    </row>
    <row r="431" spans="1:109" x14ac:dyDescent="0.25">
      <c r="A431" s="5">
        <v>430</v>
      </c>
      <c r="B431" s="5" t="s">
        <v>22</v>
      </c>
      <c r="C431" s="5">
        <v>6</v>
      </c>
      <c r="D431" s="5">
        <v>2</v>
      </c>
      <c r="E431" s="5">
        <v>1</v>
      </c>
      <c r="F431" s="5">
        <v>13.17</v>
      </c>
      <c r="G431" s="5"/>
      <c r="H431" s="5"/>
      <c r="I431" s="5">
        <v>13.17</v>
      </c>
      <c r="J431" s="5">
        <v>16.940000000000001</v>
      </c>
      <c r="K431" s="5">
        <v>3.55</v>
      </c>
      <c r="L431" s="5">
        <v>2.41</v>
      </c>
      <c r="M431" s="5"/>
      <c r="N431" s="5">
        <v>5.8</v>
      </c>
      <c r="O431" s="5">
        <v>2.68</v>
      </c>
      <c r="P431" s="5"/>
      <c r="R431" s="5">
        <v>2.68</v>
      </c>
      <c r="S431" s="5">
        <v>44.55</v>
      </c>
      <c r="T431" s="5">
        <v>41.87</v>
      </c>
      <c r="U431" s="5">
        <v>43.21</v>
      </c>
      <c r="V431">
        <v>42.45</v>
      </c>
      <c r="W431" s="5">
        <v>85168.125</v>
      </c>
      <c r="X431">
        <v>4258.40625</v>
      </c>
      <c r="Y431">
        <v>89426.53125</v>
      </c>
      <c r="Z431">
        <v>2682.7959375</v>
      </c>
      <c r="AA431">
        <v>92109.327187500006</v>
      </c>
      <c r="AB431">
        <v>921.09327187500003</v>
      </c>
      <c r="AC431">
        <v>93030.420459375004</v>
      </c>
      <c r="AE431">
        <v>93030.420459375004</v>
      </c>
      <c r="AF431">
        <v>4651.52102296875</v>
      </c>
      <c r="AG431">
        <v>97681.941482343755</v>
      </c>
      <c r="AI431">
        <v>97681.941482343755</v>
      </c>
      <c r="AJ431">
        <v>976.81941482343757</v>
      </c>
      <c r="AK431">
        <v>98658.760897167187</v>
      </c>
      <c r="AL431" s="5">
        <v>4932.9380448583597</v>
      </c>
      <c r="AM431" s="5">
        <v>103591.69894202554</v>
      </c>
      <c r="AO431">
        <v>103591.69894202554</v>
      </c>
      <c r="AP431">
        <v>3107.7509682607661</v>
      </c>
      <c r="AQ431">
        <v>106699.4499102863</v>
      </c>
      <c r="AR431">
        <v>500</v>
      </c>
      <c r="AS431">
        <v>107199.4499102863</v>
      </c>
      <c r="AU431">
        <v>107199.4499102863</v>
      </c>
      <c r="AW431">
        <v>107199.4499102863</v>
      </c>
      <c r="AX431" s="5"/>
      <c r="AY431">
        <v>107199.4499102863</v>
      </c>
      <c r="AZ431">
        <v>1071.9944991028633</v>
      </c>
      <c r="BA431">
        <v>108271.44440938917</v>
      </c>
      <c r="BC431">
        <v>108271.44440938917</v>
      </c>
      <c r="BE431">
        <v>108271.44440938917</v>
      </c>
      <c r="BG431">
        <v>108271.44440938917</v>
      </c>
      <c r="BI431">
        <v>108271.44440938917</v>
      </c>
      <c r="BK431">
        <v>108271.44440938917</v>
      </c>
      <c r="BM431">
        <v>108271.44440938917</v>
      </c>
      <c r="BO431">
        <v>108271.44440938917</v>
      </c>
      <c r="BQ431">
        <v>108271.44440938917</v>
      </c>
      <c r="BS431">
        <v>108271.44440938917</v>
      </c>
      <c r="BT431" s="5">
        <v>108271.44</v>
      </c>
      <c r="BU431" s="5">
        <v>4678500</v>
      </c>
      <c r="BX431" s="5">
        <v>0</v>
      </c>
      <c r="BY431" s="5">
        <v>108273.54778986346</v>
      </c>
      <c r="BZ431" s="5">
        <v>4678500</v>
      </c>
      <c r="CA431" s="5" t="s">
        <v>1282</v>
      </c>
      <c r="CB431" s="5">
        <v>7000</v>
      </c>
      <c r="CC431">
        <v>115273.54778986346</v>
      </c>
      <c r="CD431" s="5">
        <v>302470</v>
      </c>
      <c r="CE431" s="5">
        <v>4980970</v>
      </c>
      <c r="CF431" s="5"/>
      <c r="CG431" s="5"/>
      <c r="CH431" s="5" t="s">
        <v>1</v>
      </c>
      <c r="CI431" s="5" t="s">
        <v>1</v>
      </c>
      <c r="CJ431" t="s">
        <v>1863</v>
      </c>
      <c r="CK431" t="s">
        <v>1787</v>
      </c>
      <c r="CL431" t="s">
        <v>1868</v>
      </c>
      <c r="CM431" t="s">
        <v>1856</v>
      </c>
      <c r="CN431" s="5" t="b">
        <v>1</v>
      </c>
      <c r="CO431" t="s">
        <v>572</v>
      </c>
      <c r="CQ431" t="s">
        <v>1269</v>
      </c>
      <c r="CR431" t="s">
        <v>1450</v>
      </c>
      <c r="CS431" t="s">
        <v>1282</v>
      </c>
      <c r="CT431" t="b">
        <v>1</v>
      </c>
      <c r="CU431">
        <v>4678500</v>
      </c>
      <c r="CV431" t="s">
        <v>1899</v>
      </c>
      <c r="CW431">
        <v>0</v>
      </c>
      <c r="CX431">
        <v>4678500</v>
      </c>
      <c r="CY431">
        <v>0</v>
      </c>
      <c r="CZ431" t="b">
        <v>1</v>
      </c>
      <c r="DA431">
        <v>45447</v>
      </c>
      <c r="DB431" t="s">
        <v>1789</v>
      </c>
      <c r="DC431">
        <v>-1.7588521175653904E-2</v>
      </c>
      <c r="DD431">
        <v>-1904.3715880651885</v>
      </c>
      <c r="DE431" s="5">
        <f>ROUND(ПП5[[#This Row],[Стоимость квартиры с отделкой]]/1000000,2)</f>
        <v>4.9800000000000004</v>
      </c>
    </row>
    <row r="432" spans="1:109" x14ac:dyDescent="0.25">
      <c r="A432" s="5">
        <v>431</v>
      </c>
      <c r="B432" s="5" t="s">
        <v>22</v>
      </c>
      <c r="C432" s="5">
        <v>6</v>
      </c>
      <c r="D432" s="5">
        <v>3</v>
      </c>
      <c r="E432" s="5">
        <v>0</v>
      </c>
      <c r="F432" s="5">
        <v>7.2</v>
      </c>
      <c r="G432" s="5"/>
      <c r="H432" s="5"/>
      <c r="I432" s="5">
        <v>7.2</v>
      </c>
      <c r="J432" s="5">
        <v>5.17</v>
      </c>
      <c r="K432" s="5">
        <v>3.71</v>
      </c>
      <c r="L432" s="5"/>
      <c r="M432" s="5"/>
      <c r="N432" s="5">
        <v>6.96</v>
      </c>
      <c r="O432" s="5">
        <v>2.92</v>
      </c>
      <c r="P432" s="5"/>
      <c r="R432" s="5">
        <v>2.92</v>
      </c>
      <c r="S432" s="5">
        <v>25.96</v>
      </c>
      <c r="T432" s="5">
        <v>23.04</v>
      </c>
      <c r="U432" s="5">
        <v>24.5</v>
      </c>
      <c r="V432">
        <v>24.55</v>
      </c>
      <c r="W432" s="5">
        <v>91105.56</v>
      </c>
      <c r="Y432">
        <v>91105.56</v>
      </c>
      <c r="AA432">
        <v>91105.56</v>
      </c>
      <c r="AC432">
        <v>91105.56</v>
      </c>
      <c r="AE432">
        <v>91105.56</v>
      </c>
      <c r="AG432">
        <v>91105.56</v>
      </c>
      <c r="AI432">
        <v>91105.56</v>
      </c>
      <c r="AK432">
        <v>91105.56</v>
      </c>
      <c r="AL432" s="5"/>
      <c r="AM432" s="5">
        <v>91105.56</v>
      </c>
      <c r="AO432">
        <v>91105.56</v>
      </c>
      <c r="AQ432">
        <v>91105.56</v>
      </c>
      <c r="AS432">
        <v>91105.56</v>
      </c>
      <c r="AU432">
        <v>91105.56</v>
      </c>
      <c r="AW432">
        <v>91105.56</v>
      </c>
      <c r="AX432" s="5"/>
      <c r="AY432">
        <v>91105.56</v>
      </c>
      <c r="BA432">
        <v>91105.56</v>
      </c>
      <c r="BC432">
        <v>91105.56</v>
      </c>
      <c r="BE432">
        <v>91105.56</v>
      </c>
      <c r="BG432">
        <v>91105.56</v>
      </c>
      <c r="BI432">
        <v>91105.56</v>
      </c>
      <c r="BK432">
        <v>91105.56</v>
      </c>
      <c r="BM432">
        <v>91105.56</v>
      </c>
      <c r="BO432">
        <v>91105.56</v>
      </c>
      <c r="BQ432">
        <v>91105.56</v>
      </c>
      <c r="BS432">
        <v>91105.56</v>
      </c>
      <c r="BT432" s="5">
        <v>91105.56</v>
      </c>
      <c r="BU432" s="5">
        <v>2232086.2200000002</v>
      </c>
      <c r="BV432">
        <v>350000</v>
      </c>
      <c r="BX432" s="5">
        <v>350000</v>
      </c>
      <c r="BY432" s="5">
        <v>76819.845714285708</v>
      </c>
      <c r="BZ432" s="5">
        <v>1882086.22</v>
      </c>
      <c r="CA432" s="5" t="s">
        <v>8</v>
      </c>
      <c r="CB432" s="5"/>
      <c r="CC432">
        <v>76819.845714285708</v>
      </c>
      <c r="CD432" s="5">
        <v>0</v>
      </c>
      <c r="CE432" s="5">
        <v>1882086.2199999995</v>
      </c>
      <c r="CF432" s="5"/>
      <c r="CG432" s="5" t="s">
        <v>117</v>
      </c>
      <c r="CH432" s="5" t="s">
        <v>1</v>
      </c>
      <c r="CI432" s="5" t="s">
        <v>1</v>
      </c>
      <c r="CJ432" t="s">
        <v>1863</v>
      </c>
      <c r="CK432" t="s">
        <v>1787</v>
      </c>
      <c r="CL432" t="s">
        <v>1868</v>
      </c>
      <c r="CM432" t="s">
        <v>1862</v>
      </c>
      <c r="CN432" s="5" t="b">
        <v>1</v>
      </c>
      <c r="CO432" t="s">
        <v>573</v>
      </c>
      <c r="CQ432" t="s">
        <v>128</v>
      </c>
      <c r="CR432" t="s">
        <v>1450</v>
      </c>
      <c r="CS432" t="s">
        <v>8</v>
      </c>
      <c r="CT432" t="b">
        <v>1</v>
      </c>
      <c r="CU432">
        <v>2232086.2200000002</v>
      </c>
      <c r="CV432" t="s">
        <v>1899</v>
      </c>
      <c r="CW432">
        <v>2232086</v>
      </c>
      <c r="CX432">
        <v>2232086</v>
      </c>
      <c r="CY432">
        <v>0</v>
      </c>
      <c r="CZ432" t="b">
        <v>1</v>
      </c>
      <c r="DA432">
        <v>45194</v>
      </c>
      <c r="DB432" t="s">
        <v>1791</v>
      </c>
      <c r="DC432">
        <v>2.0408163265306367E-3</v>
      </c>
      <c r="DD432">
        <v>156.77519533527882</v>
      </c>
      <c r="DE432" s="5">
        <f>ROUND(ПП5[[#This Row],[Стоимость квартиры с отделкой]]/1000000,2)</f>
        <v>1.88</v>
      </c>
    </row>
    <row r="433" spans="1:109" x14ac:dyDescent="0.25">
      <c r="A433" s="5">
        <v>432</v>
      </c>
      <c r="B433" s="5" t="s">
        <v>22</v>
      </c>
      <c r="C433" s="5">
        <v>6</v>
      </c>
      <c r="D433" s="5">
        <v>4</v>
      </c>
      <c r="E433" s="5">
        <v>2</v>
      </c>
      <c r="F433" s="5">
        <v>14.48</v>
      </c>
      <c r="G433" s="5">
        <v>11.42</v>
      </c>
      <c r="H433" s="5"/>
      <c r="I433" s="5">
        <v>25.9</v>
      </c>
      <c r="J433" s="5">
        <v>15.86</v>
      </c>
      <c r="K433" s="5">
        <v>3.01</v>
      </c>
      <c r="L433" s="5">
        <v>2.67</v>
      </c>
      <c r="M433" s="5"/>
      <c r="N433" s="5">
        <v>9.44</v>
      </c>
      <c r="O433" s="5">
        <v>2.72</v>
      </c>
      <c r="P433" s="5"/>
      <c r="R433" s="5">
        <v>2.72</v>
      </c>
      <c r="S433" s="5">
        <v>59.6</v>
      </c>
      <c r="T433" s="5">
        <v>56.88</v>
      </c>
      <c r="U433" s="5">
        <v>58.24</v>
      </c>
      <c r="V433">
        <v>57.750000000000007</v>
      </c>
      <c r="W433" s="5">
        <v>79535.67300000001</v>
      </c>
      <c r="X433">
        <v>3976.7836500000008</v>
      </c>
      <c r="Y433">
        <v>83512.456649999993</v>
      </c>
      <c r="Z433">
        <v>2505.3736994999999</v>
      </c>
      <c r="AA433">
        <v>86017.8303495</v>
      </c>
      <c r="AC433">
        <v>86017.8303495</v>
      </c>
      <c r="AE433">
        <v>86017.8303495</v>
      </c>
      <c r="AG433">
        <v>86017.8303495</v>
      </c>
      <c r="AI433">
        <v>86017.8303495</v>
      </c>
      <c r="AJ433">
        <v>860.17830349500002</v>
      </c>
      <c r="AK433">
        <v>86878.008652995006</v>
      </c>
      <c r="AL433" s="5">
        <v>4343.9004326497507</v>
      </c>
      <c r="AM433" s="5">
        <v>91221.909085644758</v>
      </c>
      <c r="AO433">
        <v>91221.909085644758</v>
      </c>
      <c r="AQ433">
        <v>91221.909085644758</v>
      </c>
      <c r="AS433">
        <v>91221.909085644758</v>
      </c>
      <c r="AU433">
        <v>91221.909085644758</v>
      </c>
      <c r="AW433">
        <v>91221.909085644758</v>
      </c>
      <c r="AX433" s="5"/>
      <c r="AY433">
        <v>91221.909085644758</v>
      </c>
      <c r="BA433">
        <v>91221.909085644758</v>
      </c>
      <c r="BC433">
        <v>91221.909085644758</v>
      </c>
      <c r="BE433">
        <v>91221.909085644758</v>
      </c>
      <c r="BG433">
        <v>91221.909085644758</v>
      </c>
      <c r="BI433">
        <v>91221.909085644758</v>
      </c>
      <c r="BK433">
        <v>91221.909085644758</v>
      </c>
      <c r="BM433">
        <v>91221.909085644758</v>
      </c>
      <c r="BO433">
        <v>91221.909085644758</v>
      </c>
      <c r="BQ433">
        <v>91221.909085644758</v>
      </c>
      <c r="BS433">
        <v>91221.909085644758</v>
      </c>
      <c r="BT433" s="5">
        <v>91221.91</v>
      </c>
      <c r="BU433" s="5">
        <v>5312800</v>
      </c>
      <c r="BW433">
        <v>0.02</v>
      </c>
      <c r="BX433" s="5">
        <v>106256</v>
      </c>
      <c r="BY433" s="5">
        <v>89398.076923076922</v>
      </c>
      <c r="BZ433" s="5">
        <v>5206544</v>
      </c>
      <c r="CA433" s="5" t="s">
        <v>1282</v>
      </c>
      <c r="CB433" s="5">
        <v>7000</v>
      </c>
      <c r="CC433">
        <v>96398.076923076922</v>
      </c>
      <c r="CD433" s="5">
        <v>407680</v>
      </c>
      <c r="CE433" s="5">
        <v>5614224</v>
      </c>
      <c r="CF433" s="5"/>
      <c r="CG433" s="5" t="s">
        <v>62</v>
      </c>
      <c r="CH433" s="5" t="s">
        <v>1</v>
      </c>
      <c r="CI433" s="5" t="s">
        <v>1</v>
      </c>
      <c r="CJ433" t="s">
        <v>1863</v>
      </c>
      <c r="CK433" t="s">
        <v>1787</v>
      </c>
      <c r="CL433" t="s">
        <v>1868</v>
      </c>
      <c r="CM433" t="s">
        <v>1857</v>
      </c>
      <c r="CN433" s="5" t="b">
        <v>1</v>
      </c>
      <c r="CO433" t="s">
        <v>574</v>
      </c>
      <c r="CQ433" t="s">
        <v>1269</v>
      </c>
      <c r="CR433" t="s">
        <v>1450</v>
      </c>
      <c r="CS433" t="s">
        <v>1282</v>
      </c>
      <c r="CT433" t="b">
        <v>1</v>
      </c>
      <c r="CU433">
        <v>5312800</v>
      </c>
      <c r="CV433" t="s">
        <v>1899</v>
      </c>
      <c r="CW433">
        <v>0</v>
      </c>
      <c r="CX433">
        <v>5312800</v>
      </c>
      <c r="CY433">
        <v>0</v>
      </c>
      <c r="CZ433" t="b">
        <v>1</v>
      </c>
      <c r="DA433">
        <v>45309</v>
      </c>
      <c r="DB433" t="s">
        <v>1792</v>
      </c>
      <c r="DC433">
        <v>-8.4134615384614531E-3</v>
      </c>
      <c r="DD433">
        <v>-752.14728180472605</v>
      </c>
      <c r="DE433" s="5">
        <f>ROUND(ПП5[[#This Row],[Стоимость квартиры с отделкой]]/1000000,2)</f>
        <v>5.61</v>
      </c>
    </row>
    <row r="434" spans="1:109" x14ac:dyDescent="0.25">
      <c r="A434" s="5">
        <v>433</v>
      </c>
      <c r="B434" s="5" t="s">
        <v>22</v>
      </c>
      <c r="C434" s="5">
        <v>6</v>
      </c>
      <c r="D434" s="5">
        <v>5</v>
      </c>
      <c r="E434" s="5">
        <v>2</v>
      </c>
      <c r="F434" s="5">
        <v>15.41</v>
      </c>
      <c r="G434" s="5">
        <v>12.78</v>
      </c>
      <c r="H434" s="5"/>
      <c r="I434" s="5">
        <v>28.19</v>
      </c>
      <c r="J434" s="5">
        <v>13.45</v>
      </c>
      <c r="K434" s="5">
        <v>3.7</v>
      </c>
      <c r="L434" s="5">
        <v>2.72</v>
      </c>
      <c r="M434" s="5"/>
      <c r="N434" s="5">
        <v>8.2200000000000006</v>
      </c>
      <c r="O434" s="5">
        <v>3.03</v>
      </c>
      <c r="P434" s="5"/>
      <c r="R434" s="5">
        <v>3.03</v>
      </c>
      <c r="S434" s="5">
        <v>59.31</v>
      </c>
      <c r="T434" s="5">
        <v>56.28</v>
      </c>
      <c r="U434" s="5">
        <v>57.8</v>
      </c>
      <c r="V434">
        <v>57.850000000000009</v>
      </c>
      <c r="W434" s="5">
        <v>79149.577499999999</v>
      </c>
      <c r="X434">
        <v>3957.4788749999998</v>
      </c>
      <c r="Y434">
        <v>83107.056375</v>
      </c>
      <c r="Z434">
        <v>2493.2116912500001</v>
      </c>
      <c r="AA434">
        <v>85600.268066250006</v>
      </c>
      <c r="AC434">
        <v>85600.268066250006</v>
      </c>
      <c r="AE434">
        <v>85600.268066250006</v>
      </c>
      <c r="AG434">
        <v>85600.268066250006</v>
      </c>
      <c r="AI434">
        <v>85600.268066250006</v>
      </c>
      <c r="AK434">
        <v>85600.268066250006</v>
      </c>
      <c r="AL434" s="5"/>
      <c r="AM434" s="5">
        <v>85600.268066250006</v>
      </c>
      <c r="AO434">
        <v>85600.268066250006</v>
      </c>
      <c r="AQ434">
        <v>85600.268066250006</v>
      </c>
      <c r="AS434">
        <v>85600.268066250006</v>
      </c>
      <c r="AU434">
        <v>85600.268066250006</v>
      </c>
      <c r="AW434">
        <v>85600.268066250006</v>
      </c>
      <c r="AX434" s="5"/>
      <c r="AY434">
        <v>85600.268066250006</v>
      </c>
      <c r="BA434">
        <v>85600.268066250006</v>
      </c>
      <c r="BC434">
        <v>85600.268066250006</v>
      </c>
      <c r="BE434">
        <v>85600.268066250006</v>
      </c>
      <c r="BG434">
        <v>85600.268066250006</v>
      </c>
      <c r="BI434">
        <v>85600.268066250006</v>
      </c>
      <c r="BK434">
        <v>85600.268066250006</v>
      </c>
      <c r="BM434">
        <v>85600.268066250006</v>
      </c>
      <c r="BO434">
        <v>85600.268066250006</v>
      </c>
      <c r="BQ434">
        <v>85600.268066250006</v>
      </c>
      <c r="BS434">
        <v>85600.268066250006</v>
      </c>
      <c r="BT434" s="5">
        <v>85600.27</v>
      </c>
      <c r="BU434" s="5">
        <v>4947700</v>
      </c>
      <c r="BW434">
        <v>0.02</v>
      </c>
      <c r="BX434" s="5">
        <v>98954</v>
      </c>
      <c r="BY434" s="5">
        <v>83888.339100346027</v>
      </c>
      <c r="BZ434" s="5">
        <v>4848746</v>
      </c>
      <c r="CA434" s="5" t="s">
        <v>9</v>
      </c>
      <c r="CB434" s="5">
        <v>7500</v>
      </c>
      <c r="CC434">
        <v>91388.339100346027</v>
      </c>
      <c r="CD434" s="5">
        <v>433500</v>
      </c>
      <c r="CE434" s="5">
        <v>5282246</v>
      </c>
      <c r="CF434" s="5"/>
      <c r="CG434" s="5" t="s">
        <v>81</v>
      </c>
      <c r="CH434" s="5" t="s">
        <v>1</v>
      </c>
      <c r="CI434" s="5" t="s">
        <v>1</v>
      </c>
      <c r="CJ434" t="s">
        <v>1863</v>
      </c>
      <c r="CK434" t="s">
        <v>1787</v>
      </c>
      <c r="CL434" t="s">
        <v>1868</v>
      </c>
      <c r="CM434" t="s">
        <v>1865</v>
      </c>
      <c r="CN434" s="5" t="b">
        <v>1</v>
      </c>
      <c r="CO434" t="s">
        <v>575</v>
      </c>
      <c r="CQ434" t="s">
        <v>1269</v>
      </c>
      <c r="CR434" t="s">
        <v>1450</v>
      </c>
      <c r="CS434" t="s">
        <v>9</v>
      </c>
      <c r="CT434" t="b">
        <v>1</v>
      </c>
      <c r="CU434">
        <v>4947700</v>
      </c>
      <c r="CV434" t="s">
        <v>1899</v>
      </c>
      <c r="CW434">
        <v>0</v>
      </c>
      <c r="CX434">
        <v>4947700</v>
      </c>
      <c r="CY434">
        <v>0</v>
      </c>
      <c r="CZ434" t="b">
        <v>1</v>
      </c>
      <c r="DA434">
        <v>45259</v>
      </c>
      <c r="DB434" t="s">
        <v>1789</v>
      </c>
      <c r="DC434">
        <v>8.6505190311436675E-4</v>
      </c>
      <c r="DD434">
        <v>72.567767387857657</v>
      </c>
      <c r="DE434" s="5">
        <f>ROUND(ПП5[[#This Row],[Стоимость квартиры с отделкой]]/1000000,2)</f>
        <v>5.28</v>
      </c>
    </row>
    <row r="435" spans="1:109" x14ac:dyDescent="0.25">
      <c r="A435" s="5">
        <v>434</v>
      </c>
      <c r="B435" s="5" t="s">
        <v>22</v>
      </c>
      <c r="C435" s="5">
        <v>6</v>
      </c>
      <c r="D435" s="5">
        <v>6</v>
      </c>
      <c r="E435" s="5">
        <v>1</v>
      </c>
      <c r="F435" s="5">
        <v>12.71</v>
      </c>
      <c r="G435" s="5"/>
      <c r="H435" s="5"/>
      <c r="I435" s="5">
        <v>12.71</v>
      </c>
      <c r="J435" s="5">
        <v>12.55</v>
      </c>
      <c r="K435" s="5">
        <v>4.28</v>
      </c>
      <c r="L435" s="5"/>
      <c r="M435" s="5"/>
      <c r="N435" s="5">
        <v>7.34</v>
      </c>
      <c r="O435" s="5">
        <v>2.84</v>
      </c>
      <c r="P435" s="5"/>
      <c r="R435" s="5">
        <v>2.84</v>
      </c>
      <c r="S435" s="5">
        <v>39.72</v>
      </c>
      <c r="T435" s="5">
        <v>36.880000000000003</v>
      </c>
      <c r="U435" s="5">
        <v>38.299999999999997</v>
      </c>
      <c r="V435">
        <v>37.950000000000003</v>
      </c>
      <c r="W435" s="5">
        <v>87601.5</v>
      </c>
      <c r="X435">
        <v>4380.0749999999998</v>
      </c>
      <c r="Y435">
        <v>91981.574999999997</v>
      </c>
      <c r="AA435">
        <v>91981.574999999997</v>
      </c>
      <c r="AC435">
        <v>91981.574999999997</v>
      </c>
      <c r="AE435">
        <v>91981.574999999997</v>
      </c>
      <c r="AG435">
        <v>91981.574999999997</v>
      </c>
      <c r="AI435">
        <v>91981.574999999997</v>
      </c>
      <c r="AK435">
        <v>91981.574999999997</v>
      </c>
      <c r="AL435" s="5"/>
      <c r="AM435" s="5">
        <v>91981.574999999997</v>
      </c>
      <c r="AO435">
        <v>91981.574999999997</v>
      </c>
      <c r="AQ435">
        <v>91981.574999999997</v>
      </c>
      <c r="AS435">
        <v>91981.574999999997</v>
      </c>
      <c r="AU435">
        <v>91981.574999999997</v>
      </c>
      <c r="AW435">
        <v>91981.574999999997</v>
      </c>
      <c r="AX435" s="5"/>
      <c r="AY435">
        <v>91981.574999999997</v>
      </c>
      <c r="BA435">
        <v>91981.574999999997</v>
      </c>
      <c r="BC435">
        <v>91981.574999999997</v>
      </c>
      <c r="BE435">
        <v>91981.574999999997</v>
      </c>
      <c r="BG435">
        <v>91981.574999999997</v>
      </c>
      <c r="BI435">
        <v>91981.574999999997</v>
      </c>
      <c r="BK435">
        <v>91981.574999999997</v>
      </c>
      <c r="BM435">
        <v>91981.574999999997</v>
      </c>
      <c r="BO435">
        <v>91981.574999999997</v>
      </c>
      <c r="BQ435">
        <v>91981.574999999997</v>
      </c>
      <c r="BS435">
        <v>91981.574999999997</v>
      </c>
      <c r="BT435" s="5">
        <v>91981.58</v>
      </c>
      <c r="BU435" s="5">
        <v>3522894.51</v>
      </c>
      <c r="BX435" s="5">
        <v>0</v>
      </c>
      <c r="BY435" s="5">
        <v>91981.579895561357</v>
      </c>
      <c r="BZ435" s="5">
        <v>3522894.51</v>
      </c>
      <c r="CA435" s="5" t="s">
        <v>8</v>
      </c>
      <c r="CB435" s="5"/>
      <c r="CC435">
        <v>91981.579895561357</v>
      </c>
      <c r="CD435" s="5">
        <v>0</v>
      </c>
      <c r="CE435" s="5">
        <v>3522894.51</v>
      </c>
      <c r="CF435" s="5"/>
      <c r="CG435" s="5"/>
      <c r="CH435" s="5" t="s">
        <v>1</v>
      </c>
      <c r="CI435" s="5" t="s">
        <v>1</v>
      </c>
      <c r="CJ435" t="s">
        <v>1863</v>
      </c>
      <c r="CK435" t="s">
        <v>1787</v>
      </c>
      <c r="CL435" t="s">
        <v>1868</v>
      </c>
      <c r="CM435" t="s">
        <v>1864</v>
      </c>
      <c r="CN435" s="5" t="b">
        <v>1</v>
      </c>
      <c r="CO435" t="s">
        <v>576</v>
      </c>
      <c r="CQ435" t="s">
        <v>128</v>
      </c>
      <c r="CR435" t="s">
        <v>1450</v>
      </c>
      <c r="CS435" t="s">
        <v>8</v>
      </c>
      <c r="CT435" t="b">
        <v>1</v>
      </c>
      <c r="CU435">
        <v>3522894.51</v>
      </c>
      <c r="CV435" t="s">
        <v>1899</v>
      </c>
      <c r="CW435">
        <v>0</v>
      </c>
      <c r="CX435">
        <v>3522895</v>
      </c>
      <c r="CY435">
        <v>0</v>
      </c>
      <c r="CZ435" t="b">
        <v>1</v>
      </c>
      <c r="DA435">
        <v>45187</v>
      </c>
      <c r="DB435" t="s">
        <v>1788</v>
      </c>
      <c r="DC435">
        <v>-9.1383812010442655E-3</v>
      </c>
      <c r="DD435">
        <v>-840.56274055994891</v>
      </c>
      <c r="DE435" s="5">
        <f>ROUND(ПП5[[#This Row],[Стоимость квартиры с отделкой]]/1000000,2)</f>
        <v>3.52</v>
      </c>
    </row>
    <row r="436" spans="1:109" x14ac:dyDescent="0.25">
      <c r="A436" s="5">
        <v>435</v>
      </c>
      <c r="B436" s="5" t="s">
        <v>22</v>
      </c>
      <c r="C436" s="5">
        <v>6</v>
      </c>
      <c r="D436" s="5">
        <v>7</v>
      </c>
      <c r="E436" s="5">
        <v>3</v>
      </c>
      <c r="F436" s="5">
        <v>14.49</v>
      </c>
      <c r="G436" s="5">
        <v>13.98</v>
      </c>
      <c r="H436" s="5">
        <v>11.42</v>
      </c>
      <c r="I436" s="5">
        <v>39.89</v>
      </c>
      <c r="J436" s="5">
        <v>16.670000000000002</v>
      </c>
      <c r="K436" s="5">
        <v>4.1399999999999997</v>
      </c>
      <c r="L436" s="5">
        <v>1.89</v>
      </c>
      <c r="M436" s="5"/>
      <c r="N436" s="5">
        <v>11.31</v>
      </c>
      <c r="O436" s="5">
        <v>2.86</v>
      </c>
      <c r="P436" s="5">
        <v>2.79</v>
      </c>
      <c r="Q436">
        <v>5.42</v>
      </c>
      <c r="R436" s="5">
        <v>11.07</v>
      </c>
      <c r="S436" s="5">
        <v>84.97</v>
      </c>
      <c r="T436" s="5">
        <v>73.900000000000006</v>
      </c>
      <c r="U436" s="5">
        <v>79.44</v>
      </c>
      <c r="V436">
        <v>78.750000000000014</v>
      </c>
      <c r="W436" s="5">
        <v>76375.530000000013</v>
      </c>
      <c r="X436">
        <v>3818.7765000000009</v>
      </c>
      <c r="Y436">
        <v>80194.306500000021</v>
      </c>
      <c r="Z436">
        <v>2405.8291950000007</v>
      </c>
      <c r="AA436">
        <v>82600.135695000019</v>
      </c>
      <c r="AC436">
        <v>82600.135695000019</v>
      </c>
      <c r="AE436">
        <v>82600.135695000019</v>
      </c>
      <c r="AG436">
        <v>82600.135695000019</v>
      </c>
      <c r="AI436">
        <v>82600.135695000019</v>
      </c>
      <c r="AJ436">
        <v>826.00135695000017</v>
      </c>
      <c r="AK436">
        <v>83426.13705195002</v>
      </c>
      <c r="AL436" s="5">
        <v>4171.3068525975013</v>
      </c>
      <c r="AM436" s="5">
        <v>87597.443904547516</v>
      </c>
      <c r="AO436">
        <v>87597.443904547516</v>
      </c>
      <c r="AP436">
        <v>1751.9488780909503</v>
      </c>
      <c r="AQ436">
        <v>89349.392782638461</v>
      </c>
      <c r="AS436">
        <v>89349.392782638461</v>
      </c>
      <c r="AT436">
        <v>1786.9878556527692</v>
      </c>
      <c r="AU436">
        <v>91136.380638291244</v>
      </c>
      <c r="AV436">
        <v>1000</v>
      </c>
      <c r="AW436">
        <v>92136.380638291244</v>
      </c>
      <c r="AX436" s="5"/>
      <c r="AY436">
        <v>92136.380638291244</v>
      </c>
      <c r="AZ436">
        <v>1842.7276127658247</v>
      </c>
      <c r="BA436">
        <v>93979.108251057056</v>
      </c>
      <c r="BC436">
        <v>93979.108251057056</v>
      </c>
      <c r="BD436">
        <v>1879.5821650211412</v>
      </c>
      <c r="BE436">
        <v>95858.6904160782</v>
      </c>
      <c r="BF436">
        <v>2396.4672604019552</v>
      </c>
      <c r="BG436">
        <v>98255.157676480158</v>
      </c>
      <c r="BI436">
        <v>98255.157676480158</v>
      </c>
      <c r="BJ436">
        <v>3930.2063070592062</v>
      </c>
      <c r="BK436">
        <v>102185.36398353936</v>
      </c>
      <c r="BL436">
        <v>5109.2681991769687</v>
      </c>
      <c r="BM436">
        <v>107294.63218271632</v>
      </c>
      <c r="BN436">
        <v>13948.302183753123</v>
      </c>
      <c r="BO436">
        <v>121242.93436646946</v>
      </c>
      <c r="BP436">
        <v>35</v>
      </c>
      <c r="BQ436">
        <v>121277.93436646946</v>
      </c>
      <c r="BS436">
        <v>121277.93436646946</v>
      </c>
      <c r="BT436" s="5">
        <v>121277.93</v>
      </c>
      <c r="BU436" s="5">
        <v>9634400</v>
      </c>
      <c r="BV436">
        <v>400000</v>
      </c>
      <c r="BX436" s="5">
        <v>400000</v>
      </c>
      <c r="BY436" s="5">
        <v>116243.70594159114</v>
      </c>
      <c r="BZ436" s="5">
        <v>9234400</v>
      </c>
      <c r="CA436" s="5" t="s">
        <v>8</v>
      </c>
      <c r="CB436" s="5"/>
      <c r="CC436">
        <v>116243.70594159114</v>
      </c>
      <c r="CD436" s="5">
        <v>0</v>
      </c>
      <c r="CE436" s="5">
        <v>9234400</v>
      </c>
      <c r="CF436" s="5" t="s">
        <v>105</v>
      </c>
      <c r="CG436" s="5" t="s">
        <v>1782</v>
      </c>
      <c r="CH436" s="5" t="s">
        <v>1</v>
      </c>
      <c r="CI436" s="5" t="s">
        <v>1</v>
      </c>
      <c r="CJ436" t="s">
        <v>1863</v>
      </c>
      <c r="CK436" t="s">
        <v>1787</v>
      </c>
      <c r="CL436" t="s">
        <v>1868</v>
      </c>
      <c r="CM436" t="s">
        <v>1858</v>
      </c>
      <c r="CN436" s="5" t="b">
        <v>1</v>
      </c>
      <c r="CO436" t="s">
        <v>577</v>
      </c>
      <c r="CQ436" t="s">
        <v>1269</v>
      </c>
      <c r="CR436" t="s">
        <v>1450</v>
      </c>
      <c r="CS436" t="s">
        <v>8</v>
      </c>
      <c r="CT436" t="b">
        <v>1</v>
      </c>
      <c r="CU436">
        <v>9634400</v>
      </c>
      <c r="CV436" t="s">
        <v>1899</v>
      </c>
      <c r="CW436">
        <v>0</v>
      </c>
      <c r="CX436">
        <v>9634400</v>
      </c>
      <c r="CY436">
        <v>0</v>
      </c>
      <c r="CZ436" t="b">
        <v>1</v>
      </c>
      <c r="DA436">
        <v>45769</v>
      </c>
      <c r="DB436" t="s">
        <v>1785</v>
      </c>
      <c r="DC436">
        <v>-8.68580060422941E-3</v>
      </c>
      <c r="DD436">
        <v>-1009.669651305338</v>
      </c>
      <c r="DE436" s="5">
        <f>ROUND(ПП5[[#This Row],[Стоимость квартиры с отделкой]]/1000000,2)</f>
        <v>9.23</v>
      </c>
    </row>
    <row r="437" spans="1:109" x14ac:dyDescent="0.25">
      <c r="A437" s="5">
        <v>436</v>
      </c>
      <c r="B437" s="5" t="s">
        <v>22</v>
      </c>
      <c r="C437" s="5">
        <v>6</v>
      </c>
      <c r="D437" s="5">
        <v>8</v>
      </c>
      <c r="E437" s="5">
        <v>1</v>
      </c>
      <c r="F437" s="5">
        <v>16.79</v>
      </c>
      <c r="G437" s="5"/>
      <c r="H437" s="5"/>
      <c r="I437" s="5">
        <v>16.79</v>
      </c>
      <c r="J437" s="5">
        <v>11.43</v>
      </c>
      <c r="K437" s="5">
        <v>3.56</v>
      </c>
      <c r="L437" s="5"/>
      <c r="M437" s="5"/>
      <c r="N437" s="5">
        <v>6.66</v>
      </c>
      <c r="O437" s="5">
        <v>2.4900000000000002</v>
      </c>
      <c r="P437" s="5"/>
      <c r="R437" s="5">
        <v>2.4900000000000002</v>
      </c>
      <c r="S437" s="5">
        <v>40.93</v>
      </c>
      <c r="T437" s="5">
        <v>38.44</v>
      </c>
      <c r="U437" s="5">
        <v>39.69</v>
      </c>
      <c r="V437">
        <v>39.549999999999997</v>
      </c>
      <c r="W437" s="5">
        <v>84762.5625</v>
      </c>
      <c r="X437">
        <v>4238.1281250000002</v>
      </c>
      <c r="Y437">
        <v>89000.690625000003</v>
      </c>
      <c r="Z437">
        <v>2670.02071875</v>
      </c>
      <c r="AA437">
        <v>91670.711343750023</v>
      </c>
      <c r="AB437">
        <v>4125.1820104687504</v>
      </c>
      <c r="AC437">
        <v>95795.893354218759</v>
      </c>
      <c r="AE437">
        <v>95795.893354218759</v>
      </c>
      <c r="AF437">
        <v>4789.7946677109385</v>
      </c>
      <c r="AG437">
        <v>100585.6880219297</v>
      </c>
      <c r="AI437">
        <v>100585.6880219297</v>
      </c>
      <c r="AJ437">
        <v>1005.8568802192972</v>
      </c>
      <c r="AK437">
        <v>101591.54490214901</v>
      </c>
      <c r="AL437" s="5">
        <v>5079.5772451074508</v>
      </c>
      <c r="AM437" s="5">
        <v>106671.12214725644</v>
      </c>
      <c r="AO437">
        <v>106671.12214725644</v>
      </c>
      <c r="AP437">
        <v>3200.1336644176936</v>
      </c>
      <c r="AQ437">
        <v>109871.25581167414</v>
      </c>
      <c r="AS437">
        <v>109871.25581167414</v>
      </c>
      <c r="AU437">
        <v>109871.25581167414</v>
      </c>
      <c r="AW437">
        <v>109871.25581167414</v>
      </c>
      <c r="AX437" s="5"/>
      <c r="AY437">
        <v>109871.25581167414</v>
      </c>
      <c r="BA437">
        <v>109871.25581167414</v>
      </c>
      <c r="BC437">
        <v>109871.25581167414</v>
      </c>
      <c r="BE437">
        <v>109871.25581167414</v>
      </c>
      <c r="BG437">
        <v>109871.25581167414</v>
      </c>
      <c r="BI437">
        <v>109871.25581167414</v>
      </c>
      <c r="BK437">
        <v>109871.25581167414</v>
      </c>
      <c r="BM437">
        <v>109871.25581167414</v>
      </c>
      <c r="BO437">
        <v>109871.25581167414</v>
      </c>
      <c r="BQ437">
        <v>109871.25581167414</v>
      </c>
      <c r="BS437">
        <v>109871.25581167414</v>
      </c>
      <c r="BT437" s="5">
        <v>109871.26</v>
      </c>
      <c r="BU437" s="5">
        <v>4360800</v>
      </c>
      <c r="BX437" s="5">
        <v>0</v>
      </c>
      <c r="BY437" s="5">
        <v>109871.50415721846</v>
      </c>
      <c r="BZ437" s="5">
        <v>4360800</v>
      </c>
      <c r="CA437" s="5" t="s">
        <v>10</v>
      </c>
      <c r="CB437" s="5">
        <v>20000</v>
      </c>
      <c r="CC437">
        <v>129871.50415721846</v>
      </c>
      <c r="CD437" s="5">
        <v>793800</v>
      </c>
      <c r="CE437" s="5">
        <v>5154600</v>
      </c>
      <c r="CF437" s="5"/>
      <c r="CG437" s="5"/>
      <c r="CH437" s="5" t="s">
        <v>1</v>
      </c>
      <c r="CI437" s="5" t="s">
        <v>1</v>
      </c>
      <c r="CJ437" t="s">
        <v>1863</v>
      </c>
      <c r="CK437" t="s">
        <v>1787</v>
      </c>
      <c r="CL437" t="s">
        <v>1868</v>
      </c>
      <c r="CM437" t="s">
        <v>1864</v>
      </c>
      <c r="CN437" s="5" t="b">
        <v>1</v>
      </c>
      <c r="CO437" t="s">
        <v>578</v>
      </c>
      <c r="CQ437" t="s">
        <v>1269</v>
      </c>
      <c r="CR437" t="s">
        <v>1450</v>
      </c>
      <c r="CS437" t="s">
        <v>10</v>
      </c>
      <c r="CT437" t="b">
        <v>1</v>
      </c>
      <c r="CU437">
        <v>4360800</v>
      </c>
      <c r="CV437" t="s">
        <v>1899</v>
      </c>
      <c r="CW437">
        <v>0</v>
      </c>
      <c r="CX437">
        <v>4360800</v>
      </c>
      <c r="CY437">
        <v>0</v>
      </c>
      <c r="CZ437" t="b">
        <v>1</v>
      </c>
      <c r="DA437">
        <v>45464</v>
      </c>
      <c r="DB437" t="s">
        <v>1789</v>
      </c>
      <c r="DC437">
        <v>-3.5273368606700828E-3</v>
      </c>
      <c r="DD437">
        <v>-387.55380655102289</v>
      </c>
      <c r="DE437" s="5">
        <f>ROUND(ПП5[[#This Row],[Стоимость квартиры с отделкой]]/1000000,2)</f>
        <v>5.15</v>
      </c>
    </row>
    <row r="438" spans="1:109" x14ac:dyDescent="0.25">
      <c r="A438" s="5">
        <v>437</v>
      </c>
      <c r="B438" s="5" t="s">
        <v>22</v>
      </c>
      <c r="C438" s="5">
        <v>7</v>
      </c>
      <c r="D438" s="5">
        <v>1</v>
      </c>
      <c r="E438" s="5">
        <v>0</v>
      </c>
      <c r="F438" s="5">
        <v>13.74</v>
      </c>
      <c r="G438" s="5"/>
      <c r="H438" s="5"/>
      <c r="I438" s="5">
        <v>13.74</v>
      </c>
      <c r="J438" s="5">
        <v>5.84</v>
      </c>
      <c r="K438" s="5">
        <v>3.76</v>
      </c>
      <c r="L438" s="5"/>
      <c r="M438" s="5"/>
      <c r="N438" s="5">
        <v>3.73</v>
      </c>
      <c r="O438" s="5">
        <v>4.6500000000000004</v>
      </c>
      <c r="P438" s="5"/>
      <c r="R438" s="5">
        <v>4.6500000000000004</v>
      </c>
      <c r="S438" s="5">
        <v>31.72</v>
      </c>
      <c r="T438" s="5">
        <v>27.07</v>
      </c>
      <c r="U438" s="5">
        <v>29.4</v>
      </c>
      <c r="V438">
        <v>29.1</v>
      </c>
      <c r="W438" s="5">
        <v>89353.53</v>
      </c>
      <c r="X438">
        <v>4467.6765000000005</v>
      </c>
      <c r="Y438">
        <v>93821.2065</v>
      </c>
      <c r="Z438">
        <v>2814.636195</v>
      </c>
      <c r="AA438">
        <v>96635.842694999999</v>
      </c>
      <c r="AB438">
        <v>8697.2258425500004</v>
      </c>
      <c r="AC438">
        <v>105333.06853755</v>
      </c>
      <c r="AE438">
        <v>105333.06853755</v>
      </c>
      <c r="AG438">
        <v>105333.06853755</v>
      </c>
      <c r="AI438">
        <v>105333.06853755</v>
      </c>
      <c r="AJ438">
        <v>1053.3306853755</v>
      </c>
      <c r="AK438">
        <v>106386.39922292552</v>
      </c>
      <c r="AL438" s="5">
        <v>5319.319961146276</v>
      </c>
      <c r="AM438" s="5">
        <v>111705.7191840718</v>
      </c>
      <c r="AO438">
        <v>111705.7191840718</v>
      </c>
      <c r="AP438">
        <v>3351.1715755221535</v>
      </c>
      <c r="AQ438">
        <v>115056.89075959394</v>
      </c>
      <c r="AS438">
        <v>115056.89075959394</v>
      </c>
      <c r="AU438">
        <v>115056.89075959394</v>
      </c>
      <c r="AW438">
        <v>115056.89075959394</v>
      </c>
      <c r="AX438" s="5">
        <v>1150.5689075959394</v>
      </c>
      <c r="AY438">
        <v>116207.45966718988</v>
      </c>
      <c r="BA438">
        <v>116207.45966718988</v>
      </c>
      <c r="BC438">
        <v>116207.45966718988</v>
      </c>
      <c r="BE438">
        <v>116207.45966718988</v>
      </c>
      <c r="BF438">
        <v>1743.111895007848</v>
      </c>
      <c r="BG438">
        <v>117950.57156219771</v>
      </c>
      <c r="BI438">
        <v>117950.57156219771</v>
      </c>
      <c r="BK438">
        <v>117950.57156219771</v>
      </c>
      <c r="BL438">
        <v>4718.0228624879092</v>
      </c>
      <c r="BM438">
        <v>122668.59442468564</v>
      </c>
      <c r="BN438">
        <v>15946.917275209133</v>
      </c>
      <c r="BO438">
        <v>138615.51169989476</v>
      </c>
      <c r="BP438">
        <v>35</v>
      </c>
      <c r="BQ438">
        <v>138650.51169989476</v>
      </c>
      <c r="BS438">
        <v>138650.51169989476</v>
      </c>
      <c r="BT438" s="5">
        <v>138650.51</v>
      </c>
      <c r="BU438" s="5">
        <v>4076400</v>
      </c>
      <c r="BW438">
        <v>0.02</v>
      </c>
      <c r="BX438" s="5">
        <v>81528</v>
      </c>
      <c r="BY438" s="5">
        <v>135880</v>
      </c>
      <c r="BZ438" s="5">
        <v>3994872</v>
      </c>
      <c r="CA438" s="5" t="s">
        <v>10</v>
      </c>
      <c r="CB438" s="5">
        <v>25000</v>
      </c>
      <c r="CC438">
        <v>160880</v>
      </c>
      <c r="CD438" s="5">
        <v>735000</v>
      </c>
      <c r="CE438" s="5">
        <v>4729872</v>
      </c>
      <c r="CF438" s="5"/>
      <c r="CG438" s="5" t="s">
        <v>62</v>
      </c>
      <c r="CH438" s="5" t="s">
        <v>1</v>
      </c>
      <c r="CI438" s="5" t="s">
        <v>1</v>
      </c>
      <c r="CJ438" t="s">
        <v>1863</v>
      </c>
      <c r="CK438" t="s">
        <v>1787</v>
      </c>
      <c r="CL438" t="s">
        <v>1868</v>
      </c>
      <c r="CM438" t="s">
        <v>1862</v>
      </c>
      <c r="CN438" s="5" t="b">
        <v>1</v>
      </c>
      <c r="CO438" t="s">
        <v>579</v>
      </c>
      <c r="CQ438" t="s">
        <v>1269</v>
      </c>
      <c r="CR438" t="s">
        <v>1450</v>
      </c>
      <c r="CS438" t="s">
        <v>10</v>
      </c>
      <c r="CT438" t="b">
        <v>1</v>
      </c>
      <c r="CU438">
        <v>4076400</v>
      </c>
      <c r="CV438" t="s">
        <v>1899</v>
      </c>
      <c r="CW438">
        <v>0</v>
      </c>
      <c r="CX438">
        <v>4076400</v>
      </c>
      <c r="CY438">
        <v>0</v>
      </c>
      <c r="CZ438" t="b">
        <v>1</v>
      </c>
      <c r="DA438">
        <v>45706</v>
      </c>
      <c r="DB438" t="s">
        <v>1789</v>
      </c>
      <c r="DC438">
        <v>-1.0204081632653073E-2</v>
      </c>
      <c r="DD438">
        <v>-1386.5306122448994</v>
      </c>
      <c r="DE438" s="5">
        <f>ROUND(ПП5[[#This Row],[Стоимость квартиры с отделкой]]/1000000,2)</f>
        <v>4.7300000000000004</v>
      </c>
    </row>
    <row r="439" spans="1:109" x14ac:dyDescent="0.25">
      <c r="A439" s="5">
        <v>438</v>
      </c>
      <c r="B439" s="5" t="s">
        <v>22</v>
      </c>
      <c r="C439" s="5">
        <v>7</v>
      </c>
      <c r="D439" s="5">
        <v>2</v>
      </c>
      <c r="E439" s="5">
        <v>1</v>
      </c>
      <c r="F439" s="5">
        <v>13.17</v>
      </c>
      <c r="G439" s="5"/>
      <c r="H439" s="5"/>
      <c r="I439" s="5">
        <v>13.17</v>
      </c>
      <c r="J439" s="5">
        <v>16.940000000000001</v>
      </c>
      <c r="K439" s="5">
        <v>3.55</v>
      </c>
      <c r="L439" s="5">
        <v>2.41</v>
      </c>
      <c r="M439" s="5"/>
      <c r="N439" s="5">
        <v>5.8</v>
      </c>
      <c r="O439" s="5">
        <v>2.68</v>
      </c>
      <c r="P439" s="5"/>
      <c r="R439" s="5">
        <v>2.68</v>
      </c>
      <c r="S439" s="5">
        <v>44.55</v>
      </c>
      <c r="T439" s="5">
        <v>41.87</v>
      </c>
      <c r="U439" s="5">
        <v>43.21</v>
      </c>
      <c r="V439">
        <v>42.3</v>
      </c>
      <c r="W439" s="5">
        <v>85168.125</v>
      </c>
      <c r="X439">
        <v>4258.40625</v>
      </c>
      <c r="Y439">
        <v>89426.53125</v>
      </c>
      <c r="Z439">
        <v>2682.7959375</v>
      </c>
      <c r="AA439">
        <v>92109.327187500006</v>
      </c>
      <c r="AB439">
        <v>921.09327187500003</v>
      </c>
      <c r="AC439">
        <v>93030.420459375004</v>
      </c>
      <c r="AE439">
        <v>93030.420459375004</v>
      </c>
      <c r="AF439">
        <v>4651.52102296875</v>
      </c>
      <c r="AG439">
        <v>97681.941482343755</v>
      </c>
      <c r="AI439">
        <v>97681.941482343755</v>
      </c>
      <c r="AK439">
        <v>97681.941482343755</v>
      </c>
      <c r="AL439" s="5"/>
      <c r="AM439" s="5">
        <v>97681.941482343755</v>
      </c>
      <c r="AO439">
        <v>97681.941482343755</v>
      </c>
      <c r="AQ439">
        <v>97681.941482343755</v>
      </c>
      <c r="AS439">
        <v>97681.941482343755</v>
      </c>
      <c r="AU439">
        <v>97681.941482343755</v>
      </c>
      <c r="AW439">
        <v>97681.941482343755</v>
      </c>
      <c r="AX439" s="5"/>
      <c r="AY439">
        <v>97681.941482343755</v>
      </c>
      <c r="BA439">
        <v>97681.941482343755</v>
      </c>
      <c r="BC439">
        <v>97681.941482343755</v>
      </c>
      <c r="BE439">
        <v>97681.941482343755</v>
      </c>
      <c r="BG439">
        <v>97681.941482343755</v>
      </c>
      <c r="BI439">
        <v>97681.941482343755</v>
      </c>
      <c r="BK439">
        <v>97681.941482343755</v>
      </c>
      <c r="BM439">
        <v>97681.941482343755</v>
      </c>
      <c r="BO439">
        <v>97681.941482343755</v>
      </c>
      <c r="BQ439">
        <v>97681.941482343755</v>
      </c>
      <c r="BS439">
        <v>97681.941482343755</v>
      </c>
      <c r="BT439" s="5">
        <v>97681.94</v>
      </c>
      <c r="BU439" s="5">
        <v>4220900</v>
      </c>
      <c r="BX439" s="5">
        <v>0</v>
      </c>
      <c r="BY439" s="5">
        <v>97683.406618838228</v>
      </c>
      <c r="BZ439" s="5">
        <v>4220900</v>
      </c>
      <c r="CA439" s="5" t="s">
        <v>8</v>
      </c>
      <c r="CB439" s="5"/>
      <c r="CC439">
        <v>97683.406618838228</v>
      </c>
      <c r="CD439" s="5">
        <v>0</v>
      </c>
      <c r="CE439" s="5">
        <v>4220900</v>
      </c>
      <c r="CF439" s="5"/>
      <c r="CG439" s="5"/>
      <c r="CH439" s="5" t="s">
        <v>1</v>
      </c>
      <c r="CI439" s="5" t="s">
        <v>1</v>
      </c>
      <c r="CJ439" t="s">
        <v>1863</v>
      </c>
      <c r="CK439" t="s">
        <v>1787</v>
      </c>
      <c r="CL439" t="s">
        <v>1868</v>
      </c>
      <c r="CM439" t="s">
        <v>1856</v>
      </c>
      <c r="CN439" s="5" t="b">
        <v>1</v>
      </c>
      <c r="CO439" t="s">
        <v>580</v>
      </c>
      <c r="CQ439" t="s">
        <v>1269</v>
      </c>
      <c r="CR439" t="s">
        <v>1450</v>
      </c>
      <c r="CS439" t="s">
        <v>8</v>
      </c>
      <c r="CT439" t="b">
        <v>1</v>
      </c>
      <c r="CU439">
        <v>4220900</v>
      </c>
      <c r="CV439" t="s">
        <v>1899</v>
      </c>
      <c r="CW439">
        <v>0</v>
      </c>
      <c r="CX439">
        <v>4220900</v>
      </c>
      <c r="CY439">
        <v>0</v>
      </c>
      <c r="CZ439" t="b">
        <v>1</v>
      </c>
      <c r="DA439">
        <v>45260</v>
      </c>
      <c r="DB439" t="s">
        <v>1789</v>
      </c>
      <c r="DC439">
        <v>-2.1059939828743435E-2</v>
      </c>
      <c r="DD439">
        <v>-2057.2066656594111</v>
      </c>
      <c r="DE439" s="5">
        <f>ROUND(ПП5[[#This Row],[Стоимость квартиры с отделкой]]/1000000,2)</f>
        <v>4.22</v>
      </c>
    </row>
    <row r="440" spans="1:109" x14ac:dyDescent="0.25">
      <c r="A440" s="5">
        <v>439</v>
      </c>
      <c r="B440" s="5" t="s">
        <v>22</v>
      </c>
      <c r="C440" s="5">
        <v>7</v>
      </c>
      <c r="D440" s="5">
        <v>3</v>
      </c>
      <c r="E440" s="5">
        <v>0</v>
      </c>
      <c r="F440" s="5">
        <v>7.2</v>
      </c>
      <c r="G440" s="5"/>
      <c r="H440" s="5"/>
      <c r="I440" s="5">
        <v>7.2</v>
      </c>
      <c r="J440" s="5">
        <v>5.17</v>
      </c>
      <c r="K440" s="5">
        <v>3.71</v>
      </c>
      <c r="L440" s="5"/>
      <c r="M440" s="5"/>
      <c r="N440" s="5">
        <v>6.96</v>
      </c>
      <c r="O440" s="5">
        <v>2.92</v>
      </c>
      <c r="P440" s="5"/>
      <c r="R440" s="5">
        <v>2.92</v>
      </c>
      <c r="S440" s="5">
        <v>25.96</v>
      </c>
      <c r="T440" s="5">
        <v>23.04</v>
      </c>
      <c r="U440" s="5">
        <v>24.5</v>
      </c>
      <c r="V440">
        <v>24.35</v>
      </c>
      <c r="W440" s="5">
        <v>91105.56</v>
      </c>
      <c r="X440">
        <v>4555.2780000000002</v>
      </c>
      <c r="Y440">
        <v>95660.838000000003</v>
      </c>
      <c r="Z440">
        <v>2869.8251399999999</v>
      </c>
      <c r="AA440">
        <v>98530.663140000004</v>
      </c>
      <c r="AB440">
        <v>8867.7596826000008</v>
      </c>
      <c r="AC440">
        <v>107398.4228226</v>
      </c>
      <c r="AE440">
        <v>107398.4228226</v>
      </c>
      <c r="AG440">
        <v>107398.4228226</v>
      </c>
      <c r="AI440">
        <v>107398.4228226</v>
      </c>
      <c r="AJ440">
        <v>1073.9842282259999</v>
      </c>
      <c r="AK440">
        <v>108472.407050826</v>
      </c>
      <c r="AL440" s="5">
        <v>5423.6203525413002</v>
      </c>
      <c r="AM440" s="5">
        <v>113896.0274033673</v>
      </c>
      <c r="AO440">
        <v>113896.0274033673</v>
      </c>
      <c r="AP440">
        <v>3416.880822101019</v>
      </c>
      <c r="AQ440">
        <v>117312.90822546832</v>
      </c>
      <c r="AS440">
        <v>117312.90822546832</v>
      </c>
      <c r="AU440">
        <v>117312.90822546832</v>
      </c>
      <c r="AW440">
        <v>117312.90822546832</v>
      </c>
      <c r="AX440" s="5">
        <v>1173.1290822546832</v>
      </c>
      <c r="AY440">
        <v>118486.03730772302</v>
      </c>
      <c r="BA440">
        <v>118486.03730772302</v>
      </c>
      <c r="BB440">
        <v>592.43018653861509</v>
      </c>
      <c r="BC440">
        <v>119078.46749426164</v>
      </c>
      <c r="BE440">
        <v>119078.46749426164</v>
      </c>
      <c r="BF440">
        <v>2976.961687356541</v>
      </c>
      <c r="BG440">
        <v>122055.42918161816</v>
      </c>
      <c r="BI440">
        <v>122055.42918161816</v>
      </c>
      <c r="BK440">
        <v>122055.42918161816</v>
      </c>
      <c r="BL440">
        <v>4882.2171672647264</v>
      </c>
      <c r="BM440">
        <v>126937.64634888287</v>
      </c>
      <c r="BN440">
        <v>16501.894025354777</v>
      </c>
      <c r="BO440">
        <v>143439.54037423767</v>
      </c>
      <c r="BP440">
        <v>35</v>
      </c>
      <c r="BQ440">
        <v>143474.54037423767</v>
      </c>
      <c r="BS440">
        <v>143474.54037423767</v>
      </c>
      <c r="BT440" s="5">
        <v>143474.54</v>
      </c>
      <c r="BU440" s="5">
        <v>3515200</v>
      </c>
      <c r="BX440" s="5">
        <v>0</v>
      </c>
      <c r="BY440" s="5">
        <v>143477.55102040817</v>
      </c>
      <c r="BZ440" s="5">
        <v>3515200</v>
      </c>
      <c r="CA440" s="5" t="s">
        <v>8</v>
      </c>
      <c r="CB440" s="5"/>
      <c r="CC440">
        <v>143477.55102040817</v>
      </c>
      <c r="CD440" s="5">
        <v>0</v>
      </c>
      <c r="CE440" s="5">
        <v>3515200</v>
      </c>
      <c r="CF440" s="5"/>
      <c r="CG440" s="5"/>
      <c r="CH440" s="5" t="s">
        <v>1</v>
      </c>
      <c r="CI440" s="5" t="s">
        <v>1</v>
      </c>
      <c r="CJ440" t="s">
        <v>1863</v>
      </c>
      <c r="CK440" t="s">
        <v>1787</v>
      </c>
      <c r="CL440" t="s">
        <v>1868</v>
      </c>
      <c r="CM440" t="s">
        <v>1862</v>
      </c>
      <c r="CN440" s="5" t="b">
        <v>1</v>
      </c>
      <c r="CO440" t="s">
        <v>581</v>
      </c>
      <c r="CQ440" t="s">
        <v>1269</v>
      </c>
      <c r="CR440" t="s">
        <v>1450</v>
      </c>
      <c r="CS440" t="s">
        <v>8</v>
      </c>
      <c r="CT440" t="b">
        <v>1</v>
      </c>
      <c r="CU440">
        <v>3515200</v>
      </c>
      <c r="CV440" t="s">
        <v>1899</v>
      </c>
      <c r="CW440">
        <v>0</v>
      </c>
      <c r="CX440">
        <v>3515200</v>
      </c>
      <c r="CY440">
        <v>0</v>
      </c>
      <c r="CZ440" t="b">
        <v>1</v>
      </c>
      <c r="DA440">
        <v>45742</v>
      </c>
      <c r="DB440" t="s">
        <v>1790</v>
      </c>
      <c r="DC440">
        <v>-6.1224489795919101E-3</v>
      </c>
      <c r="DD440">
        <v>-878.4339858392442</v>
      </c>
      <c r="DE440" s="5">
        <f>ROUND(ПП5[[#This Row],[Стоимость квартиры с отделкой]]/1000000,2)</f>
        <v>3.52</v>
      </c>
    </row>
    <row r="441" spans="1:109" x14ac:dyDescent="0.25">
      <c r="A441" s="5">
        <v>440</v>
      </c>
      <c r="B441" s="5" t="s">
        <v>22</v>
      </c>
      <c r="C441" s="5">
        <v>7</v>
      </c>
      <c r="D441" s="5">
        <v>4</v>
      </c>
      <c r="E441" s="5">
        <v>2</v>
      </c>
      <c r="F441" s="5">
        <v>14.48</v>
      </c>
      <c r="G441" s="5">
        <v>11.42</v>
      </c>
      <c r="H441" s="5"/>
      <c r="I441" s="5">
        <v>25.9</v>
      </c>
      <c r="J441" s="5">
        <v>15.86</v>
      </c>
      <c r="K441" s="5">
        <v>3.01</v>
      </c>
      <c r="L441" s="5">
        <v>2.67</v>
      </c>
      <c r="M441" s="5"/>
      <c r="N441" s="5">
        <v>9.44</v>
      </c>
      <c r="O441" s="5">
        <v>2.72</v>
      </c>
      <c r="P441" s="5"/>
      <c r="R441" s="5">
        <v>2.72</v>
      </c>
      <c r="S441" s="5">
        <v>59.6</v>
      </c>
      <c r="T441" s="5">
        <v>56.88</v>
      </c>
      <c r="U441" s="5">
        <v>58.24</v>
      </c>
      <c r="V441">
        <v>57.7</v>
      </c>
      <c r="W441" s="5">
        <v>79535.67300000001</v>
      </c>
      <c r="X441">
        <v>3976.7836500000008</v>
      </c>
      <c r="Y441">
        <v>83512.456649999993</v>
      </c>
      <c r="Z441">
        <v>2505.3736994999999</v>
      </c>
      <c r="AA441">
        <v>86017.8303495</v>
      </c>
      <c r="AC441">
        <v>86017.8303495</v>
      </c>
      <c r="AE441">
        <v>86017.8303495</v>
      </c>
      <c r="AG441">
        <v>86017.8303495</v>
      </c>
      <c r="AI441">
        <v>86017.8303495</v>
      </c>
      <c r="AJ441">
        <v>860.17830349500002</v>
      </c>
      <c r="AK441">
        <v>86878.008652995006</v>
      </c>
      <c r="AL441" s="5">
        <v>4343.9004326497507</v>
      </c>
      <c r="AM441" s="5">
        <v>91221.909085644758</v>
      </c>
      <c r="AO441">
        <v>91221.909085644758</v>
      </c>
      <c r="AP441">
        <v>1824.4381817128951</v>
      </c>
      <c r="AQ441">
        <v>93046.347267357647</v>
      </c>
      <c r="AS441">
        <v>93046.347267357647</v>
      </c>
      <c r="AT441">
        <v>1860.9269453471527</v>
      </c>
      <c r="AU441">
        <v>94907.274212704797</v>
      </c>
      <c r="AW441">
        <v>94907.274212704797</v>
      </c>
      <c r="AX441" s="5">
        <v>949.07274212704795</v>
      </c>
      <c r="AY441">
        <v>95856.346954831839</v>
      </c>
      <c r="BA441">
        <v>95856.346954831839</v>
      </c>
      <c r="BC441">
        <v>95856.346954831839</v>
      </c>
      <c r="BE441">
        <v>95856.346954831839</v>
      </c>
      <c r="BF441">
        <v>1437.8452043224777</v>
      </c>
      <c r="BG441">
        <v>97294.192159154321</v>
      </c>
      <c r="BI441">
        <v>97294.192159154321</v>
      </c>
      <c r="BJ441">
        <v>3891.7676863661727</v>
      </c>
      <c r="BK441">
        <v>101185.9598455205</v>
      </c>
      <c r="BL441">
        <v>6071.1575907312299</v>
      </c>
      <c r="BM441">
        <v>107257.11743625172</v>
      </c>
      <c r="BN441">
        <v>13943.425266712726</v>
      </c>
      <c r="BO441">
        <v>121200.54270296446</v>
      </c>
      <c r="BQ441">
        <v>121200.54270296446</v>
      </c>
      <c r="BS441">
        <v>121200.54270296446</v>
      </c>
      <c r="BT441" s="5">
        <v>121200.54</v>
      </c>
      <c r="BU441" s="5">
        <v>7058800</v>
      </c>
      <c r="BW441">
        <v>0.03</v>
      </c>
      <c r="BX441" s="5">
        <v>211764</v>
      </c>
      <c r="BY441" s="5">
        <v>117565.86538461538</v>
      </c>
      <c r="BZ441" s="5">
        <v>6847036</v>
      </c>
      <c r="CA441" s="5" t="s">
        <v>1282</v>
      </c>
      <c r="CB441" s="5">
        <v>8000</v>
      </c>
      <c r="CC441">
        <v>125565.86538461538</v>
      </c>
      <c r="CD441" s="5">
        <v>465920</v>
      </c>
      <c r="CE441" s="5">
        <v>7312956</v>
      </c>
      <c r="CF441" s="5"/>
      <c r="CG441" s="5" t="s">
        <v>110</v>
      </c>
      <c r="CH441" s="5" t="s">
        <v>1</v>
      </c>
      <c r="CI441" s="5" t="s">
        <v>1</v>
      </c>
      <c r="CJ441" t="s">
        <v>1863</v>
      </c>
      <c r="CK441" t="s">
        <v>1787</v>
      </c>
      <c r="CL441" t="s">
        <v>1868</v>
      </c>
      <c r="CM441" t="s">
        <v>1857</v>
      </c>
      <c r="CN441" s="5" t="b">
        <v>1</v>
      </c>
      <c r="CO441" t="s">
        <v>582</v>
      </c>
      <c r="CQ441" t="s">
        <v>1269</v>
      </c>
      <c r="CR441" t="s">
        <v>1450</v>
      </c>
      <c r="CS441" t="s">
        <v>1282</v>
      </c>
      <c r="CT441" t="b">
        <v>1</v>
      </c>
      <c r="CU441">
        <v>7058800</v>
      </c>
      <c r="CV441" t="s">
        <v>1899</v>
      </c>
      <c r="CW441">
        <v>0</v>
      </c>
      <c r="CX441">
        <v>7058800</v>
      </c>
      <c r="CY441">
        <v>0</v>
      </c>
      <c r="CZ441" t="b">
        <v>1</v>
      </c>
      <c r="DA441">
        <v>45616</v>
      </c>
      <c r="DB441" t="s">
        <v>1785</v>
      </c>
      <c r="DC441">
        <v>-9.2719780219779873E-3</v>
      </c>
      <c r="DD441">
        <v>-1090.0681199809767</v>
      </c>
      <c r="DE441" s="5">
        <f>ROUND(ПП5[[#This Row],[Стоимость квартиры с отделкой]]/1000000,2)</f>
        <v>7.31</v>
      </c>
    </row>
    <row r="442" spans="1:109" x14ac:dyDescent="0.25">
      <c r="A442" s="5">
        <v>441</v>
      </c>
      <c r="B442" s="5" t="s">
        <v>22</v>
      </c>
      <c r="C442" s="5">
        <v>7</v>
      </c>
      <c r="D442" s="5">
        <v>5</v>
      </c>
      <c r="E442" s="5">
        <v>2</v>
      </c>
      <c r="F442" s="5">
        <v>15.41</v>
      </c>
      <c r="G442" s="5">
        <v>12.78</v>
      </c>
      <c r="H442" s="5"/>
      <c r="I442" s="5">
        <v>28.19</v>
      </c>
      <c r="J442" s="5">
        <v>13.45</v>
      </c>
      <c r="K442" s="5">
        <v>3.7</v>
      </c>
      <c r="L442" s="5">
        <v>2.72</v>
      </c>
      <c r="M442" s="5"/>
      <c r="N442" s="5">
        <v>8.2200000000000006</v>
      </c>
      <c r="O442" s="5">
        <v>3.03</v>
      </c>
      <c r="P442" s="5"/>
      <c r="R442" s="5">
        <v>3.03</v>
      </c>
      <c r="S442" s="5">
        <v>59.31</v>
      </c>
      <c r="T442" s="5">
        <v>56.28</v>
      </c>
      <c r="U442" s="5">
        <v>57.8</v>
      </c>
      <c r="V442">
        <v>57.400000000000006</v>
      </c>
      <c r="W442" s="5">
        <v>79149.577499999999</v>
      </c>
      <c r="X442">
        <v>3957.4788749999998</v>
      </c>
      <c r="Y442">
        <v>83107.056375</v>
      </c>
      <c r="Z442">
        <v>2493.2116912500001</v>
      </c>
      <c r="AA442">
        <v>85600.268066250006</v>
      </c>
      <c r="AC442">
        <v>85600.268066250006</v>
      </c>
      <c r="AE442">
        <v>85600.268066250006</v>
      </c>
      <c r="AG442">
        <v>85600.268066250006</v>
      </c>
      <c r="AI442">
        <v>85600.268066250006</v>
      </c>
      <c r="AJ442">
        <v>856.0026806625001</v>
      </c>
      <c r="AK442">
        <v>86456.270746912502</v>
      </c>
      <c r="AL442" s="5">
        <v>4322.8135373456253</v>
      </c>
      <c r="AM442" s="5">
        <v>90779.084284258133</v>
      </c>
      <c r="AO442">
        <v>90779.084284258133</v>
      </c>
      <c r="AP442">
        <v>1815.5816856851627</v>
      </c>
      <c r="AQ442">
        <v>92594.665969943293</v>
      </c>
      <c r="AS442">
        <v>92594.665969943293</v>
      </c>
      <c r="AT442">
        <v>1851.893319398866</v>
      </c>
      <c r="AU442">
        <v>94446.559289342156</v>
      </c>
      <c r="AW442">
        <v>94446.559289342156</v>
      </c>
      <c r="AX442" s="5">
        <v>944.46559289342156</v>
      </c>
      <c r="AY442">
        <v>95391.024882235579</v>
      </c>
      <c r="BA442">
        <v>95391.024882235579</v>
      </c>
      <c r="BC442">
        <v>95391.024882235579</v>
      </c>
      <c r="BE442">
        <v>95391.024882235579</v>
      </c>
      <c r="BF442">
        <v>1430.8653732335335</v>
      </c>
      <c r="BG442">
        <v>96821.890255469116</v>
      </c>
      <c r="BI442">
        <v>96821.890255469116</v>
      </c>
      <c r="BK442">
        <v>96821.890255469116</v>
      </c>
      <c r="BM442">
        <v>96821.890255469116</v>
      </c>
      <c r="BO442">
        <v>96821.890255469116</v>
      </c>
      <c r="BQ442">
        <v>96821.890255469116</v>
      </c>
      <c r="BS442">
        <v>96821.890255469116</v>
      </c>
      <c r="BT442" s="5">
        <v>96821.89</v>
      </c>
      <c r="BU442" s="5">
        <v>5596400</v>
      </c>
      <c r="BX442" s="5">
        <v>0</v>
      </c>
      <c r="BY442" s="5">
        <v>96823.529411764714</v>
      </c>
      <c r="BZ442" s="5">
        <v>5596400</v>
      </c>
      <c r="CA442" s="5" t="s">
        <v>1282</v>
      </c>
      <c r="CB442" s="5">
        <v>7000</v>
      </c>
      <c r="CC442">
        <v>103823.52941176471</v>
      </c>
      <c r="CD442" s="5">
        <v>404600</v>
      </c>
      <c r="CE442" s="5">
        <v>6001000</v>
      </c>
      <c r="CF442" s="5"/>
      <c r="CG442" s="5"/>
      <c r="CH442" s="5" t="s">
        <v>1</v>
      </c>
      <c r="CI442" s="5" t="s">
        <v>1</v>
      </c>
      <c r="CJ442" t="s">
        <v>1863</v>
      </c>
      <c r="CK442" t="s">
        <v>1787</v>
      </c>
      <c r="CL442" t="s">
        <v>1868</v>
      </c>
      <c r="CM442" t="s">
        <v>1865</v>
      </c>
      <c r="CN442" s="5" t="b">
        <v>1</v>
      </c>
      <c r="CO442" t="s">
        <v>583</v>
      </c>
      <c r="CQ442" t="s">
        <v>1269</v>
      </c>
      <c r="CR442" t="s">
        <v>1450</v>
      </c>
      <c r="CS442" t="s">
        <v>1282</v>
      </c>
      <c r="CT442" t="b">
        <v>1</v>
      </c>
      <c r="CU442">
        <v>5596400</v>
      </c>
      <c r="CV442" t="s">
        <v>1899</v>
      </c>
      <c r="CW442">
        <v>0</v>
      </c>
      <c r="CX442">
        <v>5596400</v>
      </c>
      <c r="CY442">
        <v>0</v>
      </c>
      <c r="CZ442" t="b">
        <v>1</v>
      </c>
      <c r="DA442">
        <v>45502</v>
      </c>
      <c r="DB442" t="s">
        <v>1789</v>
      </c>
      <c r="DC442">
        <v>-6.9204152249133788E-3</v>
      </c>
      <c r="DD442">
        <v>-670.05902707102484</v>
      </c>
      <c r="DE442" s="5">
        <f>ROUND(ПП5[[#This Row],[Стоимость квартиры с отделкой]]/1000000,2)</f>
        <v>6</v>
      </c>
    </row>
    <row r="443" spans="1:109" x14ac:dyDescent="0.25">
      <c r="A443" s="5">
        <v>442</v>
      </c>
      <c r="B443" s="5" t="s">
        <v>22</v>
      </c>
      <c r="C443" s="5">
        <v>7</v>
      </c>
      <c r="D443" s="5">
        <v>6</v>
      </c>
      <c r="E443" s="5">
        <v>1</v>
      </c>
      <c r="F443" s="5">
        <v>12.71</v>
      </c>
      <c r="G443" s="5"/>
      <c r="H443" s="5"/>
      <c r="I443" s="5">
        <v>12.71</v>
      </c>
      <c r="J443" s="5">
        <v>12.55</v>
      </c>
      <c r="K443" s="5">
        <v>4.28</v>
      </c>
      <c r="L443" s="5"/>
      <c r="M443" s="5"/>
      <c r="N443" s="5">
        <v>7.34</v>
      </c>
      <c r="O443" s="5">
        <v>2.84</v>
      </c>
      <c r="P443" s="5"/>
      <c r="R443" s="5">
        <v>2.84</v>
      </c>
      <c r="S443" s="5">
        <v>39.72</v>
      </c>
      <c r="T443" s="5">
        <v>36.880000000000003</v>
      </c>
      <c r="U443" s="5">
        <v>38.299999999999997</v>
      </c>
      <c r="V443">
        <v>37.85</v>
      </c>
      <c r="W443" s="5">
        <v>87601.5</v>
      </c>
      <c r="X443">
        <v>4380.0749999999998</v>
      </c>
      <c r="Y443">
        <v>91981.574999999997</v>
      </c>
      <c r="Z443">
        <v>2759.4472499999997</v>
      </c>
      <c r="AA443">
        <v>94741.022249999995</v>
      </c>
      <c r="AB443">
        <v>947.41022250000003</v>
      </c>
      <c r="AC443">
        <v>95688.432472500004</v>
      </c>
      <c r="AE443">
        <v>95688.432472500004</v>
      </c>
      <c r="AF443">
        <v>4784.4216236249995</v>
      </c>
      <c r="AG443">
        <v>100472.854096125</v>
      </c>
      <c r="AI443">
        <v>100472.854096125</v>
      </c>
      <c r="AJ443">
        <v>1004.72854096125</v>
      </c>
      <c r="AK443">
        <v>101477.58263708623</v>
      </c>
      <c r="AL443" s="5">
        <v>5073.8791318543126</v>
      </c>
      <c r="AM443" s="5">
        <v>106551.46176894056</v>
      </c>
      <c r="AO443">
        <v>106551.46176894056</v>
      </c>
      <c r="AQ443">
        <v>106551.46176894056</v>
      </c>
      <c r="AS443">
        <v>106551.46176894056</v>
      </c>
      <c r="AU443">
        <v>106551.46176894056</v>
      </c>
      <c r="AW443">
        <v>106551.46176894056</v>
      </c>
      <c r="AX443" s="5"/>
      <c r="AY443">
        <v>106551.46176894056</v>
      </c>
      <c r="BA443">
        <v>106551.46176894056</v>
      </c>
      <c r="BC443">
        <v>106551.46176894056</v>
      </c>
      <c r="BE443">
        <v>106551.46176894056</v>
      </c>
      <c r="BG443">
        <v>106551.46176894056</v>
      </c>
      <c r="BI443">
        <v>106551.46176894056</v>
      </c>
      <c r="BK443">
        <v>106551.46176894056</v>
      </c>
      <c r="BM443">
        <v>106551.46176894056</v>
      </c>
      <c r="BO443">
        <v>106551.46176894056</v>
      </c>
      <c r="BQ443">
        <v>106551.46176894056</v>
      </c>
      <c r="BS443">
        <v>106551.46176894056</v>
      </c>
      <c r="BT443" s="5">
        <v>106551.46</v>
      </c>
      <c r="BU443" s="5">
        <v>4081000</v>
      </c>
      <c r="BX443" s="5">
        <v>0</v>
      </c>
      <c r="BY443" s="5">
        <v>106553.52480417756</v>
      </c>
      <c r="BZ443" s="5">
        <v>4081000</v>
      </c>
      <c r="CA443" s="5" t="s">
        <v>1282</v>
      </c>
      <c r="CB443" s="5">
        <v>7000</v>
      </c>
      <c r="CC443">
        <v>113553.52480417756</v>
      </c>
      <c r="CD443" s="5">
        <v>268100</v>
      </c>
      <c r="CE443" s="5">
        <v>4349100</v>
      </c>
      <c r="CF443" s="5"/>
      <c r="CG443" s="5"/>
      <c r="CH443" s="5" t="s">
        <v>1</v>
      </c>
      <c r="CI443" s="5" t="s">
        <v>1</v>
      </c>
      <c r="CJ443" t="s">
        <v>1863</v>
      </c>
      <c r="CK443" t="s">
        <v>1787</v>
      </c>
      <c r="CL443" t="s">
        <v>1868</v>
      </c>
      <c r="CM443" t="s">
        <v>1864</v>
      </c>
      <c r="CN443" s="5" t="b">
        <v>1</v>
      </c>
      <c r="CO443" t="s">
        <v>584</v>
      </c>
      <c r="CQ443" t="s">
        <v>1269</v>
      </c>
      <c r="CR443" t="s">
        <v>1450</v>
      </c>
      <c r="CS443" t="s">
        <v>1282</v>
      </c>
      <c r="CT443" t="b">
        <v>1</v>
      </c>
      <c r="CU443">
        <v>4081000</v>
      </c>
      <c r="CV443" t="s">
        <v>1899</v>
      </c>
      <c r="CW443">
        <v>0</v>
      </c>
      <c r="CX443">
        <v>4081000</v>
      </c>
      <c r="CY443">
        <v>0</v>
      </c>
      <c r="CZ443" t="b">
        <v>1</v>
      </c>
      <c r="DA443">
        <v>45351</v>
      </c>
      <c r="DB443" t="s">
        <v>1792</v>
      </c>
      <c r="DC443">
        <v>-1.1749347258485532E-2</v>
      </c>
      <c r="DD443">
        <v>-1251.9343645399335</v>
      </c>
      <c r="DE443" s="5">
        <f>ROUND(ПП5[[#This Row],[Стоимость квартиры с отделкой]]/1000000,2)</f>
        <v>4.3499999999999996</v>
      </c>
    </row>
    <row r="444" spans="1:109" x14ac:dyDescent="0.25">
      <c r="A444" s="5">
        <v>443</v>
      </c>
      <c r="B444" s="5" t="s">
        <v>22</v>
      </c>
      <c r="C444" s="5">
        <v>7</v>
      </c>
      <c r="D444" s="5">
        <v>7</v>
      </c>
      <c r="E444" s="5">
        <v>3</v>
      </c>
      <c r="F444" s="5">
        <v>14.49</v>
      </c>
      <c r="G444" s="5">
        <v>13.98</v>
      </c>
      <c r="H444" s="5">
        <v>11.42</v>
      </c>
      <c r="I444" s="5">
        <v>39.89</v>
      </c>
      <c r="J444" s="5">
        <v>16.670000000000002</v>
      </c>
      <c r="K444" s="5">
        <v>4.1399999999999997</v>
      </c>
      <c r="L444" s="5">
        <v>1.89</v>
      </c>
      <c r="M444" s="5"/>
      <c r="N444" s="5">
        <v>11.31</v>
      </c>
      <c r="O444" s="5">
        <v>2.86</v>
      </c>
      <c r="P444" s="5">
        <v>2.79</v>
      </c>
      <c r="Q444">
        <v>5.42</v>
      </c>
      <c r="R444" s="5">
        <v>11.07</v>
      </c>
      <c r="S444" s="5">
        <v>84.97</v>
      </c>
      <c r="T444" s="5">
        <v>73.900000000000006</v>
      </c>
      <c r="U444" s="5">
        <v>79.44</v>
      </c>
      <c r="V444">
        <v>78.400000000000006</v>
      </c>
      <c r="W444" s="5">
        <v>76375.530000000013</v>
      </c>
      <c r="X444">
        <v>3818.7765000000009</v>
      </c>
      <c r="Y444">
        <v>80194.306500000021</v>
      </c>
      <c r="Z444">
        <v>2405.8291950000007</v>
      </c>
      <c r="AA444">
        <v>82600.135695000019</v>
      </c>
      <c r="AC444">
        <v>82600.135695000019</v>
      </c>
      <c r="AE444">
        <v>82600.135695000019</v>
      </c>
      <c r="AG444">
        <v>82600.135695000019</v>
      </c>
      <c r="AI444">
        <v>82600.135695000019</v>
      </c>
      <c r="AJ444">
        <v>826.00135695000017</v>
      </c>
      <c r="AK444">
        <v>83426.13705195002</v>
      </c>
      <c r="AL444" s="5">
        <v>4171.3068525975013</v>
      </c>
      <c r="AM444" s="5">
        <v>87597.443904547516</v>
      </c>
      <c r="AO444">
        <v>87597.443904547516</v>
      </c>
      <c r="AP444">
        <v>1751.9488780909503</v>
      </c>
      <c r="AQ444">
        <v>89349.392782638461</v>
      </c>
      <c r="AS444">
        <v>89349.392782638461</v>
      </c>
      <c r="AT444">
        <v>1786.9878556527692</v>
      </c>
      <c r="AU444">
        <v>91136.380638291244</v>
      </c>
      <c r="AW444">
        <v>91136.380638291244</v>
      </c>
      <c r="AX444" s="5"/>
      <c r="AY444">
        <v>91136.380638291244</v>
      </c>
      <c r="BA444">
        <v>91136.380638291244</v>
      </c>
      <c r="BC444">
        <v>91136.380638291244</v>
      </c>
      <c r="BE444">
        <v>91136.380638291244</v>
      </c>
      <c r="BG444">
        <v>91136.380638291244</v>
      </c>
      <c r="BI444">
        <v>91136.380638291244</v>
      </c>
      <c r="BK444">
        <v>91136.380638291244</v>
      </c>
      <c r="BM444">
        <v>91136.380638291244</v>
      </c>
      <c r="BO444">
        <v>91136.380638291244</v>
      </c>
      <c r="BQ444">
        <v>91136.380638291244</v>
      </c>
      <c r="BS444">
        <v>91136.380638291244</v>
      </c>
      <c r="BT444" s="5">
        <v>91136.38</v>
      </c>
      <c r="BU444" s="5">
        <v>7239900</v>
      </c>
      <c r="BV444">
        <v>90000</v>
      </c>
      <c r="BX444" s="5">
        <v>90000</v>
      </c>
      <c r="BY444" s="5">
        <v>90003.776435045322</v>
      </c>
      <c r="BZ444" s="5">
        <v>7149900</v>
      </c>
      <c r="CA444" s="5" t="s">
        <v>10</v>
      </c>
      <c r="CB444" s="5">
        <v>20000</v>
      </c>
      <c r="CC444">
        <v>110003.77643504532</v>
      </c>
      <c r="CD444" s="5">
        <v>1588800</v>
      </c>
      <c r="CE444" s="5">
        <v>8738700</v>
      </c>
      <c r="CF444" s="5" t="s">
        <v>105</v>
      </c>
      <c r="CG444" s="5" t="s">
        <v>1309</v>
      </c>
      <c r="CH444" s="5" t="s">
        <v>1</v>
      </c>
      <c r="CI444" s="5" t="s">
        <v>1</v>
      </c>
      <c r="CJ444" t="s">
        <v>1863</v>
      </c>
      <c r="CK444" t="s">
        <v>1787</v>
      </c>
      <c r="CL444" t="s">
        <v>1868</v>
      </c>
      <c r="CM444" t="s">
        <v>1858</v>
      </c>
      <c r="CN444" s="5" t="b">
        <v>1</v>
      </c>
      <c r="CO444" t="s">
        <v>585</v>
      </c>
      <c r="CQ444" t="s">
        <v>1269</v>
      </c>
      <c r="CR444" t="s">
        <v>1450</v>
      </c>
      <c r="CS444" t="s">
        <v>10</v>
      </c>
      <c r="CT444" t="b">
        <v>1</v>
      </c>
      <c r="CU444">
        <v>7239900</v>
      </c>
      <c r="CV444" t="s">
        <v>1899</v>
      </c>
      <c r="CW444">
        <v>7239900</v>
      </c>
      <c r="CX444">
        <v>7239900</v>
      </c>
      <c r="CY444">
        <v>0</v>
      </c>
      <c r="CZ444" t="b">
        <v>1</v>
      </c>
      <c r="DA444">
        <v>45433</v>
      </c>
      <c r="DB444" t="s">
        <v>1789</v>
      </c>
      <c r="DC444">
        <v>-1.3091641490432959E-2</v>
      </c>
      <c r="DD444">
        <v>-1178.2971738726917</v>
      </c>
      <c r="DE444" s="5">
        <f>ROUND(ПП5[[#This Row],[Стоимость квартиры с отделкой]]/1000000,2)</f>
        <v>8.74</v>
      </c>
    </row>
    <row r="445" spans="1:109" x14ac:dyDescent="0.25">
      <c r="A445" s="5">
        <v>444</v>
      </c>
      <c r="B445" s="5" t="s">
        <v>22</v>
      </c>
      <c r="C445" s="5">
        <v>7</v>
      </c>
      <c r="D445" s="5">
        <v>8</v>
      </c>
      <c r="E445" s="5">
        <v>1</v>
      </c>
      <c r="F445" s="5">
        <v>16.79</v>
      </c>
      <c r="G445" s="5"/>
      <c r="H445" s="5"/>
      <c r="I445" s="5">
        <v>16.79</v>
      </c>
      <c r="J445" s="5">
        <v>11.43</v>
      </c>
      <c r="K445" s="5">
        <v>3.56</v>
      </c>
      <c r="L445" s="5"/>
      <c r="M445" s="5"/>
      <c r="N445" s="5">
        <v>6.66</v>
      </c>
      <c r="O445" s="5">
        <v>2.4900000000000002</v>
      </c>
      <c r="P445" s="5"/>
      <c r="R445" s="5">
        <v>2.4900000000000002</v>
      </c>
      <c r="S445" s="5">
        <v>40.93</v>
      </c>
      <c r="T445" s="5">
        <v>38.44</v>
      </c>
      <c r="U445" s="5">
        <v>39.69</v>
      </c>
      <c r="V445">
        <v>39.049999999999997</v>
      </c>
      <c r="W445" s="5">
        <v>84762.5625</v>
      </c>
      <c r="X445">
        <v>4238.1281250000002</v>
      </c>
      <c r="Y445">
        <v>89000.690625000003</v>
      </c>
      <c r="Z445">
        <v>2670.02071875</v>
      </c>
      <c r="AA445">
        <v>91670.711343750023</v>
      </c>
      <c r="AB445">
        <v>4125.1820104687504</v>
      </c>
      <c r="AC445">
        <v>95795.893354218759</v>
      </c>
      <c r="AE445">
        <v>95795.893354218759</v>
      </c>
      <c r="AF445">
        <v>4789.7946677109385</v>
      </c>
      <c r="AG445">
        <v>100585.6880219297</v>
      </c>
      <c r="AI445">
        <v>100585.6880219297</v>
      </c>
      <c r="AJ445">
        <v>1005.8568802192972</v>
      </c>
      <c r="AK445">
        <v>101591.54490214901</v>
      </c>
      <c r="AL445" s="5">
        <v>5079.5772451074508</v>
      </c>
      <c r="AM445" s="5">
        <v>106671.12214725644</v>
      </c>
      <c r="AO445">
        <v>106671.12214725644</v>
      </c>
      <c r="AP445">
        <v>3200.1336644176936</v>
      </c>
      <c r="AQ445">
        <v>109871.25581167414</v>
      </c>
      <c r="AS445">
        <v>109871.25581167414</v>
      </c>
      <c r="AU445">
        <v>109871.25581167414</v>
      </c>
      <c r="AW445">
        <v>109871.25581167414</v>
      </c>
      <c r="AX445" s="5"/>
      <c r="AY445">
        <v>109871.25581167414</v>
      </c>
      <c r="BA445">
        <v>109871.25581167414</v>
      </c>
      <c r="BC445">
        <v>109871.25581167414</v>
      </c>
      <c r="BE445">
        <v>109871.25581167414</v>
      </c>
      <c r="BG445">
        <v>109871.25581167414</v>
      </c>
      <c r="BI445">
        <v>109871.25581167414</v>
      </c>
      <c r="BK445">
        <v>109871.25581167414</v>
      </c>
      <c r="BM445">
        <v>109871.25581167414</v>
      </c>
      <c r="BO445">
        <v>109871.25581167414</v>
      </c>
      <c r="BQ445">
        <v>109871.25581167414</v>
      </c>
      <c r="BS445">
        <v>109871.25581167414</v>
      </c>
      <c r="BT445" s="5">
        <v>109871.26</v>
      </c>
      <c r="BU445" s="5">
        <v>4360800</v>
      </c>
      <c r="BX445" s="5">
        <v>0</v>
      </c>
      <c r="BY445" s="5">
        <v>109871.50415721846</v>
      </c>
      <c r="BZ445" s="5">
        <v>4360800</v>
      </c>
      <c r="CA445" s="5" t="s">
        <v>1282</v>
      </c>
      <c r="CB445" s="5">
        <v>7000</v>
      </c>
      <c r="CC445">
        <v>116871.50415721846</v>
      </c>
      <c r="CD445" s="5">
        <v>277830</v>
      </c>
      <c r="CE445" s="5">
        <v>4638630</v>
      </c>
      <c r="CF445" s="5"/>
      <c r="CG445" s="5"/>
      <c r="CH445" s="5" t="s">
        <v>1</v>
      </c>
      <c r="CI445" s="5" t="s">
        <v>1</v>
      </c>
      <c r="CJ445" t="s">
        <v>1863</v>
      </c>
      <c r="CK445" t="s">
        <v>1787</v>
      </c>
      <c r="CL445" t="s">
        <v>1868</v>
      </c>
      <c r="CM445" t="s">
        <v>1864</v>
      </c>
      <c r="CN445" s="5" t="b">
        <v>1</v>
      </c>
      <c r="CO445" t="s">
        <v>586</v>
      </c>
      <c r="CQ445" t="s">
        <v>1269</v>
      </c>
      <c r="CR445" t="s">
        <v>1450</v>
      </c>
      <c r="CS445" t="s">
        <v>1282</v>
      </c>
      <c r="CT445" t="b">
        <v>1</v>
      </c>
      <c r="CU445">
        <v>4360800</v>
      </c>
      <c r="CV445" t="s">
        <v>1899</v>
      </c>
      <c r="CW445">
        <v>0</v>
      </c>
      <c r="CX445">
        <v>4360800</v>
      </c>
      <c r="CY445">
        <v>0</v>
      </c>
      <c r="CZ445" t="b">
        <v>1</v>
      </c>
      <c r="DA445">
        <v>45441</v>
      </c>
      <c r="DB445" t="s">
        <v>1785</v>
      </c>
      <c r="DC445">
        <v>-1.6124968505920934E-2</v>
      </c>
      <c r="DD445">
        <v>-1771.6745442333086</v>
      </c>
      <c r="DE445" s="5">
        <f>ROUND(ПП5[[#This Row],[Стоимость квартиры с отделкой]]/1000000,2)</f>
        <v>4.6399999999999997</v>
      </c>
    </row>
    <row r="446" spans="1:109" x14ac:dyDescent="0.25">
      <c r="A446" s="5">
        <v>445</v>
      </c>
      <c r="B446" s="5" t="s">
        <v>22</v>
      </c>
      <c r="C446" s="5">
        <v>8</v>
      </c>
      <c r="D446" s="5">
        <v>1</v>
      </c>
      <c r="E446" s="5">
        <v>0</v>
      </c>
      <c r="F446" s="5">
        <v>13.74</v>
      </c>
      <c r="G446" s="5"/>
      <c r="H446" s="5"/>
      <c r="I446" s="5">
        <v>13.74</v>
      </c>
      <c r="J446" s="5">
        <v>5.84</v>
      </c>
      <c r="K446" s="5">
        <v>3.76</v>
      </c>
      <c r="L446" s="5"/>
      <c r="M446" s="5"/>
      <c r="N446" s="5">
        <v>3.73</v>
      </c>
      <c r="O446" s="5">
        <v>4.6500000000000004</v>
      </c>
      <c r="P446" s="5"/>
      <c r="R446" s="5">
        <v>4.6500000000000004</v>
      </c>
      <c r="S446" s="5">
        <v>31.72</v>
      </c>
      <c r="T446" s="5">
        <v>27.07</v>
      </c>
      <c r="U446" s="5">
        <v>29.4</v>
      </c>
      <c r="V446">
        <v>29.2</v>
      </c>
      <c r="W446" s="5">
        <v>89353.53</v>
      </c>
      <c r="X446">
        <v>4467.6765000000005</v>
      </c>
      <c r="Y446">
        <v>93821.2065</v>
      </c>
      <c r="Z446">
        <v>2814.636195</v>
      </c>
      <c r="AA446">
        <v>96635.842694999999</v>
      </c>
      <c r="AB446">
        <v>8697.2258425500004</v>
      </c>
      <c r="AC446">
        <v>105333.06853755</v>
      </c>
      <c r="AE446">
        <v>105333.06853755</v>
      </c>
      <c r="AG446">
        <v>105333.06853755</v>
      </c>
      <c r="AI446">
        <v>105333.06853755</v>
      </c>
      <c r="AJ446">
        <v>1053.3306853755</v>
      </c>
      <c r="AK446">
        <v>106386.39922292552</v>
      </c>
      <c r="AL446" s="5">
        <v>5319.319961146276</v>
      </c>
      <c r="AM446" s="5">
        <v>111705.7191840718</v>
      </c>
      <c r="AO446">
        <v>111705.7191840718</v>
      </c>
      <c r="AP446">
        <v>3351.1715755221535</v>
      </c>
      <c r="AQ446">
        <v>115056.89075959394</v>
      </c>
      <c r="AS446">
        <v>115056.89075959394</v>
      </c>
      <c r="AU446">
        <v>115056.89075959394</v>
      </c>
      <c r="AW446">
        <v>115056.89075959394</v>
      </c>
      <c r="AX446" s="5">
        <v>1150.5689075959394</v>
      </c>
      <c r="AY446">
        <v>116207.45966718988</v>
      </c>
      <c r="BA446">
        <v>116207.45966718988</v>
      </c>
      <c r="BC446">
        <v>116207.45966718988</v>
      </c>
      <c r="BE446">
        <v>116207.45966718988</v>
      </c>
      <c r="BF446">
        <v>1743.111895007848</v>
      </c>
      <c r="BG446">
        <v>117950.57156219771</v>
      </c>
      <c r="BI446">
        <v>117950.57156219771</v>
      </c>
      <c r="BK446">
        <v>117950.57156219771</v>
      </c>
      <c r="BM446">
        <v>117950.57156219771</v>
      </c>
      <c r="BO446">
        <v>117950.57156219771</v>
      </c>
      <c r="BQ446">
        <v>117950.57156219771</v>
      </c>
      <c r="BS446">
        <v>117950.57156219771</v>
      </c>
      <c r="BT446" s="5">
        <v>117950.57</v>
      </c>
      <c r="BU446" s="5">
        <v>3467800</v>
      </c>
      <c r="BX446" s="5">
        <v>0</v>
      </c>
      <c r="BY446" s="5">
        <v>117952.38095238096</v>
      </c>
      <c r="BZ446" s="5">
        <v>3467800</v>
      </c>
      <c r="CA446" s="5" t="s">
        <v>1282</v>
      </c>
      <c r="CB446" s="5">
        <v>8000</v>
      </c>
      <c r="CC446">
        <v>125952.38095238096</v>
      </c>
      <c r="CD446" s="5">
        <v>235200</v>
      </c>
      <c r="CE446" s="5">
        <v>3703000</v>
      </c>
      <c r="CF446" s="5"/>
      <c r="CG446" s="5"/>
      <c r="CH446" s="5" t="s">
        <v>1</v>
      </c>
      <c r="CI446" s="5" t="s">
        <v>1</v>
      </c>
      <c r="CJ446" t="s">
        <v>1863</v>
      </c>
      <c r="CK446" t="s">
        <v>1787</v>
      </c>
      <c r="CL446" t="s">
        <v>1868</v>
      </c>
      <c r="CM446" t="s">
        <v>1862</v>
      </c>
      <c r="CN446" s="5" t="b">
        <v>1</v>
      </c>
      <c r="CO446" t="s">
        <v>587</v>
      </c>
      <c r="CQ446" t="s">
        <v>1269</v>
      </c>
      <c r="CR446" t="s">
        <v>1450</v>
      </c>
      <c r="CS446" t="s">
        <v>1282</v>
      </c>
      <c r="CT446" t="b">
        <v>1</v>
      </c>
      <c r="CU446">
        <v>3467800</v>
      </c>
      <c r="CV446" t="s">
        <v>1899</v>
      </c>
      <c r="CW446">
        <v>0</v>
      </c>
      <c r="CX446">
        <v>3467800</v>
      </c>
      <c r="CY446">
        <v>0</v>
      </c>
      <c r="CZ446" t="b">
        <v>1</v>
      </c>
      <c r="DA446">
        <v>45595</v>
      </c>
      <c r="DB446" t="s">
        <v>1789</v>
      </c>
      <c r="DC446">
        <v>-6.8027210884353817E-3</v>
      </c>
      <c r="DD446">
        <v>-802.39714933592575</v>
      </c>
      <c r="DE446" s="5">
        <f>ROUND(ПП5[[#This Row],[Стоимость квартиры с отделкой]]/1000000,2)</f>
        <v>3.7</v>
      </c>
    </row>
    <row r="447" spans="1:109" x14ac:dyDescent="0.25">
      <c r="A447" s="5">
        <v>446</v>
      </c>
      <c r="B447" s="5" t="s">
        <v>22</v>
      </c>
      <c r="C447" s="5">
        <v>8</v>
      </c>
      <c r="D447" s="5">
        <v>2</v>
      </c>
      <c r="E447" s="5">
        <v>1</v>
      </c>
      <c r="F447" s="5">
        <v>13.17</v>
      </c>
      <c r="G447" s="5"/>
      <c r="H447" s="5"/>
      <c r="I447" s="5">
        <v>13.17</v>
      </c>
      <c r="J447" s="5">
        <v>16.940000000000001</v>
      </c>
      <c r="K447" s="5">
        <v>3.55</v>
      </c>
      <c r="L447" s="5">
        <v>2.41</v>
      </c>
      <c r="M447" s="5"/>
      <c r="N447" s="5">
        <v>5.8</v>
      </c>
      <c r="O447" s="5">
        <v>2.68</v>
      </c>
      <c r="P447" s="5"/>
      <c r="R447" s="5">
        <v>2.68</v>
      </c>
      <c r="S447" s="5">
        <v>44.55</v>
      </c>
      <c r="T447" s="5">
        <v>41.87</v>
      </c>
      <c r="U447" s="5">
        <v>43.21</v>
      </c>
      <c r="V447">
        <v>42.099999999999994</v>
      </c>
      <c r="W447" s="5">
        <v>85168.125</v>
      </c>
      <c r="X447">
        <v>4258.40625</v>
      </c>
      <c r="Y447">
        <v>89426.53125</v>
      </c>
      <c r="Z447">
        <v>2682.7959375</v>
      </c>
      <c r="AA447">
        <v>92109.327187500006</v>
      </c>
      <c r="AB447">
        <v>921.09327187500003</v>
      </c>
      <c r="AC447">
        <v>93030.420459375004</v>
      </c>
      <c r="AE447">
        <v>93030.420459375004</v>
      </c>
      <c r="AF447">
        <v>4651.52102296875</v>
      </c>
      <c r="AG447">
        <v>97681.941482343755</v>
      </c>
      <c r="AI447">
        <v>97681.941482343755</v>
      </c>
      <c r="AJ447">
        <v>976.81941482343757</v>
      </c>
      <c r="AK447">
        <v>98658.760897167187</v>
      </c>
      <c r="AL447" s="5">
        <v>4932.9380448583597</v>
      </c>
      <c r="AM447" s="5">
        <v>103591.69894202554</v>
      </c>
      <c r="AO447">
        <v>103591.69894202554</v>
      </c>
      <c r="AP447">
        <v>3107.7509682607661</v>
      </c>
      <c r="AQ447">
        <v>106699.4499102863</v>
      </c>
      <c r="AR447">
        <v>500</v>
      </c>
      <c r="AS447">
        <v>107199.4499102863</v>
      </c>
      <c r="AU447">
        <v>107199.4499102863</v>
      </c>
      <c r="AW447">
        <v>107199.4499102863</v>
      </c>
      <c r="AX447" s="5"/>
      <c r="AY447">
        <v>107199.4499102863</v>
      </c>
      <c r="AZ447">
        <v>1071.9944991028633</v>
      </c>
      <c r="BA447">
        <v>108271.44440938917</v>
      </c>
      <c r="BC447">
        <v>108271.44440938917</v>
      </c>
      <c r="BE447">
        <v>108271.44440938917</v>
      </c>
      <c r="BF447">
        <v>2706.7861102347292</v>
      </c>
      <c r="BG447">
        <v>110978.23051962387</v>
      </c>
      <c r="BI447">
        <v>110978.23051962387</v>
      </c>
      <c r="BK447">
        <v>110978.23051962387</v>
      </c>
      <c r="BM447">
        <v>110978.23051962387</v>
      </c>
      <c r="BO447">
        <v>110978.23051962387</v>
      </c>
      <c r="BQ447">
        <v>110978.23051962387</v>
      </c>
      <c r="BS447">
        <v>110978.23051962387</v>
      </c>
      <c r="BT447" s="5">
        <v>110978.23</v>
      </c>
      <c r="BU447" s="5">
        <v>4795400</v>
      </c>
      <c r="BX447" s="5">
        <v>0</v>
      </c>
      <c r="BY447" s="5">
        <v>110978.94006017126</v>
      </c>
      <c r="BZ447" s="5">
        <v>4795400</v>
      </c>
      <c r="CA447" s="5" t="s">
        <v>10</v>
      </c>
      <c r="CB447" s="5">
        <v>20000</v>
      </c>
      <c r="CC447">
        <v>130978.94006017126</v>
      </c>
      <c r="CD447" s="5">
        <v>864200</v>
      </c>
      <c r="CE447" s="5">
        <v>5659600</v>
      </c>
      <c r="CF447" s="5"/>
      <c r="CG447" s="5"/>
      <c r="CH447" s="5" t="s">
        <v>1</v>
      </c>
      <c r="CI447" s="5" t="s">
        <v>1</v>
      </c>
      <c r="CJ447" t="s">
        <v>1863</v>
      </c>
      <c r="CK447" t="s">
        <v>1787</v>
      </c>
      <c r="CL447" t="s">
        <v>1868</v>
      </c>
      <c r="CM447" t="s">
        <v>1856</v>
      </c>
      <c r="CN447" s="5" t="b">
        <v>1</v>
      </c>
      <c r="CO447" t="s">
        <v>588</v>
      </c>
      <c r="CQ447" t="s">
        <v>1269</v>
      </c>
      <c r="CR447" t="s">
        <v>1450</v>
      </c>
      <c r="CS447" t="s">
        <v>10</v>
      </c>
      <c r="CT447" t="b">
        <v>1</v>
      </c>
      <c r="CU447">
        <v>4795400</v>
      </c>
      <c r="CV447" t="s">
        <v>1899</v>
      </c>
      <c r="CW447">
        <v>0</v>
      </c>
      <c r="CX447">
        <v>4795400</v>
      </c>
      <c r="CY447">
        <v>0</v>
      </c>
      <c r="CZ447" t="b">
        <v>1</v>
      </c>
      <c r="DA447">
        <v>45533</v>
      </c>
      <c r="DB447" t="s">
        <v>1785</v>
      </c>
      <c r="DC447">
        <v>-2.5688498032862883E-2</v>
      </c>
      <c r="DD447">
        <v>-2850.8822834249172</v>
      </c>
      <c r="DE447" s="5">
        <f>ROUND(ПП5[[#This Row],[Стоимость квартиры с отделкой]]/1000000,2)</f>
        <v>5.66</v>
      </c>
    </row>
    <row r="448" spans="1:109" x14ac:dyDescent="0.25">
      <c r="A448" s="5">
        <v>447</v>
      </c>
      <c r="B448" s="5" t="s">
        <v>22</v>
      </c>
      <c r="C448" s="5">
        <v>8</v>
      </c>
      <c r="D448" s="5">
        <v>3</v>
      </c>
      <c r="E448" s="5">
        <v>0</v>
      </c>
      <c r="F448" s="5">
        <v>7.2</v>
      </c>
      <c r="G448" s="5"/>
      <c r="H448" s="5"/>
      <c r="I448" s="5">
        <v>7.2</v>
      </c>
      <c r="J448" s="5">
        <v>5.17</v>
      </c>
      <c r="K448" s="5">
        <v>3.71</v>
      </c>
      <c r="L448" s="5"/>
      <c r="M448" s="5"/>
      <c r="N448" s="5">
        <v>6.96</v>
      </c>
      <c r="O448" s="5">
        <v>2.92</v>
      </c>
      <c r="P448" s="5"/>
      <c r="R448" s="5">
        <v>2.92</v>
      </c>
      <c r="S448" s="5">
        <v>25.96</v>
      </c>
      <c r="T448" s="5">
        <v>23.04</v>
      </c>
      <c r="U448" s="5">
        <v>24.5</v>
      </c>
      <c r="V448">
        <v>24.45</v>
      </c>
      <c r="W448" s="5">
        <v>91105.56</v>
      </c>
      <c r="X448">
        <v>4555.2780000000002</v>
      </c>
      <c r="Y448">
        <v>95660.838000000003</v>
      </c>
      <c r="Z448">
        <v>2869.8251399999999</v>
      </c>
      <c r="AA448">
        <v>98530.663140000004</v>
      </c>
      <c r="AB448">
        <v>8867.7596826000008</v>
      </c>
      <c r="AC448">
        <v>107398.4228226</v>
      </c>
      <c r="AE448">
        <v>107398.4228226</v>
      </c>
      <c r="AG448">
        <v>107398.4228226</v>
      </c>
      <c r="AI448">
        <v>107398.4228226</v>
      </c>
      <c r="AJ448">
        <v>1073.9842282259999</v>
      </c>
      <c r="AK448">
        <v>108472.407050826</v>
      </c>
      <c r="AL448" s="5">
        <v>5423.6203525413002</v>
      </c>
      <c r="AM448" s="5">
        <v>113896.0274033673</v>
      </c>
      <c r="AO448">
        <v>113896.0274033673</v>
      </c>
      <c r="AP448">
        <v>3416.880822101019</v>
      </c>
      <c r="AQ448">
        <v>117312.90822546832</v>
      </c>
      <c r="AS448">
        <v>117312.90822546832</v>
      </c>
      <c r="AU448">
        <v>117312.90822546832</v>
      </c>
      <c r="AW448">
        <v>117312.90822546832</v>
      </c>
      <c r="AX448" s="5"/>
      <c r="AY448">
        <v>117312.90822546832</v>
      </c>
      <c r="BA448">
        <v>117312.90822546832</v>
      </c>
      <c r="BC448">
        <v>117312.90822546832</v>
      </c>
      <c r="BE448">
        <v>117312.90822546832</v>
      </c>
      <c r="BG448">
        <v>117312.90822546832</v>
      </c>
      <c r="BI448">
        <v>117312.90822546832</v>
      </c>
      <c r="BK448">
        <v>117312.90822546832</v>
      </c>
      <c r="BM448">
        <v>117312.90822546832</v>
      </c>
      <c r="BO448">
        <v>117312.90822546832</v>
      </c>
      <c r="BQ448">
        <v>117312.90822546832</v>
      </c>
      <c r="BS448">
        <v>117312.90822546832</v>
      </c>
      <c r="BT448" s="5">
        <v>117312.91</v>
      </c>
      <c r="BU448" s="5">
        <v>2874200</v>
      </c>
      <c r="BX448" s="5">
        <v>0</v>
      </c>
      <c r="BY448" s="5">
        <v>117314.28571428572</v>
      </c>
      <c r="BZ448" s="5">
        <v>2874200</v>
      </c>
      <c r="CA448" s="5" t="s">
        <v>1282</v>
      </c>
      <c r="CB448" s="5">
        <v>7000</v>
      </c>
      <c r="CC448">
        <v>124314.28571428572</v>
      </c>
      <c r="CD448" s="5">
        <v>171500</v>
      </c>
      <c r="CE448" s="5">
        <v>3045700</v>
      </c>
      <c r="CF448" s="5"/>
      <c r="CG448" s="5"/>
      <c r="CH448" s="5" t="s">
        <v>1</v>
      </c>
      <c r="CI448" s="5" t="s">
        <v>1</v>
      </c>
      <c r="CJ448" t="s">
        <v>1863</v>
      </c>
      <c r="CK448" t="s">
        <v>1787</v>
      </c>
      <c r="CL448" t="s">
        <v>1868</v>
      </c>
      <c r="CM448" t="s">
        <v>1862</v>
      </c>
      <c r="CN448" s="5" t="b">
        <v>1</v>
      </c>
      <c r="CO448" t="s">
        <v>589</v>
      </c>
      <c r="CQ448" t="s">
        <v>1269</v>
      </c>
      <c r="CR448" t="s">
        <v>1450</v>
      </c>
      <c r="CS448" t="s">
        <v>1282</v>
      </c>
      <c r="CT448" t="b">
        <v>1</v>
      </c>
      <c r="CU448">
        <v>2874200</v>
      </c>
      <c r="CV448" t="s">
        <v>1899</v>
      </c>
      <c r="CW448">
        <v>0</v>
      </c>
      <c r="CX448">
        <v>2874200</v>
      </c>
      <c r="CY448">
        <v>0</v>
      </c>
      <c r="CZ448" t="b">
        <v>1</v>
      </c>
      <c r="DA448">
        <v>45407</v>
      </c>
      <c r="DB448" t="s">
        <v>1793</v>
      </c>
      <c r="DC448">
        <v>-2.0408163265306367E-3</v>
      </c>
      <c r="DD448">
        <v>-239.41690962099412</v>
      </c>
      <c r="DE448" s="5">
        <f>ROUND(ПП5[[#This Row],[Стоимость квартиры с отделкой]]/1000000,2)</f>
        <v>3.05</v>
      </c>
    </row>
    <row r="449" spans="1:109" x14ac:dyDescent="0.25">
      <c r="A449" s="5">
        <v>448</v>
      </c>
      <c r="B449" s="5" t="s">
        <v>22</v>
      </c>
      <c r="C449" s="5">
        <v>8</v>
      </c>
      <c r="D449" s="5">
        <v>4</v>
      </c>
      <c r="E449" s="5">
        <v>2</v>
      </c>
      <c r="F449" s="5">
        <v>14.48</v>
      </c>
      <c r="G449" s="5">
        <v>11.42</v>
      </c>
      <c r="H449" s="5"/>
      <c r="I449" s="5">
        <v>25.9</v>
      </c>
      <c r="J449" s="5">
        <v>15.86</v>
      </c>
      <c r="K449" s="5">
        <v>3.01</v>
      </c>
      <c r="L449" s="5">
        <v>2.67</v>
      </c>
      <c r="M449" s="5"/>
      <c r="N449" s="5">
        <v>9.44</v>
      </c>
      <c r="O449" s="5">
        <v>2.72</v>
      </c>
      <c r="P449" s="5"/>
      <c r="R449" s="5">
        <v>2.72</v>
      </c>
      <c r="S449" s="5">
        <v>59.6</v>
      </c>
      <c r="T449" s="5">
        <v>56.88</v>
      </c>
      <c r="U449" s="5">
        <v>58.24</v>
      </c>
      <c r="V449">
        <v>57.750000000000007</v>
      </c>
      <c r="W449" s="5">
        <v>79535.67300000001</v>
      </c>
      <c r="Y449">
        <v>79535.67300000001</v>
      </c>
      <c r="AA449">
        <v>79535.67300000001</v>
      </c>
      <c r="AC449">
        <v>79535.67300000001</v>
      </c>
      <c r="AE449">
        <v>79535.67300000001</v>
      </c>
      <c r="AG449">
        <v>79535.67300000001</v>
      </c>
      <c r="AI449">
        <v>79535.67300000001</v>
      </c>
      <c r="AK449">
        <v>79535.67300000001</v>
      </c>
      <c r="AL449" s="5"/>
      <c r="AM449" s="5">
        <v>79535.67300000001</v>
      </c>
      <c r="AO449">
        <v>79535.67300000001</v>
      </c>
      <c r="AQ449">
        <v>79535.67300000001</v>
      </c>
      <c r="AS449">
        <v>79535.67300000001</v>
      </c>
      <c r="AU449">
        <v>79535.67300000001</v>
      </c>
      <c r="AW449">
        <v>79535.67300000001</v>
      </c>
      <c r="AX449" s="5"/>
      <c r="AY449">
        <v>79535.67300000001</v>
      </c>
      <c r="BA449">
        <v>79535.67300000001</v>
      </c>
      <c r="BC449">
        <v>79535.67300000001</v>
      </c>
      <c r="BE449">
        <v>79535.67300000001</v>
      </c>
      <c r="BG449">
        <v>79535.67300000001</v>
      </c>
      <c r="BI449">
        <v>79535.67300000001</v>
      </c>
      <c r="BK449">
        <v>79535.67300000001</v>
      </c>
      <c r="BM449">
        <v>79535.67300000001</v>
      </c>
      <c r="BO449">
        <v>79535.67300000001</v>
      </c>
      <c r="BQ449">
        <v>79535.67300000001</v>
      </c>
      <c r="BS449">
        <v>79535.67300000001</v>
      </c>
      <c r="BT449" s="5">
        <v>79535.67</v>
      </c>
      <c r="BU449" s="5">
        <v>4632157.42</v>
      </c>
      <c r="BX449" s="5">
        <v>0</v>
      </c>
      <c r="BY449" s="5">
        <v>79535.669986263732</v>
      </c>
      <c r="BZ449" s="5">
        <v>4632157.42</v>
      </c>
      <c r="CA449" s="5" t="s">
        <v>9</v>
      </c>
      <c r="CB449" s="5">
        <v>4500</v>
      </c>
      <c r="CC449">
        <v>84035.669986263732</v>
      </c>
      <c r="CD449" s="5">
        <v>262080</v>
      </c>
      <c r="CE449" s="5">
        <v>4894237.42</v>
      </c>
      <c r="CF449" s="5"/>
      <c r="CG449" s="5"/>
      <c r="CH449" s="5" t="s">
        <v>1</v>
      </c>
      <c r="CI449" s="5" t="s">
        <v>1</v>
      </c>
      <c r="CJ449" t="s">
        <v>1863</v>
      </c>
      <c r="CK449" t="s">
        <v>1787</v>
      </c>
      <c r="CL449" t="s">
        <v>1868</v>
      </c>
      <c r="CM449" t="s">
        <v>1857</v>
      </c>
      <c r="CN449" s="5" t="b">
        <v>1</v>
      </c>
      <c r="CO449" t="s">
        <v>590</v>
      </c>
      <c r="CQ449" t="s">
        <v>128</v>
      </c>
      <c r="CR449" t="s">
        <v>1450</v>
      </c>
      <c r="CS449" t="s">
        <v>9</v>
      </c>
      <c r="CT449" t="b">
        <v>1</v>
      </c>
      <c r="CU449">
        <v>4632157.42</v>
      </c>
      <c r="CV449" t="s">
        <v>1899</v>
      </c>
      <c r="CW449">
        <v>4632157</v>
      </c>
      <c r="CX449">
        <v>4632157</v>
      </c>
      <c r="CY449">
        <v>0</v>
      </c>
      <c r="CZ449" t="b">
        <v>1</v>
      </c>
      <c r="DA449">
        <v>45188</v>
      </c>
      <c r="DB449" t="s">
        <v>1785</v>
      </c>
      <c r="DC449">
        <v>-8.4134615384614531E-3</v>
      </c>
      <c r="DD449">
        <v>-669.17030036519293</v>
      </c>
      <c r="DE449" s="5">
        <f>ROUND(ПП5[[#This Row],[Стоимость квартиры с отделкой]]/1000000,2)</f>
        <v>4.8899999999999997</v>
      </c>
    </row>
    <row r="450" spans="1:109" x14ac:dyDescent="0.25">
      <c r="A450" s="5">
        <v>449</v>
      </c>
      <c r="B450" s="5" t="s">
        <v>22</v>
      </c>
      <c r="C450" s="5">
        <v>8</v>
      </c>
      <c r="D450" s="5">
        <v>5</v>
      </c>
      <c r="E450" s="5">
        <v>2</v>
      </c>
      <c r="F450" s="5">
        <v>15.41</v>
      </c>
      <c r="G450" s="5">
        <v>12.78</v>
      </c>
      <c r="H450" s="5"/>
      <c r="I450" s="5">
        <v>28.19</v>
      </c>
      <c r="J450" s="5">
        <v>13.45</v>
      </c>
      <c r="K450" s="5">
        <v>3.7</v>
      </c>
      <c r="L450" s="5">
        <v>2.72</v>
      </c>
      <c r="M450" s="5"/>
      <c r="N450" s="5">
        <v>8.2200000000000006</v>
      </c>
      <c r="O450" s="5">
        <v>3.03</v>
      </c>
      <c r="P450" s="5"/>
      <c r="R450" s="5">
        <v>3.03</v>
      </c>
      <c r="S450" s="5">
        <v>59.31</v>
      </c>
      <c r="T450" s="5">
        <v>56.28</v>
      </c>
      <c r="U450" s="5">
        <v>57.8</v>
      </c>
      <c r="V450">
        <v>57.500000000000007</v>
      </c>
      <c r="W450" s="5">
        <v>79149.577499999999</v>
      </c>
      <c r="Y450">
        <v>79149.577499999999</v>
      </c>
      <c r="AA450">
        <v>79149.577499999999</v>
      </c>
      <c r="AC450">
        <v>79149.577499999999</v>
      </c>
      <c r="AE450">
        <v>79149.577499999999</v>
      </c>
      <c r="AG450">
        <v>79149.577499999999</v>
      </c>
      <c r="AI450">
        <v>79149.577499999999</v>
      </c>
      <c r="AK450">
        <v>79149.577499999999</v>
      </c>
      <c r="AL450" s="5"/>
      <c r="AM450" s="5">
        <v>79149.577499999999</v>
      </c>
      <c r="AO450">
        <v>79149.577499999999</v>
      </c>
      <c r="AQ450">
        <v>79149.577499999999</v>
      </c>
      <c r="AS450">
        <v>79149.577499999999</v>
      </c>
      <c r="AU450">
        <v>79149.577499999999</v>
      </c>
      <c r="AW450">
        <v>79149.577499999999</v>
      </c>
      <c r="AX450" s="5"/>
      <c r="AY450">
        <v>79149.577499999999</v>
      </c>
      <c r="BA450">
        <v>79149.577499999999</v>
      </c>
      <c r="BC450">
        <v>79149.577499999999</v>
      </c>
      <c r="BE450">
        <v>79149.577499999999</v>
      </c>
      <c r="BG450">
        <v>79149.577499999999</v>
      </c>
      <c r="BI450">
        <v>79149.577499999999</v>
      </c>
      <c r="BK450">
        <v>79149.577499999999</v>
      </c>
      <c r="BM450">
        <v>79149.577499999999</v>
      </c>
      <c r="BO450">
        <v>79149.577499999999</v>
      </c>
      <c r="BQ450">
        <v>79149.577499999999</v>
      </c>
      <c r="BS450">
        <v>79149.577499999999</v>
      </c>
      <c r="BT450" s="5">
        <v>79149.58</v>
      </c>
      <c r="BU450" s="5">
        <v>4574845.72</v>
      </c>
      <c r="BX450" s="5">
        <v>0</v>
      </c>
      <c r="BY450" s="5">
        <v>79149.579930795851</v>
      </c>
      <c r="BZ450" s="5">
        <v>4574845.72</v>
      </c>
      <c r="CA450" s="5" t="s">
        <v>10</v>
      </c>
      <c r="CB450" s="5">
        <v>15500</v>
      </c>
      <c r="CC450">
        <v>94649.579930795851</v>
      </c>
      <c r="CD450" s="5">
        <v>895900</v>
      </c>
      <c r="CE450" s="5">
        <v>5470745.7199999997</v>
      </c>
      <c r="CF450" s="5"/>
      <c r="CG450" s="5"/>
      <c r="CH450" s="5" t="s">
        <v>1</v>
      </c>
      <c r="CI450" s="5" t="s">
        <v>1</v>
      </c>
      <c r="CJ450" t="s">
        <v>1863</v>
      </c>
      <c r="CK450" t="s">
        <v>1787</v>
      </c>
      <c r="CL450" t="s">
        <v>1868</v>
      </c>
      <c r="CM450" t="s">
        <v>1865</v>
      </c>
      <c r="CN450" s="5" t="b">
        <v>1</v>
      </c>
      <c r="CO450" t="s">
        <v>591</v>
      </c>
      <c r="CQ450" t="s">
        <v>128</v>
      </c>
      <c r="CR450" t="s">
        <v>1450</v>
      </c>
      <c r="CS450" t="s">
        <v>10</v>
      </c>
      <c r="CT450" t="b">
        <v>1</v>
      </c>
      <c r="CU450">
        <v>4574845.72</v>
      </c>
      <c r="CV450" t="s">
        <v>1899</v>
      </c>
      <c r="CW450">
        <v>4574846</v>
      </c>
      <c r="CX450">
        <v>4574846</v>
      </c>
      <c r="CY450">
        <v>0</v>
      </c>
      <c r="CZ450" t="b">
        <v>1</v>
      </c>
      <c r="DA450">
        <v>45184</v>
      </c>
      <c r="DB450" t="s">
        <v>1785</v>
      </c>
      <c r="DC450">
        <v>-5.1903114186849786E-3</v>
      </c>
      <c r="DD450">
        <v>-410.81096849892913</v>
      </c>
      <c r="DE450" s="5">
        <f>ROUND(ПП5[[#This Row],[Стоимость квартиры с отделкой]]/1000000,2)</f>
        <v>5.47</v>
      </c>
    </row>
    <row r="451" spans="1:109" x14ac:dyDescent="0.25">
      <c r="A451" s="5">
        <v>450</v>
      </c>
      <c r="B451" s="5" t="s">
        <v>22</v>
      </c>
      <c r="C451" s="5">
        <v>8</v>
      </c>
      <c r="D451" s="5">
        <v>6</v>
      </c>
      <c r="E451" s="5">
        <v>1</v>
      </c>
      <c r="F451" s="5">
        <v>12.71</v>
      </c>
      <c r="G451" s="5"/>
      <c r="H451" s="5"/>
      <c r="I451" s="5">
        <v>12.71</v>
      </c>
      <c r="J451" s="5">
        <v>12.55</v>
      </c>
      <c r="K451" s="5">
        <v>4.28</v>
      </c>
      <c r="L451" s="5"/>
      <c r="M451" s="5"/>
      <c r="N451" s="5">
        <v>7.34</v>
      </c>
      <c r="O451" s="5">
        <v>2.84</v>
      </c>
      <c r="P451" s="5"/>
      <c r="R451" s="5">
        <v>2.84</v>
      </c>
      <c r="S451" s="5">
        <v>39.72</v>
      </c>
      <c r="T451" s="5">
        <v>36.880000000000003</v>
      </c>
      <c r="U451" s="5">
        <v>38.299999999999997</v>
      </c>
      <c r="V451">
        <v>37.799999999999997</v>
      </c>
      <c r="W451" s="5">
        <v>87601.5</v>
      </c>
      <c r="X451">
        <v>4380.0749999999998</v>
      </c>
      <c r="Y451">
        <v>91981.574999999997</v>
      </c>
      <c r="Z451">
        <v>2759.4472499999997</v>
      </c>
      <c r="AA451">
        <v>94741.022249999995</v>
      </c>
      <c r="AB451">
        <v>947.41022250000003</v>
      </c>
      <c r="AC451">
        <v>95688.432472500004</v>
      </c>
      <c r="AE451">
        <v>95688.432472500004</v>
      </c>
      <c r="AG451">
        <v>95688.432472500004</v>
      </c>
      <c r="AI451">
        <v>95688.432472500004</v>
      </c>
      <c r="AK451">
        <v>95688.432472500004</v>
      </c>
      <c r="AL451" s="5"/>
      <c r="AM451" s="5">
        <v>95688.432472500004</v>
      </c>
      <c r="AO451">
        <v>95688.432472500004</v>
      </c>
      <c r="AQ451">
        <v>95688.432472500004</v>
      </c>
      <c r="AS451">
        <v>95688.432472500004</v>
      </c>
      <c r="AU451">
        <v>95688.432472500004</v>
      </c>
      <c r="AW451">
        <v>95688.432472500004</v>
      </c>
      <c r="AX451" s="5"/>
      <c r="AY451">
        <v>95688.432472500004</v>
      </c>
      <c r="BA451">
        <v>95688.432472500004</v>
      </c>
      <c r="BC451">
        <v>95688.432472500004</v>
      </c>
      <c r="BE451">
        <v>95688.432472500004</v>
      </c>
      <c r="BG451">
        <v>95688.432472500004</v>
      </c>
      <c r="BI451">
        <v>95688.432472500004</v>
      </c>
      <c r="BK451">
        <v>95688.432472500004</v>
      </c>
      <c r="BM451">
        <v>95688.432472500004</v>
      </c>
      <c r="BO451">
        <v>95688.432472500004</v>
      </c>
      <c r="BQ451">
        <v>95688.432472500004</v>
      </c>
      <c r="BS451">
        <v>95688.432472500004</v>
      </c>
      <c r="BT451" s="5">
        <v>95688.43</v>
      </c>
      <c r="BU451" s="5">
        <v>3664866.87</v>
      </c>
      <c r="BW451">
        <v>0.02</v>
      </c>
      <c r="BX451" s="5">
        <v>73297.337400000004</v>
      </c>
      <c r="BY451" s="5">
        <v>93774.661357702353</v>
      </c>
      <c r="BZ451" s="5">
        <v>3591569.53</v>
      </c>
      <c r="CA451" s="5" t="s">
        <v>8</v>
      </c>
      <c r="CB451" s="5"/>
      <c r="CC451">
        <v>93774.661357702353</v>
      </c>
      <c r="CD451" s="5">
        <v>0</v>
      </c>
      <c r="CE451" s="5">
        <v>3591569.53</v>
      </c>
      <c r="CF451" s="5"/>
      <c r="CG451" s="5" t="s">
        <v>81</v>
      </c>
      <c r="CH451" s="5" t="s">
        <v>1</v>
      </c>
      <c r="CI451" s="5" t="s">
        <v>1</v>
      </c>
      <c r="CJ451" t="s">
        <v>1863</v>
      </c>
      <c r="CK451" t="s">
        <v>1787</v>
      </c>
      <c r="CL451" t="s">
        <v>1868</v>
      </c>
      <c r="CM451" t="s">
        <v>1864</v>
      </c>
      <c r="CN451" s="5" t="b">
        <v>1</v>
      </c>
      <c r="CO451" t="s">
        <v>592</v>
      </c>
      <c r="CQ451" t="s">
        <v>128</v>
      </c>
      <c r="CR451" t="s">
        <v>1450</v>
      </c>
      <c r="CS451" t="s">
        <v>8</v>
      </c>
      <c r="CT451" t="b">
        <v>1</v>
      </c>
      <c r="CU451">
        <v>3664866.87</v>
      </c>
      <c r="CV451" t="s">
        <v>1899</v>
      </c>
      <c r="CW451">
        <v>0</v>
      </c>
      <c r="CX451">
        <v>3664867</v>
      </c>
      <c r="CY451">
        <v>0</v>
      </c>
      <c r="CZ451" t="b">
        <v>1</v>
      </c>
      <c r="DA451">
        <v>45202</v>
      </c>
      <c r="DB451" t="s">
        <v>1795</v>
      </c>
      <c r="DC451">
        <v>-1.3054830287206108E-2</v>
      </c>
      <c r="DD451">
        <v>-1224.2122892650293</v>
      </c>
      <c r="DE451" s="5">
        <f>ROUND(ПП5[[#This Row],[Стоимость квартиры с отделкой]]/1000000,2)</f>
        <v>3.59</v>
      </c>
    </row>
    <row r="452" spans="1:109" x14ac:dyDescent="0.25">
      <c r="A452" s="5">
        <v>451</v>
      </c>
      <c r="B452" s="5" t="s">
        <v>22</v>
      </c>
      <c r="C452" s="5">
        <v>8</v>
      </c>
      <c r="D452" s="5">
        <v>7</v>
      </c>
      <c r="E452" s="5">
        <v>3</v>
      </c>
      <c r="F452" s="5">
        <v>14.49</v>
      </c>
      <c r="G452" s="5">
        <v>13.98</v>
      </c>
      <c r="H452" s="5">
        <v>11.42</v>
      </c>
      <c r="I452" s="5">
        <v>39.89</v>
      </c>
      <c r="J452" s="5">
        <v>16.670000000000002</v>
      </c>
      <c r="K452" s="5">
        <v>4.1399999999999997</v>
      </c>
      <c r="L452" s="5">
        <v>1.89</v>
      </c>
      <c r="M452" s="5"/>
      <c r="N452" s="5">
        <v>11.31</v>
      </c>
      <c r="O452" s="5">
        <v>2.86</v>
      </c>
      <c r="P452" s="5">
        <v>2.79</v>
      </c>
      <c r="Q452">
        <v>5.42</v>
      </c>
      <c r="R452" s="5">
        <v>11.07</v>
      </c>
      <c r="S452" s="5">
        <v>84.97</v>
      </c>
      <c r="T452" s="5">
        <v>73.900000000000006</v>
      </c>
      <c r="U452" s="5">
        <v>79.44</v>
      </c>
      <c r="V452">
        <v>78.7</v>
      </c>
      <c r="W452" s="5">
        <v>77803.110000000015</v>
      </c>
      <c r="X452">
        <v>3890.1555000000008</v>
      </c>
      <c r="Y452">
        <v>81693.265500000023</v>
      </c>
      <c r="Z452">
        <v>2450.7979650000002</v>
      </c>
      <c r="AA452">
        <v>84144.063465000014</v>
      </c>
      <c r="AC452">
        <v>84144.063465000014</v>
      </c>
      <c r="AE452">
        <v>84144.063465000014</v>
      </c>
      <c r="AG452">
        <v>84144.063465000014</v>
      </c>
      <c r="AI452">
        <v>84144.063465000014</v>
      </c>
      <c r="AK452">
        <v>84144.063465000014</v>
      </c>
      <c r="AL452" s="5"/>
      <c r="AM452" s="5">
        <v>84144.063465000014</v>
      </c>
      <c r="AO452">
        <v>84144.063465000014</v>
      </c>
      <c r="AQ452">
        <v>84144.063465000014</v>
      </c>
      <c r="AS452">
        <v>84144.063465000014</v>
      </c>
      <c r="AU452">
        <v>84144.063465000014</v>
      </c>
      <c r="AW452">
        <v>84144.063465000014</v>
      </c>
      <c r="AX452" s="5"/>
      <c r="AY452">
        <v>84144.063465000014</v>
      </c>
      <c r="BA452">
        <v>84144.063465000014</v>
      </c>
      <c r="BC452">
        <v>84144.063465000014</v>
      </c>
      <c r="BE452">
        <v>84144.063465000014</v>
      </c>
      <c r="BG452">
        <v>84144.063465000014</v>
      </c>
      <c r="BI452">
        <v>84144.063465000014</v>
      </c>
      <c r="BK452">
        <v>84144.063465000014</v>
      </c>
      <c r="BM452">
        <v>84144.063465000014</v>
      </c>
      <c r="BO452">
        <v>84144.063465000014</v>
      </c>
      <c r="BQ452">
        <v>84144.063465000014</v>
      </c>
      <c r="BS452">
        <v>84144.063465000014</v>
      </c>
      <c r="BT452" s="5">
        <v>84144.06</v>
      </c>
      <c r="BU452" s="5">
        <v>6684404.1299999999</v>
      </c>
      <c r="BW452">
        <v>0.06</v>
      </c>
      <c r="BX452" s="5">
        <v>401064.2477999999</v>
      </c>
      <c r="BY452" s="5">
        <v>79095.416414904335</v>
      </c>
      <c r="BZ452" s="5">
        <v>6283339.8799999999</v>
      </c>
      <c r="CA452" s="5" t="s">
        <v>1282</v>
      </c>
      <c r="CB452" s="5"/>
      <c r="CC452">
        <v>79095.416414904335</v>
      </c>
      <c r="CD452" s="5">
        <v>0</v>
      </c>
      <c r="CE452" s="5">
        <v>6283339.8799999999</v>
      </c>
      <c r="CF452" s="5" t="s">
        <v>105</v>
      </c>
      <c r="CG452" s="5" t="s">
        <v>1918</v>
      </c>
      <c r="CH452" s="5" t="s">
        <v>1</v>
      </c>
      <c r="CI452" s="5" t="s">
        <v>1</v>
      </c>
      <c r="CJ452" t="s">
        <v>1863</v>
      </c>
      <c r="CK452" t="s">
        <v>1787</v>
      </c>
      <c r="CL452" t="s">
        <v>1868</v>
      </c>
      <c r="CM452" t="s">
        <v>1858</v>
      </c>
      <c r="CN452" s="5" t="b">
        <v>1</v>
      </c>
      <c r="CO452" t="s">
        <v>593</v>
      </c>
      <c r="CQ452" t="s">
        <v>128</v>
      </c>
      <c r="CR452" t="s">
        <v>1450</v>
      </c>
      <c r="CS452" t="s">
        <v>8</v>
      </c>
      <c r="CT452" t="b">
        <v>0</v>
      </c>
      <c r="CU452">
        <v>6684404.1299999999</v>
      </c>
      <c r="CV452" t="s">
        <v>1899</v>
      </c>
      <c r="CW452">
        <v>0</v>
      </c>
      <c r="CX452">
        <v>6684404</v>
      </c>
      <c r="CY452">
        <v>0</v>
      </c>
      <c r="CZ452" t="b">
        <v>1</v>
      </c>
      <c r="DA452">
        <v>45238</v>
      </c>
      <c r="DB452" t="s">
        <v>1792</v>
      </c>
      <c r="DC452">
        <v>-9.3152064451157424E-3</v>
      </c>
      <c r="DD452">
        <v>-736.79013276723038</v>
      </c>
      <c r="DE452" s="5">
        <f>ROUND(ПП5[[#This Row],[Стоимость квартиры с отделкой]]/1000000,2)</f>
        <v>6.28</v>
      </c>
    </row>
    <row r="453" spans="1:109" x14ac:dyDescent="0.25">
      <c r="A453" s="5">
        <v>452</v>
      </c>
      <c r="B453" s="5" t="s">
        <v>22</v>
      </c>
      <c r="C453" s="5">
        <v>8</v>
      </c>
      <c r="D453" s="5">
        <v>8</v>
      </c>
      <c r="E453" s="5">
        <v>1</v>
      </c>
      <c r="F453" s="5">
        <v>16.79</v>
      </c>
      <c r="G453" s="5"/>
      <c r="H453" s="5"/>
      <c r="I453" s="5">
        <v>16.79</v>
      </c>
      <c r="J453" s="5">
        <v>11.43</v>
      </c>
      <c r="K453" s="5">
        <v>3.56</v>
      </c>
      <c r="L453" s="5"/>
      <c r="M453" s="5"/>
      <c r="N453" s="5">
        <v>6.66</v>
      </c>
      <c r="O453" s="5">
        <v>2.4900000000000002</v>
      </c>
      <c r="P453" s="5"/>
      <c r="R453" s="5">
        <v>2.4900000000000002</v>
      </c>
      <c r="S453" s="5">
        <v>40.93</v>
      </c>
      <c r="T453" s="5">
        <v>38.44</v>
      </c>
      <c r="U453" s="5">
        <v>39.69</v>
      </c>
      <c r="V453">
        <v>39.549999999999997</v>
      </c>
      <c r="W453" s="5">
        <v>86384.8125</v>
      </c>
      <c r="X453">
        <v>4319.2406250000004</v>
      </c>
      <c r="Y453">
        <v>90704.053125000006</v>
      </c>
      <c r="Z453">
        <v>2721.1215937500001</v>
      </c>
      <c r="AA453">
        <v>93425.17471875</v>
      </c>
      <c r="AB453">
        <v>4204.1328623437503</v>
      </c>
      <c r="AC453">
        <v>97629.307581093744</v>
      </c>
      <c r="AE453">
        <v>97629.307581093744</v>
      </c>
      <c r="AF453">
        <v>4881.4653790546872</v>
      </c>
      <c r="AG453">
        <v>102510.77296014845</v>
      </c>
      <c r="AI453">
        <v>102510.77296014845</v>
      </c>
      <c r="AJ453">
        <v>1025.1077296014844</v>
      </c>
      <c r="AK453">
        <v>103535.88068974992</v>
      </c>
      <c r="AL453" s="5">
        <v>5176.794034487496</v>
      </c>
      <c r="AM453" s="5">
        <v>108712.6747242374</v>
      </c>
      <c r="AO453">
        <v>108712.6747242374</v>
      </c>
      <c r="AP453">
        <v>3261.3802417271222</v>
      </c>
      <c r="AQ453">
        <v>111974.05496596452</v>
      </c>
      <c r="AS453">
        <v>111974.05496596452</v>
      </c>
      <c r="AU453">
        <v>111974.05496596452</v>
      </c>
      <c r="AW453">
        <v>111974.05496596452</v>
      </c>
      <c r="AX453" s="5"/>
      <c r="AY453">
        <v>111974.05496596452</v>
      </c>
      <c r="BA453">
        <v>111974.05496596452</v>
      </c>
      <c r="BC453">
        <v>111974.05496596452</v>
      </c>
      <c r="BE453">
        <v>111974.05496596452</v>
      </c>
      <c r="BF453">
        <v>559.87027482982273</v>
      </c>
      <c r="BG453">
        <v>112533.92524079436</v>
      </c>
      <c r="BI453">
        <v>112533.92524079436</v>
      </c>
      <c r="BJ453">
        <v>2250.6785048158872</v>
      </c>
      <c r="BK453">
        <v>114784.60374561023</v>
      </c>
      <c r="BL453">
        <v>5739.2301872805128</v>
      </c>
      <c r="BM453">
        <v>120523.83393289076</v>
      </c>
      <c r="BN453">
        <v>15668.0984112758</v>
      </c>
      <c r="BO453">
        <v>136191.93234416656</v>
      </c>
      <c r="BP453">
        <v>35</v>
      </c>
      <c r="BQ453">
        <v>136226.93234416656</v>
      </c>
      <c r="BS453">
        <v>136226.93234416656</v>
      </c>
      <c r="BT453" s="5">
        <v>136226.93</v>
      </c>
      <c r="BU453" s="5">
        <v>5387800</v>
      </c>
      <c r="BX453" s="5">
        <v>0</v>
      </c>
      <c r="BY453" s="5">
        <v>136227.56005056889</v>
      </c>
      <c r="BZ453" s="5">
        <v>5387800</v>
      </c>
      <c r="CA453" s="5" t="s">
        <v>8</v>
      </c>
      <c r="CB453" s="5"/>
      <c r="CC453">
        <v>136227.56005056889</v>
      </c>
      <c r="CD453" s="5">
        <v>0</v>
      </c>
      <c r="CE453" s="5">
        <v>5387800</v>
      </c>
      <c r="CF453" s="5"/>
      <c r="CG453" s="5"/>
      <c r="CH453" s="5" t="s">
        <v>2</v>
      </c>
      <c r="CI453" s="5" t="s">
        <v>2</v>
      </c>
      <c r="CJ453" t="s">
        <v>1821</v>
      </c>
      <c r="CK453" t="s">
        <v>1787</v>
      </c>
      <c r="CL453" t="s">
        <v>1868</v>
      </c>
      <c r="CM453" t="s">
        <v>1864</v>
      </c>
      <c r="CN453" s="5" t="b">
        <v>1</v>
      </c>
      <c r="CO453" t="s">
        <v>594</v>
      </c>
      <c r="CQ453" t="s">
        <v>1269</v>
      </c>
      <c r="CR453" t="s">
        <v>1451</v>
      </c>
      <c r="CS453" t="s">
        <v>8</v>
      </c>
      <c r="CT453" t="b">
        <v>1</v>
      </c>
      <c r="CU453">
        <v>5387800</v>
      </c>
      <c r="CV453">
        <v>5387800</v>
      </c>
      <c r="CW453">
        <v>0</v>
      </c>
      <c r="CX453">
        <v>0</v>
      </c>
      <c r="CY453">
        <v>0</v>
      </c>
      <c r="CZ453" t="b">
        <v>1</v>
      </c>
      <c r="DA453" t="s">
        <v>1786</v>
      </c>
      <c r="DB453" t="s">
        <v>1787</v>
      </c>
      <c r="DC453">
        <v>-3.5273368606700828E-3</v>
      </c>
      <c r="DD453">
        <v>-480.52049400551886</v>
      </c>
      <c r="DE453" s="5">
        <f>ROUND(ПП5[[#This Row],[Стоимость квартиры с отделкой]]/1000000,2)</f>
        <v>5.39</v>
      </c>
    </row>
    <row r="454" spans="1:109" x14ac:dyDescent="0.25">
      <c r="A454" s="5">
        <v>453</v>
      </c>
      <c r="B454" s="5" t="s">
        <v>22</v>
      </c>
      <c r="C454" s="5">
        <v>9</v>
      </c>
      <c r="D454" s="5">
        <v>1</v>
      </c>
      <c r="E454" s="5">
        <v>0</v>
      </c>
      <c r="F454" s="5">
        <v>13.74</v>
      </c>
      <c r="G454" s="5"/>
      <c r="H454" s="5"/>
      <c r="I454" s="5">
        <v>13.74</v>
      </c>
      <c r="J454" s="5">
        <v>5.84</v>
      </c>
      <c r="K454" s="5">
        <v>3.76</v>
      </c>
      <c r="L454" s="5"/>
      <c r="M454" s="5"/>
      <c r="N454" s="5">
        <v>3.73</v>
      </c>
      <c r="O454" s="5">
        <v>4.6500000000000004</v>
      </c>
      <c r="P454" s="5"/>
      <c r="R454" s="5">
        <v>4.6500000000000004</v>
      </c>
      <c r="S454" s="5">
        <v>31.72</v>
      </c>
      <c r="T454" s="5">
        <v>27.07</v>
      </c>
      <c r="U454" s="5">
        <v>29.4</v>
      </c>
      <c r="V454">
        <v>29.3</v>
      </c>
      <c r="W454" s="5">
        <v>89353.53</v>
      </c>
      <c r="Y454">
        <v>89353.53</v>
      </c>
      <c r="AA454">
        <v>89353.53</v>
      </c>
      <c r="AC454">
        <v>89353.53</v>
      </c>
      <c r="AE454">
        <v>89353.53</v>
      </c>
      <c r="AG454">
        <v>89353.53</v>
      </c>
      <c r="AI454">
        <v>89353.53</v>
      </c>
      <c r="AK454">
        <v>89353.53</v>
      </c>
      <c r="AL454" s="5"/>
      <c r="AM454" s="5">
        <v>89353.53</v>
      </c>
      <c r="AO454">
        <v>89353.53</v>
      </c>
      <c r="AQ454">
        <v>89353.53</v>
      </c>
      <c r="AS454">
        <v>89353.53</v>
      </c>
      <c r="AU454">
        <v>89353.53</v>
      </c>
      <c r="AW454">
        <v>89353.53</v>
      </c>
      <c r="AX454" s="5"/>
      <c r="AY454">
        <v>89353.53</v>
      </c>
      <c r="BA454">
        <v>89353.53</v>
      </c>
      <c r="BC454">
        <v>89353.53</v>
      </c>
      <c r="BE454">
        <v>89353.53</v>
      </c>
      <c r="BG454">
        <v>89353.53</v>
      </c>
      <c r="BI454">
        <v>89353.53</v>
      </c>
      <c r="BK454">
        <v>89353.53</v>
      </c>
      <c r="BM454">
        <v>89353.53</v>
      </c>
      <c r="BO454">
        <v>89353.53</v>
      </c>
      <c r="BQ454">
        <v>89353.53</v>
      </c>
      <c r="BS454">
        <v>89353.53</v>
      </c>
      <c r="BT454" s="5">
        <v>89353.53</v>
      </c>
      <c r="BU454" s="5">
        <v>2626993.7799999998</v>
      </c>
      <c r="BX454" s="5">
        <v>0</v>
      </c>
      <c r="BY454" s="5">
        <v>89353.529931972793</v>
      </c>
      <c r="BZ454" s="5">
        <v>2626993.7799999998</v>
      </c>
      <c r="CA454" s="5" t="s">
        <v>8</v>
      </c>
      <c r="CB454" s="5"/>
      <c r="CC454">
        <v>89353.529931972793</v>
      </c>
      <c r="CD454" s="5">
        <v>0</v>
      </c>
      <c r="CE454" s="5">
        <v>2626993.7799999998</v>
      </c>
      <c r="CF454" s="5"/>
      <c r="CG454" s="5"/>
      <c r="CH454" s="5" t="s">
        <v>1</v>
      </c>
      <c r="CI454" s="5" t="s">
        <v>1</v>
      </c>
      <c r="CJ454" t="s">
        <v>1863</v>
      </c>
      <c r="CK454" t="s">
        <v>1787</v>
      </c>
      <c r="CL454" t="s">
        <v>1868</v>
      </c>
      <c r="CM454" t="s">
        <v>1862</v>
      </c>
      <c r="CN454" s="5" t="b">
        <v>1</v>
      </c>
      <c r="CO454" t="s">
        <v>595</v>
      </c>
      <c r="CQ454" t="s">
        <v>128</v>
      </c>
      <c r="CR454" t="s">
        <v>1450</v>
      </c>
      <c r="CS454" t="s">
        <v>8</v>
      </c>
      <c r="CT454" t="b">
        <v>1</v>
      </c>
      <c r="CU454">
        <v>2626993.7799999998</v>
      </c>
      <c r="CV454" t="s">
        <v>1899</v>
      </c>
      <c r="CW454">
        <v>2626994</v>
      </c>
      <c r="CX454">
        <v>2626994</v>
      </c>
      <c r="CY454">
        <v>0</v>
      </c>
      <c r="CZ454" t="b">
        <v>1</v>
      </c>
      <c r="DA454">
        <v>45195</v>
      </c>
      <c r="DB454" t="s">
        <v>1791</v>
      </c>
      <c r="DC454">
        <v>-3.4013605442175798E-3</v>
      </c>
      <c r="DD454">
        <v>-303.92357119717678</v>
      </c>
      <c r="DE454" s="5">
        <f>ROUND(ПП5[[#This Row],[Стоимость квартиры с отделкой]]/1000000,2)</f>
        <v>2.63</v>
      </c>
    </row>
    <row r="455" spans="1:109" x14ac:dyDescent="0.25">
      <c r="A455" s="5">
        <v>454</v>
      </c>
      <c r="B455" s="5" t="s">
        <v>22</v>
      </c>
      <c r="C455" s="5">
        <v>9</v>
      </c>
      <c r="D455" s="5">
        <v>2</v>
      </c>
      <c r="E455" s="5">
        <v>1</v>
      </c>
      <c r="F455" s="5">
        <v>13.17</v>
      </c>
      <c r="G455" s="5"/>
      <c r="H455" s="5"/>
      <c r="I455" s="5">
        <v>13.17</v>
      </c>
      <c r="J455" s="5">
        <v>16.940000000000001</v>
      </c>
      <c r="K455" s="5">
        <v>3.55</v>
      </c>
      <c r="L455" s="5">
        <v>2.41</v>
      </c>
      <c r="M455" s="5"/>
      <c r="N455" s="5">
        <v>5.8</v>
      </c>
      <c r="O455" s="5">
        <v>2.68</v>
      </c>
      <c r="P455" s="5"/>
      <c r="R455" s="5">
        <v>2.68</v>
      </c>
      <c r="S455" s="5">
        <v>44.55</v>
      </c>
      <c r="T455" s="5">
        <v>41.87</v>
      </c>
      <c r="U455" s="5">
        <v>43.21</v>
      </c>
      <c r="V455">
        <v>42.35</v>
      </c>
      <c r="W455" s="5">
        <v>85168.125</v>
      </c>
      <c r="Y455">
        <v>85168.125</v>
      </c>
      <c r="AA455">
        <v>85168.125</v>
      </c>
      <c r="AC455">
        <v>85168.125</v>
      </c>
      <c r="AE455">
        <v>85168.125</v>
      </c>
      <c r="AG455">
        <v>85168.125</v>
      </c>
      <c r="AI455">
        <v>85168.125</v>
      </c>
      <c r="AK455">
        <v>85168.125</v>
      </c>
      <c r="AL455" s="5"/>
      <c r="AM455" s="5">
        <v>85168.125</v>
      </c>
      <c r="AO455">
        <v>85168.125</v>
      </c>
      <c r="AQ455">
        <v>85168.125</v>
      </c>
      <c r="AS455">
        <v>85168.125</v>
      </c>
      <c r="AU455">
        <v>85168.125</v>
      </c>
      <c r="AW455">
        <v>85168.125</v>
      </c>
      <c r="AX455" s="5"/>
      <c r="AY455">
        <v>85168.125</v>
      </c>
      <c r="BA455">
        <v>85168.125</v>
      </c>
      <c r="BC455">
        <v>85168.125</v>
      </c>
      <c r="BE455">
        <v>85168.125</v>
      </c>
      <c r="BG455">
        <v>85168.125</v>
      </c>
      <c r="BI455">
        <v>85168.125</v>
      </c>
      <c r="BK455">
        <v>85168.125</v>
      </c>
      <c r="BM455">
        <v>85168.125</v>
      </c>
      <c r="BO455">
        <v>85168.125</v>
      </c>
      <c r="BQ455">
        <v>85168.125</v>
      </c>
      <c r="BS455">
        <v>85168.125</v>
      </c>
      <c r="BT455" s="5">
        <v>85168.13</v>
      </c>
      <c r="BU455" s="5">
        <v>3680114.9</v>
      </c>
      <c r="BX455" s="5">
        <v>0</v>
      </c>
      <c r="BY455" s="5">
        <v>85168.130062485536</v>
      </c>
      <c r="BZ455" s="5">
        <v>3680114.9</v>
      </c>
      <c r="CA455" s="5" t="s">
        <v>8</v>
      </c>
      <c r="CB455" s="5"/>
      <c r="CC455">
        <v>85168.130062485536</v>
      </c>
      <c r="CD455" s="5">
        <v>0</v>
      </c>
      <c r="CE455" s="5">
        <v>3680114.9</v>
      </c>
      <c r="CF455" s="5"/>
      <c r="CG455" s="5"/>
      <c r="CH455" s="5" t="s">
        <v>1</v>
      </c>
      <c r="CI455" s="5" t="s">
        <v>1</v>
      </c>
      <c r="CJ455" t="s">
        <v>1863</v>
      </c>
      <c r="CK455" t="s">
        <v>1787</v>
      </c>
      <c r="CL455" t="s">
        <v>1868</v>
      </c>
      <c r="CM455" t="s">
        <v>1856</v>
      </c>
      <c r="CN455" s="5" t="b">
        <v>1</v>
      </c>
      <c r="CO455" t="s">
        <v>596</v>
      </c>
      <c r="CQ455" t="s">
        <v>128</v>
      </c>
      <c r="CR455" t="s">
        <v>1450</v>
      </c>
      <c r="CS455" t="s">
        <v>8</v>
      </c>
      <c r="CT455" t="b">
        <v>1</v>
      </c>
      <c r="CU455">
        <v>3680114.9</v>
      </c>
      <c r="CV455" t="s">
        <v>1899</v>
      </c>
      <c r="CW455">
        <v>3680115</v>
      </c>
      <c r="CX455">
        <v>3680115</v>
      </c>
      <c r="CY455">
        <v>0</v>
      </c>
      <c r="CZ455" t="b">
        <v>1</v>
      </c>
      <c r="DA455">
        <v>45188</v>
      </c>
      <c r="DB455" t="s">
        <v>1791</v>
      </c>
      <c r="DC455">
        <v>-1.9902800277713517E-2</v>
      </c>
      <c r="DD455">
        <v>-1695.084282659978</v>
      </c>
      <c r="DE455" s="5">
        <f>ROUND(ПП5[[#This Row],[Стоимость квартиры с отделкой]]/1000000,2)</f>
        <v>3.68</v>
      </c>
    </row>
    <row r="456" spans="1:109" x14ac:dyDescent="0.25">
      <c r="A456" s="5">
        <v>455</v>
      </c>
      <c r="B456" s="5" t="s">
        <v>22</v>
      </c>
      <c r="C456" s="5">
        <v>9</v>
      </c>
      <c r="D456" s="5">
        <v>3</v>
      </c>
      <c r="E456" s="5">
        <v>0</v>
      </c>
      <c r="F456" s="5">
        <v>7.2</v>
      </c>
      <c r="G456" s="5"/>
      <c r="H456" s="5"/>
      <c r="I456" s="5">
        <v>7.2</v>
      </c>
      <c r="J456" s="5">
        <v>5.17</v>
      </c>
      <c r="K456" s="5">
        <v>3.71</v>
      </c>
      <c r="L456" s="5"/>
      <c r="M456" s="5"/>
      <c r="N456" s="5">
        <v>6.96</v>
      </c>
      <c r="O456" s="5">
        <v>2.92</v>
      </c>
      <c r="P456" s="5"/>
      <c r="R456" s="5">
        <v>2.92</v>
      </c>
      <c r="S456" s="5">
        <v>25.96</v>
      </c>
      <c r="T456" s="5">
        <v>23.04</v>
      </c>
      <c r="U456" s="5">
        <v>24.5</v>
      </c>
      <c r="V456">
        <v>24.35</v>
      </c>
      <c r="W456" s="5">
        <v>91105.56</v>
      </c>
      <c r="X456">
        <v>4555.2780000000002</v>
      </c>
      <c r="Y456">
        <v>95660.838000000003</v>
      </c>
      <c r="Z456">
        <v>2869.8251399999999</v>
      </c>
      <c r="AA456">
        <v>98530.663140000004</v>
      </c>
      <c r="AB456">
        <v>8867.7596826000008</v>
      </c>
      <c r="AC456">
        <v>107398.4228226</v>
      </c>
      <c r="AE456">
        <v>107398.4228226</v>
      </c>
      <c r="AG456">
        <v>107398.4228226</v>
      </c>
      <c r="AI456">
        <v>107398.4228226</v>
      </c>
      <c r="AJ456">
        <v>1073.9842282259999</v>
      </c>
      <c r="AK456">
        <v>108472.407050826</v>
      </c>
      <c r="AL456" s="5">
        <v>5423.6203525413002</v>
      </c>
      <c r="AM456" s="5">
        <v>113896.0274033673</v>
      </c>
      <c r="AO456">
        <v>113896.0274033673</v>
      </c>
      <c r="AP456">
        <v>3416.880822101019</v>
      </c>
      <c r="AQ456">
        <v>117312.90822546832</v>
      </c>
      <c r="AS456">
        <v>117312.90822546832</v>
      </c>
      <c r="AU456">
        <v>117312.90822546832</v>
      </c>
      <c r="AW456">
        <v>117312.90822546832</v>
      </c>
      <c r="AX456" s="5"/>
      <c r="AY456">
        <v>117312.90822546832</v>
      </c>
      <c r="BA456">
        <v>117312.90822546832</v>
      </c>
      <c r="BC456">
        <v>117312.90822546832</v>
      </c>
      <c r="BE456">
        <v>117312.90822546832</v>
      </c>
      <c r="BG456">
        <v>117312.90822546832</v>
      </c>
      <c r="BI456">
        <v>117312.90822546832</v>
      </c>
      <c r="BK456">
        <v>117312.90822546832</v>
      </c>
      <c r="BM456">
        <v>117312.90822546832</v>
      </c>
      <c r="BO456">
        <v>117312.90822546832</v>
      </c>
      <c r="BQ456">
        <v>117312.90822546832</v>
      </c>
      <c r="BS456">
        <v>117312.90822546832</v>
      </c>
      <c r="BT456" s="5">
        <v>117312.91</v>
      </c>
      <c r="BU456" s="5">
        <v>2874200</v>
      </c>
      <c r="BX456" s="5">
        <v>0</v>
      </c>
      <c r="BY456" s="5">
        <v>117314.28571428572</v>
      </c>
      <c r="BZ456" s="5">
        <v>2874200</v>
      </c>
      <c r="CA456" s="5" t="s">
        <v>10</v>
      </c>
      <c r="CB456" s="5">
        <v>20000</v>
      </c>
      <c r="CC456">
        <v>137314.28571428571</v>
      </c>
      <c r="CD456" s="5">
        <v>490000</v>
      </c>
      <c r="CE456" s="5">
        <v>3364200</v>
      </c>
      <c r="CF456" s="5"/>
      <c r="CG456" s="5"/>
      <c r="CH456" s="5" t="s">
        <v>1</v>
      </c>
      <c r="CI456" s="5" t="s">
        <v>1</v>
      </c>
      <c r="CJ456" t="s">
        <v>1863</v>
      </c>
      <c r="CK456" t="s">
        <v>1787</v>
      </c>
      <c r="CL456" t="s">
        <v>1868</v>
      </c>
      <c r="CM456" t="s">
        <v>1862</v>
      </c>
      <c r="CN456" s="5" t="b">
        <v>1</v>
      </c>
      <c r="CO456" t="s">
        <v>597</v>
      </c>
      <c r="CQ456" t="s">
        <v>1269</v>
      </c>
      <c r="CR456" t="s">
        <v>1450</v>
      </c>
      <c r="CS456" t="s">
        <v>10</v>
      </c>
      <c r="CT456" t="b">
        <v>1</v>
      </c>
      <c r="CU456">
        <v>2874200</v>
      </c>
      <c r="CV456" t="s">
        <v>1899</v>
      </c>
      <c r="CW456">
        <v>0</v>
      </c>
      <c r="CX456">
        <v>2874200</v>
      </c>
      <c r="CY456">
        <v>0</v>
      </c>
      <c r="CZ456" t="b">
        <v>1</v>
      </c>
      <c r="DA456">
        <v>45440</v>
      </c>
      <c r="DB456" t="s">
        <v>1785</v>
      </c>
      <c r="DC456">
        <v>-6.1224489795919101E-3</v>
      </c>
      <c r="DD456">
        <v>-718.25072886298233</v>
      </c>
      <c r="DE456" s="5">
        <f>ROUND(ПП5[[#This Row],[Стоимость квартиры с отделкой]]/1000000,2)</f>
        <v>3.36</v>
      </c>
    </row>
    <row r="457" spans="1:109" x14ac:dyDescent="0.25">
      <c r="A457" s="5">
        <v>456</v>
      </c>
      <c r="B457" s="5" t="s">
        <v>22</v>
      </c>
      <c r="C457" s="5">
        <v>9</v>
      </c>
      <c r="D457" s="5">
        <v>4</v>
      </c>
      <c r="E457" s="5">
        <v>2</v>
      </c>
      <c r="F457" s="5">
        <v>14.48</v>
      </c>
      <c r="G457" s="5">
        <v>11.42</v>
      </c>
      <c r="H457" s="5"/>
      <c r="I457" s="5">
        <v>25.9</v>
      </c>
      <c r="J457" s="5">
        <v>15.86</v>
      </c>
      <c r="K457" s="5">
        <v>3.01</v>
      </c>
      <c r="L457" s="5">
        <v>2.67</v>
      </c>
      <c r="M457" s="5"/>
      <c r="N457" s="5">
        <v>9.44</v>
      </c>
      <c r="O457" s="5">
        <v>2.72</v>
      </c>
      <c r="P457" s="5"/>
      <c r="R457" s="5">
        <v>2.72</v>
      </c>
      <c r="S457" s="5">
        <v>59.6</v>
      </c>
      <c r="T457" s="5">
        <v>56.88</v>
      </c>
      <c r="U457" s="5">
        <v>58.24</v>
      </c>
      <c r="V457">
        <v>58.15</v>
      </c>
      <c r="W457" s="5">
        <v>79535.67300000001</v>
      </c>
      <c r="X457">
        <v>3976.7836500000008</v>
      </c>
      <c r="Y457">
        <v>83512.456649999993</v>
      </c>
      <c r="Z457">
        <v>2505.3736994999999</v>
      </c>
      <c r="AA457">
        <v>86017.8303495</v>
      </c>
      <c r="AC457">
        <v>86017.8303495</v>
      </c>
      <c r="AE457">
        <v>86017.8303495</v>
      </c>
      <c r="AG457">
        <v>86017.8303495</v>
      </c>
      <c r="AI457">
        <v>86017.8303495</v>
      </c>
      <c r="AJ457">
        <v>860.17830349500002</v>
      </c>
      <c r="AK457">
        <v>86878.008652995006</v>
      </c>
      <c r="AL457" s="5">
        <v>4343.9004326497507</v>
      </c>
      <c r="AM457" s="5">
        <v>91221.909085644758</v>
      </c>
      <c r="AO457">
        <v>91221.909085644758</v>
      </c>
      <c r="AP457">
        <v>1824.4381817128951</v>
      </c>
      <c r="AQ457">
        <v>93046.347267357647</v>
      </c>
      <c r="AS457">
        <v>93046.347267357647</v>
      </c>
      <c r="AT457">
        <v>1860.9269453471527</v>
      </c>
      <c r="AU457">
        <v>94907.274212704797</v>
      </c>
      <c r="AW457">
        <v>94907.274212704797</v>
      </c>
      <c r="AX457" s="5">
        <v>949.07274212704795</v>
      </c>
      <c r="AY457">
        <v>95856.346954831839</v>
      </c>
      <c r="BA457">
        <v>95856.346954831839</v>
      </c>
      <c r="BC457">
        <v>95856.346954831839</v>
      </c>
      <c r="BE457">
        <v>95856.346954831839</v>
      </c>
      <c r="BG457">
        <v>95856.346954831839</v>
      </c>
      <c r="BI457">
        <v>95856.346954831839</v>
      </c>
      <c r="BK457">
        <v>95856.346954831839</v>
      </c>
      <c r="BM457">
        <v>95856.346954831839</v>
      </c>
      <c r="BO457">
        <v>95856.346954831839</v>
      </c>
      <c r="BQ457">
        <v>95856.346954831839</v>
      </c>
      <c r="BS457">
        <v>95856.346954831839</v>
      </c>
      <c r="BT457" s="5">
        <v>95856.35</v>
      </c>
      <c r="BU457" s="5">
        <v>5582700</v>
      </c>
      <c r="BX457" s="5">
        <v>0</v>
      </c>
      <c r="BY457" s="5">
        <v>95856.799450549443</v>
      </c>
      <c r="BZ457" s="5">
        <v>5582700</v>
      </c>
      <c r="CA457" s="5" t="s">
        <v>1282</v>
      </c>
      <c r="CB457" s="5">
        <v>7000</v>
      </c>
      <c r="CC457">
        <v>102856.79945054944</v>
      </c>
      <c r="CD457" s="5">
        <v>407680</v>
      </c>
      <c r="CE457" s="5">
        <v>5990380</v>
      </c>
      <c r="CF457" s="5"/>
      <c r="CG457" s="5"/>
      <c r="CH457" s="5" t="s">
        <v>1</v>
      </c>
      <c r="CI457" s="5" t="s">
        <v>1</v>
      </c>
      <c r="CJ457" t="s">
        <v>1863</v>
      </c>
      <c r="CK457" t="s">
        <v>1787</v>
      </c>
      <c r="CL457" t="s">
        <v>1868</v>
      </c>
      <c r="CM457" t="s">
        <v>1857</v>
      </c>
      <c r="CN457" s="5" t="b">
        <v>1</v>
      </c>
      <c r="CO457" t="s">
        <v>598</v>
      </c>
      <c r="CQ457" t="s">
        <v>1269</v>
      </c>
      <c r="CR457" t="s">
        <v>1450</v>
      </c>
      <c r="CS457" t="s">
        <v>1282</v>
      </c>
      <c r="CT457" t="b">
        <v>1</v>
      </c>
      <c r="CU457">
        <v>5582700</v>
      </c>
      <c r="CV457" t="s">
        <v>1899</v>
      </c>
      <c r="CW457">
        <v>0</v>
      </c>
      <c r="CX457">
        <v>5582700</v>
      </c>
      <c r="CY457">
        <v>0</v>
      </c>
      <c r="CZ457" t="b">
        <v>1</v>
      </c>
      <c r="DA457">
        <v>45471</v>
      </c>
      <c r="DB457" t="s">
        <v>1792</v>
      </c>
      <c r="DC457">
        <v>-1.5453296703297204E-3</v>
      </c>
      <c r="DD457">
        <v>-148.1303562937797</v>
      </c>
      <c r="DE457" s="5">
        <f>ROUND(ПП5[[#This Row],[Стоимость квартиры с отделкой]]/1000000,2)</f>
        <v>5.99</v>
      </c>
    </row>
    <row r="458" spans="1:109" x14ac:dyDescent="0.25">
      <c r="A458" s="5">
        <v>457</v>
      </c>
      <c r="B458" s="5" t="s">
        <v>22</v>
      </c>
      <c r="C458" s="5">
        <v>9</v>
      </c>
      <c r="D458" s="5">
        <v>5</v>
      </c>
      <c r="E458" s="5">
        <v>2</v>
      </c>
      <c r="F458" s="5">
        <v>15.41</v>
      </c>
      <c r="G458" s="5">
        <v>12.78</v>
      </c>
      <c r="H458" s="5"/>
      <c r="I458" s="5">
        <v>28.19</v>
      </c>
      <c r="J458" s="5">
        <v>13.45</v>
      </c>
      <c r="K458" s="5">
        <v>3.7</v>
      </c>
      <c r="L458" s="5">
        <v>2.72</v>
      </c>
      <c r="M458" s="5"/>
      <c r="N458" s="5">
        <v>8.2200000000000006</v>
      </c>
      <c r="O458" s="5">
        <v>3.03</v>
      </c>
      <c r="P458" s="5"/>
      <c r="R458" s="5">
        <v>3.03</v>
      </c>
      <c r="S458" s="5">
        <v>59.31</v>
      </c>
      <c r="T458" s="5">
        <v>56.28</v>
      </c>
      <c r="U458" s="5">
        <v>57.8</v>
      </c>
      <c r="V458">
        <v>57.7</v>
      </c>
      <c r="W458" s="5">
        <v>79149.577499999999</v>
      </c>
      <c r="X458">
        <v>3957.4788749999998</v>
      </c>
      <c r="Y458">
        <v>83107.056375</v>
      </c>
      <c r="Z458">
        <v>2493.2116912500001</v>
      </c>
      <c r="AA458">
        <v>85600.268066250006</v>
      </c>
      <c r="AC458">
        <v>85600.268066250006</v>
      </c>
      <c r="AE458">
        <v>85600.268066250006</v>
      </c>
      <c r="AG458">
        <v>85600.268066250006</v>
      </c>
      <c r="AI458">
        <v>85600.268066250006</v>
      </c>
      <c r="AJ458">
        <v>856.0026806625001</v>
      </c>
      <c r="AK458">
        <v>86456.270746912502</v>
      </c>
      <c r="AL458" s="5">
        <v>4322.8135373456253</v>
      </c>
      <c r="AM458" s="5">
        <v>90779.084284258133</v>
      </c>
      <c r="AO458">
        <v>90779.084284258133</v>
      </c>
      <c r="AP458">
        <v>1815.5816856851627</v>
      </c>
      <c r="AQ458">
        <v>92594.665969943293</v>
      </c>
      <c r="AS458">
        <v>92594.665969943293</v>
      </c>
      <c r="AT458">
        <v>1851.893319398866</v>
      </c>
      <c r="AU458">
        <v>94446.559289342156</v>
      </c>
      <c r="AW458">
        <v>94446.559289342156</v>
      </c>
      <c r="AX458" s="5">
        <v>944.46559289342156</v>
      </c>
      <c r="AY458">
        <v>95391.024882235579</v>
      </c>
      <c r="BA458">
        <v>95391.024882235579</v>
      </c>
      <c r="BC458">
        <v>95391.024882235579</v>
      </c>
      <c r="BE458">
        <v>95391.024882235579</v>
      </c>
      <c r="BF458">
        <v>1430.8653732335335</v>
      </c>
      <c r="BG458">
        <v>96821.890255469116</v>
      </c>
      <c r="BH458">
        <v>500</v>
      </c>
      <c r="BI458">
        <v>97321.890255469116</v>
      </c>
      <c r="BJ458">
        <v>3892.8756102187649</v>
      </c>
      <c r="BK458">
        <v>101214.76586568788</v>
      </c>
      <c r="BL458">
        <v>6072.8859519412727</v>
      </c>
      <c r="BM458">
        <v>107287.65181762914</v>
      </c>
      <c r="BN458">
        <v>13947.39473629179</v>
      </c>
      <c r="BO458">
        <v>121235.04655392093</v>
      </c>
      <c r="BP458">
        <v>35</v>
      </c>
      <c r="BQ458">
        <v>121270.04655392093</v>
      </c>
      <c r="BS458">
        <v>121270.04655392093</v>
      </c>
      <c r="BT458" s="5">
        <v>121270.05</v>
      </c>
      <c r="BU458" s="5">
        <v>7009500</v>
      </c>
      <c r="BV458">
        <v>300000</v>
      </c>
      <c r="BX458" s="5">
        <v>300000</v>
      </c>
      <c r="BY458" s="5">
        <v>116081.31487889274</v>
      </c>
      <c r="BZ458" s="5">
        <v>6709500</v>
      </c>
      <c r="CA458" s="5" t="s">
        <v>1282</v>
      </c>
      <c r="CB458" s="5">
        <v>10000</v>
      </c>
      <c r="CC458">
        <v>126081.31487889274</v>
      </c>
      <c r="CD458" s="5">
        <v>578000</v>
      </c>
      <c r="CE458" s="5">
        <v>7287500</v>
      </c>
      <c r="CF458" s="5"/>
      <c r="CG458" s="5" t="s">
        <v>1782</v>
      </c>
      <c r="CH458" s="5" t="s">
        <v>1</v>
      </c>
      <c r="CI458" s="5" t="s">
        <v>1</v>
      </c>
      <c r="CJ458" t="s">
        <v>1863</v>
      </c>
      <c r="CK458" t="s">
        <v>1787</v>
      </c>
      <c r="CL458" t="s">
        <v>1868</v>
      </c>
      <c r="CM458" t="s">
        <v>1865</v>
      </c>
      <c r="CN458" s="5" t="b">
        <v>1</v>
      </c>
      <c r="CO458" t="s">
        <v>599</v>
      </c>
      <c r="CQ458" t="s">
        <v>1269</v>
      </c>
      <c r="CR458" t="s">
        <v>1450</v>
      </c>
      <c r="CS458" t="s">
        <v>1282</v>
      </c>
      <c r="CT458" t="b">
        <v>1</v>
      </c>
      <c r="CU458">
        <v>7009500</v>
      </c>
      <c r="CV458" t="s">
        <v>1899</v>
      </c>
      <c r="CW458">
        <v>0</v>
      </c>
      <c r="CX458">
        <v>7009500</v>
      </c>
      <c r="CY458">
        <v>0</v>
      </c>
      <c r="CZ458" t="b">
        <v>1</v>
      </c>
      <c r="DA458">
        <v>45804</v>
      </c>
      <c r="DB458" t="s">
        <v>1792</v>
      </c>
      <c r="DC458">
        <v>-1.7301038062282892E-3</v>
      </c>
      <c r="DD458">
        <v>-200.83272470395687</v>
      </c>
      <c r="DE458" s="5">
        <f>ROUND(ПП5[[#This Row],[Стоимость квартиры с отделкой]]/1000000,2)</f>
        <v>7.29</v>
      </c>
    </row>
    <row r="459" spans="1:109" x14ac:dyDescent="0.25">
      <c r="A459" s="5">
        <v>458</v>
      </c>
      <c r="B459" s="5" t="s">
        <v>22</v>
      </c>
      <c r="C459" s="5">
        <v>9</v>
      </c>
      <c r="D459" s="5">
        <v>6</v>
      </c>
      <c r="E459" s="5">
        <v>1</v>
      </c>
      <c r="F459" s="5">
        <v>12.71</v>
      </c>
      <c r="G459" s="5"/>
      <c r="H459" s="5"/>
      <c r="I459" s="5">
        <v>12.71</v>
      </c>
      <c r="J459" s="5">
        <v>12.55</v>
      </c>
      <c r="K459" s="5">
        <v>4.28</v>
      </c>
      <c r="L459" s="5"/>
      <c r="M459" s="5"/>
      <c r="N459" s="5">
        <v>7.34</v>
      </c>
      <c r="O459" s="5">
        <v>2.84</v>
      </c>
      <c r="P459" s="5"/>
      <c r="R459" s="5">
        <v>2.84</v>
      </c>
      <c r="S459" s="5">
        <v>39.72</v>
      </c>
      <c r="T459" s="5">
        <v>36.880000000000003</v>
      </c>
      <c r="U459" s="5">
        <v>38.299999999999997</v>
      </c>
      <c r="V459">
        <v>37.799999999999997</v>
      </c>
      <c r="W459" s="5">
        <v>87601.5</v>
      </c>
      <c r="X459">
        <v>4380.0749999999998</v>
      </c>
      <c r="Y459">
        <v>91981.574999999997</v>
      </c>
      <c r="Z459">
        <v>2759.4472499999997</v>
      </c>
      <c r="AA459">
        <v>94741.022249999995</v>
      </c>
      <c r="AB459">
        <v>947.41022250000003</v>
      </c>
      <c r="AC459">
        <v>95688.432472500004</v>
      </c>
      <c r="AE459">
        <v>95688.432472500004</v>
      </c>
      <c r="AF459">
        <v>4784.4216236249995</v>
      </c>
      <c r="AG459">
        <v>100472.854096125</v>
      </c>
      <c r="AI459">
        <v>100472.854096125</v>
      </c>
      <c r="AJ459">
        <v>1004.72854096125</v>
      </c>
      <c r="AK459">
        <v>101477.58263708623</v>
      </c>
      <c r="AL459" s="5">
        <v>5073.8791318543126</v>
      </c>
      <c r="AM459" s="5">
        <v>106551.46176894056</v>
      </c>
      <c r="AO459">
        <v>106551.46176894056</v>
      </c>
      <c r="AP459">
        <v>3196.5438530682168</v>
      </c>
      <c r="AQ459">
        <v>109748.00562200876</v>
      </c>
      <c r="AS459">
        <v>109748.00562200876</v>
      </c>
      <c r="AU459">
        <v>109748.00562200876</v>
      </c>
      <c r="AW459">
        <v>109748.00562200876</v>
      </c>
      <c r="AX459" s="5"/>
      <c r="AY459">
        <v>109748.00562200876</v>
      </c>
      <c r="AZ459">
        <v>1097.4800562200878</v>
      </c>
      <c r="BA459">
        <v>110845.48567822886</v>
      </c>
      <c r="BC459">
        <v>110845.48567822886</v>
      </c>
      <c r="BE459">
        <v>110845.48567822886</v>
      </c>
      <c r="BG459">
        <v>110845.48567822886</v>
      </c>
      <c r="BI459">
        <v>110845.48567822886</v>
      </c>
      <c r="BK459">
        <v>110845.48567822886</v>
      </c>
      <c r="BM459">
        <v>110845.48567822886</v>
      </c>
      <c r="BO459">
        <v>110845.48567822886</v>
      </c>
      <c r="BQ459">
        <v>110845.48567822886</v>
      </c>
      <c r="BS459">
        <v>110845.48567822886</v>
      </c>
      <c r="BT459" s="5">
        <v>110845.49</v>
      </c>
      <c r="BU459" s="5">
        <v>4245400</v>
      </c>
      <c r="BW459">
        <v>0.03</v>
      </c>
      <c r="BX459" s="5">
        <v>127362</v>
      </c>
      <c r="BY459" s="5">
        <v>107520.57441253265</v>
      </c>
      <c r="BZ459" s="5">
        <v>4118038</v>
      </c>
      <c r="CA459" s="5" t="s">
        <v>1282</v>
      </c>
      <c r="CB459" s="5">
        <v>7000</v>
      </c>
      <c r="CC459">
        <v>114520.57441253265</v>
      </c>
      <c r="CD459" s="5">
        <v>268100</v>
      </c>
      <c r="CE459" s="5">
        <v>4386138</v>
      </c>
      <c r="CF459" s="5"/>
      <c r="CG459" s="5" t="s">
        <v>110</v>
      </c>
      <c r="CH459" s="5" t="s">
        <v>1</v>
      </c>
      <c r="CI459" s="5" t="s">
        <v>1</v>
      </c>
      <c r="CJ459" t="s">
        <v>1863</v>
      </c>
      <c r="CK459" t="s">
        <v>1787</v>
      </c>
      <c r="CL459" t="s">
        <v>1868</v>
      </c>
      <c r="CM459" t="s">
        <v>1864</v>
      </c>
      <c r="CN459" s="5" t="b">
        <v>1</v>
      </c>
      <c r="CO459" t="s">
        <v>600</v>
      </c>
      <c r="CQ459" t="s">
        <v>1269</v>
      </c>
      <c r="CR459" t="s">
        <v>1450</v>
      </c>
      <c r="CS459" t="s">
        <v>1282</v>
      </c>
      <c r="CT459" t="b">
        <v>1</v>
      </c>
      <c r="CU459">
        <v>4245400</v>
      </c>
      <c r="CV459" t="s">
        <v>1899</v>
      </c>
      <c r="CW459">
        <v>0</v>
      </c>
      <c r="CX459">
        <v>4245400</v>
      </c>
      <c r="CY459">
        <v>0</v>
      </c>
      <c r="CZ459" t="b">
        <v>1</v>
      </c>
      <c r="DA459">
        <v>45454</v>
      </c>
      <c r="DB459" t="s">
        <v>1785</v>
      </c>
      <c r="DC459">
        <v>-1.3054830287206221E-2</v>
      </c>
      <c r="DD459">
        <v>-1403.6628513385413</v>
      </c>
      <c r="DE459" s="5">
        <f>ROUND(ПП5[[#This Row],[Стоимость квартиры с отделкой]]/1000000,2)</f>
        <v>4.3899999999999997</v>
      </c>
    </row>
    <row r="460" spans="1:109" x14ac:dyDescent="0.25">
      <c r="A460" s="5">
        <v>459</v>
      </c>
      <c r="B460" s="5" t="s">
        <v>22</v>
      </c>
      <c r="C460" s="5">
        <v>9</v>
      </c>
      <c r="D460" s="5">
        <v>7</v>
      </c>
      <c r="E460" s="5">
        <v>3</v>
      </c>
      <c r="F460" s="5">
        <v>14.49</v>
      </c>
      <c r="G460" s="5">
        <v>13.98</v>
      </c>
      <c r="H460" s="5">
        <v>11.42</v>
      </c>
      <c r="I460" s="5">
        <v>39.89</v>
      </c>
      <c r="J460" s="5">
        <v>16.670000000000002</v>
      </c>
      <c r="K460" s="5">
        <v>4.1399999999999997</v>
      </c>
      <c r="L460" s="5">
        <v>1.89</v>
      </c>
      <c r="M460" s="5"/>
      <c r="N460" s="5">
        <v>11.31</v>
      </c>
      <c r="O460" s="5">
        <v>2.86</v>
      </c>
      <c r="P460" s="5">
        <v>2.79</v>
      </c>
      <c r="Q460">
        <v>5.42</v>
      </c>
      <c r="R460" s="5">
        <v>11.07</v>
      </c>
      <c r="S460" s="5">
        <v>84.97</v>
      </c>
      <c r="T460" s="5">
        <v>73.900000000000006</v>
      </c>
      <c r="U460" s="5">
        <v>79.44</v>
      </c>
      <c r="V460">
        <v>78.799999999999983</v>
      </c>
      <c r="W460" s="5">
        <v>77803.110000000015</v>
      </c>
      <c r="X460">
        <v>3890.1555000000008</v>
      </c>
      <c r="Y460">
        <v>81693.265500000023</v>
      </c>
      <c r="Z460">
        <v>2450.7979650000002</v>
      </c>
      <c r="AA460">
        <v>84144.063465000014</v>
      </c>
      <c r="AC460">
        <v>84144.063465000014</v>
      </c>
      <c r="AE460">
        <v>84144.063465000014</v>
      </c>
      <c r="AG460">
        <v>84144.063465000014</v>
      </c>
      <c r="AI460">
        <v>84144.063465000014</v>
      </c>
      <c r="AJ460">
        <v>841.44063465000011</v>
      </c>
      <c r="AK460">
        <v>84985.504099650017</v>
      </c>
      <c r="AL460" s="5">
        <v>4249.2752049825012</v>
      </c>
      <c r="AM460" s="5">
        <v>89234.779304632524</v>
      </c>
      <c r="AO460">
        <v>89234.779304632524</v>
      </c>
      <c r="AP460">
        <v>1784.6955860926505</v>
      </c>
      <c r="AQ460">
        <v>91019.474890725178</v>
      </c>
      <c r="AS460">
        <v>91019.474890725178</v>
      </c>
      <c r="AT460">
        <v>1820.3894978145036</v>
      </c>
      <c r="AU460">
        <v>92839.864388539703</v>
      </c>
      <c r="AV460">
        <v>1000</v>
      </c>
      <c r="AW460">
        <v>93839.864388539703</v>
      </c>
      <c r="AX460" s="5"/>
      <c r="AY460">
        <v>93839.864388539703</v>
      </c>
      <c r="AZ460">
        <v>1876.7972877707939</v>
      </c>
      <c r="BA460">
        <v>95716.661676310483</v>
      </c>
      <c r="BC460">
        <v>95716.661676310483</v>
      </c>
      <c r="BE460">
        <v>95716.661676310483</v>
      </c>
      <c r="BG460">
        <v>95716.661676310483</v>
      </c>
      <c r="BI460">
        <v>95716.661676310483</v>
      </c>
      <c r="BK460">
        <v>95716.661676310483</v>
      </c>
      <c r="BM460">
        <v>95716.661676310483</v>
      </c>
      <c r="BO460">
        <v>95716.661676310483</v>
      </c>
      <c r="BQ460">
        <v>95716.661676310483</v>
      </c>
      <c r="BS460">
        <v>95716.661676310483</v>
      </c>
      <c r="BT460" s="5">
        <v>95716.66</v>
      </c>
      <c r="BU460" s="5">
        <v>7603800</v>
      </c>
      <c r="BW460">
        <v>0.03</v>
      </c>
      <c r="BX460" s="5">
        <v>228114</v>
      </c>
      <c r="BY460" s="5">
        <v>92845.996978851967</v>
      </c>
      <c r="BZ460" s="5">
        <v>7375686</v>
      </c>
      <c r="CA460" s="5" t="s">
        <v>1282</v>
      </c>
      <c r="CB460" s="5">
        <v>7000</v>
      </c>
      <c r="CC460">
        <v>99845.996978851967</v>
      </c>
      <c r="CD460" s="5">
        <v>556080</v>
      </c>
      <c r="CE460" s="5">
        <v>7931766</v>
      </c>
      <c r="CF460" s="5" t="s">
        <v>105</v>
      </c>
      <c r="CG460" s="5" t="s">
        <v>110</v>
      </c>
      <c r="CH460" s="5" t="s">
        <v>1</v>
      </c>
      <c r="CI460" s="5" t="s">
        <v>1</v>
      </c>
      <c r="CJ460" t="s">
        <v>1863</v>
      </c>
      <c r="CK460" t="s">
        <v>1787</v>
      </c>
      <c r="CL460" t="s">
        <v>1868</v>
      </c>
      <c r="CM460" t="s">
        <v>1858</v>
      </c>
      <c r="CN460" s="5" t="b">
        <v>1</v>
      </c>
      <c r="CO460" t="s">
        <v>601</v>
      </c>
      <c r="CQ460" t="s">
        <v>1269</v>
      </c>
      <c r="CR460" t="s">
        <v>1450</v>
      </c>
      <c r="CS460" t="s">
        <v>1282</v>
      </c>
      <c r="CT460" t="b">
        <v>1</v>
      </c>
      <c r="CU460">
        <v>7603800</v>
      </c>
      <c r="CV460" t="s">
        <v>1899</v>
      </c>
      <c r="CW460">
        <v>0</v>
      </c>
      <c r="CX460">
        <v>7603800</v>
      </c>
      <c r="CY460">
        <v>0</v>
      </c>
      <c r="CZ460" t="b">
        <v>1</v>
      </c>
      <c r="DA460">
        <v>45449</v>
      </c>
      <c r="DB460" t="s">
        <v>1789</v>
      </c>
      <c r="DC460">
        <v>-8.0563947633436328E-3</v>
      </c>
      <c r="DD460">
        <v>-748.00400385784178</v>
      </c>
      <c r="DE460" s="5">
        <f>ROUND(ПП5[[#This Row],[Стоимость квартиры с отделкой]]/1000000,2)</f>
        <v>7.93</v>
      </c>
    </row>
    <row r="461" spans="1:109" x14ac:dyDescent="0.25">
      <c r="A461" s="5">
        <v>460</v>
      </c>
      <c r="B461" s="5" t="s">
        <v>22</v>
      </c>
      <c r="C461" s="5">
        <v>9</v>
      </c>
      <c r="D461" s="5">
        <v>8</v>
      </c>
      <c r="E461" s="5">
        <v>1</v>
      </c>
      <c r="F461" s="5">
        <v>16.79</v>
      </c>
      <c r="G461" s="5"/>
      <c r="H461" s="5"/>
      <c r="I461" s="5">
        <v>16.79</v>
      </c>
      <c r="J461" s="5">
        <v>11.43</v>
      </c>
      <c r="K461" s="5">
        <v>3.56</v>
      </c>
      <c r="L461" s="5"/>
      <c r="M461" s="5"/>
      <c r="N461" s="5">
        <v>6.66</v>
      </c>
      <c r="O461" s="5">
        <v>2.4900000000000002</v>
      </c>
      <c r="P461" s="5"/>
      <c r="R461" s="5">
        <v>2.4900000000000002</v>
      </c>
      <c r="S461" s="5">
        <v>40.93</v>
      </c>
      <c r="T461" s="5">
        <v>38.44</v>
      </c>
      <c r="U461" s="5">
        <v>39.69</v>
      </c>
      <c r="V461">
        <v>39.450000000000003</v>
      </c>
      <c r="W461" s="5">
        <v>86384.8125</v>
      </c>
      <c r="X461">
        <v>4319.2406250000004</v>
      </c>
      <c r="Y461">
        <v>90704.053125000006</v>
      </c>
      <c r="Z461">
        <v>2721.1215937500001</v>
      </c>
      <c r="AA461">
        <v>93425.17471875</v>
      </c>
      <c r="AB461">
        <v>4204.1328623437503</v>
      </c>
      <c r="AC461">
        <v>97629.307581093744</v>
      </c>
      <c r="AE461">
        <v>97629.307581093744</v>
      </c>
      <c r="AF461">
        <v>4881.4653790546872</v>
      </c>
      <c r="AG461">
        <v>102510.77296014845</v>
      </c>
      <c r="AI461">
        <v>102510.77296014845</v>
      </c>
      <c r="AK461">
        <v>102510.77296014845</v>
      </c>
      <c r="AL461" s="5"/>
      <c r="AM461" s="5">
        <v>102510.77296014845</v>
      </c>
      <c r="AO461">
        <v>102510.77296014845</v>
      </c>
      <c r="AQ461">
        <v>102510.77296014845</v>
      </c>
      <c r="AS461">
        <v>102510.77296014845</v>
      </c>
      <c r="AU461">
        <v>102510.77296014845</v>
      </c>
      <c r="AW461">
        <v>102510.77296014845</v>
      </c>
      <c r="AX461" s="5"/>
      <c r="AY461">
        <v>102510.77296014845</v>
      </c>
      <c r="BA461">
        <v>102510.77296014845</v>
      </c>
      <c r="BC461">
        <v>102510.77296014845</v>
      </c>
      <c r="BE461">
        <v>102510.77296014845</v>
      </c>
      <c r="BG461">
        <v>102510.77296014845</v>
      </c>
      <c r="BI461">
        <v>102510.77296014845</v>
      </c>
      <c r="BK461">
        <v>102510.77296014845</v>
      </c>
      <c r="BM461">
        <v>102510.77296014845</v>
      </c>
      <c r="BO461">
        <v>102510.77296014845</v>
      </c>
      <c r="BQ461">
        <v>102510.77296014845</v>
      </c>
      <c r="BS461">
        <v>102510.77296014845</v>
      </c>
      <c r="BT461" s="5">
        <v>102510.77</v>
      </c>
      <c r="BU461" s="5">
        <v>4068700</v>
      </c>
      <c r="BW461">
        <v>0.05</v>
      </c>
      <c r="BX461" s="5">
        <v>203435</v>
      </c>
      <c r="BY461" s="5">
        <v>97386.369362559839</v>
      </c>
      <c r="BZ461" s="5">
        <v>3865265</v>
      </c>
      <c r="CA461" s="5" t="s">
        <v>10</v>
      </c>
      <c r="CB461" s="5">
        <v>22000</v>
      </c>
      <c r="CC461">
        <v>119386.36936255984</v>
      </c>
      <c r="CD461" s="5">
        <v>873180</v>
      </c>
      <c r="CE461" s="5">
        <v>4738445</v>
      </c>
      <c r="CF461" s="5"/>
      <c r="CG461" s="5" t="s">
        <v>110</v>
      </c>
      <c r="CH461" s="5" t="s">
        <v>1</v>
      </c>
      <c r="CI461" s="5" t="s">
        <v>1</v>
      </c>
      <c r="CJ461" t="s">
        <v>1863</v>
      </c>
      <c r="CK461" t="s">
        <v>1787</v>
      </c>
      <c r="CL461" t="s">
        <v>1868</v>
      </c>
      <c r="CM461" t="s">
        <v>1864</v>
      </c>
      <c r="CN461" s="5" t="b">
        <v>1</v>
      </c>
      <c r="CO461" t="s">
        <v>602</v>
      </c>
      <c r="CQ461" t="s">
        <v>1269</v>
      </c>
      <c r="CR461" t="s">
        <v>1450</v>
      </c>
      <c r="CS461" t="s">
        <v>10</v>
      </c>
      <c r="CT461" t="b">
        <v>1</v>
      </c>
      <c r="CU461">
        <v>4068700</v>
      </c>
      <c r="CV461" t="s">
        <v>1899</v>
      </c>
      <c r="CW461">
        <v>0</v>
      </c>
      <c r="CX461">
        <v>4068700</v>
      </c>
      <c r="CY461">
        <v>0</v>
      </c>
      <c r="CZ461" t="b">
        <v>1</v>
      </c>
      <c r="DA461">
        <v>45290</v>
      </c>
      <c r="DB461" t="s">
        <v>1792</v>
      </c>
      <c r="DC461">
        <v>-6.0468631897202529E-3</v>
      </c>
      <c r="DD461">
        <v>-588.88205207896328</v>
      </c>
      <c r="DE461" s="5">
        <f>ROUND(ПП5[[#This Row],[Стоимость квартиры с отделкой]]/1000000,2)</f>
        <v>4.74</v>
      </c>
    </row>
    <row r="462" spans="1:109" x14ac:dyDescent="0.25">
      <c r="A462" s="5">
        <v>461</v>
      </c>
      <c r="B462" s="5" t="s">
        <v>22</v>
      </c>
      <c r="C462" s="5">
        <v>10</v>
      </c>
      <c r="D462" s="5">
        <v>1</v>
      </c>
      <c r="E462" s="5">
        <v>0</v>
      </c>
      <c r="F462" s="5">
        <v>13.74</v>
      </c>
      <c r="G462" s="5"/>
      <c r="H462" s="5"/>
      <c r="I462" s="5">
        <v>13.74</v>
      </c>
      <c r="J462" s="5">
        <v>5.84</v>
      </c>
      <c r="K462" s="5">
        <v>3.76</v>
      </c>
      <c r="L462" s="5"/>
      <c r="M462" s="5"/>
      <c r="N462" s="5">
        <v>3.73</v>
      </c>
      <c r="O462" s="5">
        <v>4.6500000000000004</v>
      </c>
      <c r="P462" s="5"/>
      <c r="R462" s="5">
        <v>4.6500000000000004</v>
      </c>
      <c r="S462" s="5">
        <v>31.72</v>
      </c>
      <c r="T462" s="5">
        <v>27.07</v>
      </c>
      <c r="U462" s="5">
        <v>29.4</v>
      </c>
      <c r="V462">
        <v>29.2</v>
      </c>
      <c r="W462" s="5">
        <v>89353.53</v>
      </c>
      <c r="X462">
        <v>4467.6765000000005</v>
      </c>
      <c r="Y462">
        <v>93821.2065</v>
      </c>
      <c r="Z462">
        <v>2814.636195</v>
      </c>
      <c r="AA462">
        <v>96635.842694999999</v>
      </c>
      <c r="AB462">
        <v>8697.2258425500004</v>
      </c>
      <c r="AC462">
        <v>105333.06853755</v>
      </c>
      <c r="AE462">
        <v>105333.06853755</v>
      </c>
      <c r="AG462">
        <v>105333.06853755</v>
      </c>
      <c r="AI462">
        <v>105333.06853755</v>
      </c>
      <c r="AJ462">
        <v>1053.3306853755</v>
      </c>
      <c r="AK462">
        <v>106386.39922292552</v>
      </c>
      <c r="AL462" s="5">
        <v>5319.319961146276</v>
      </c>
      <c r="AM462" s="5">
        <v>111705.7191840718</v>
      </c>
      <c r="AO462">
        <v>111705.7191840718</v>
      </c>
      <c r="AP462">
        <v>3351.1715755221535</v>
      </c>
      <c r="AQ462">
        <v>115056.89075959394</v>
      </c>
      <c r="AS462">
        <v>115056.89075959394</v>
      </c>
      <c r="AU462">
        <v>115056.89075959394</v>
      </c>
      <c r="AW462">
        <v>115056.89075959394</v>
      </c>
      <c r="AX462" s="5">
        <v>1150.5689075959394</v>
      </c>
      <c r="AY462">
        <v>116207.45966718988</v>
      </c>
      <c r="AZ462">
        <v>2000</v>
      </c>
      <c r="BA462">
        <v>118207.45966718988</v>
      </c>
      <c r="BC462">
        <v>118207.45966718988</v>
      </c>
      <c r="BE462">
        <v>118207.45966718988</v>
      </c>
      <c r="BG462">
        <v>118207.45966718988</v>
      </c>
      <c r="BI462">
        <v>118207.45966718988</v>
      </c>
      <c r="BK462">
        <v>118207.45966718988</v>
      </c>
      <c r="BM462">
        <v>118207.45966718988</v>
      </c>
      <c r="BO462">
        <v>118207.45966718988</v>
      </c>
      <c r="BQ462">
        <v>118207.45966718988</v>
      </c>
      <c r="BS462">
        <v>118207.45966718988</v>
      </c>
      <c r="BT462" s="5">
        <v>118207.46</v>
      </c>
      <c r="BU462" s="5">
        <v>3475300</v>
      </c>
      <c r="BX462" s="5">
        <v>0</v>
      </c>
      <c r="BY462" s="5">
        <v>118207.48299319728</v>
      </c>
      <c r="BZ462" s="5">
        <v>3475300</v>
      </c>
      <c r="CA462" s="5" t="s">
        <v>10</v>
      </c>
      <c r="CB462" s="5">
        <v>20000</v>
      </c>
      <c r="CC462">
        <v>138207.48299319728</v>
      </c>
      <c r="CD462" s="5">
        <v>588000</v>
      </c>
      <c r="CE462" s="5">
        <v>4063300</v>
      </c>
      <c r="CF462" s="5"/>
      <c r="CG462" s="5"/>
      <c r="CH462" s="5" t="s">
        <v>1</v>
      </c>
      <c r="CI462" s="5" t="s">
        <v>1</v>
      </c>
      <c r="CJ462" t="s">
        <v>1863</v>
      </c>
      <c r="CK462" t="s">
        <v>1787</v>
      </c>
      <c r="CL462" t="s">
        <v>1868</v>
      </c>
      <c r="CM462" t="s">
        <v>1862</v>
      </c>
      <c r="CN462" s="5" t="b">
        <v>1</v>
      </c>
      <c r="CO462" t="s">
        <v>603</v>
      </c>
      <c r="CQ462" t="s">
        <v>1269</v>
      </c>
      <c r="CR462" t="s">
        <v>1450</v>
      </c>
      <c r="CS462" t="s">
        <v>10</v>
      </c>
      <c r="CT462" t="b">
        <v>1</v>
      </c>
      <c r="CU462">
        <v>3475300</v>
      </c>
      <c r="CV462" t="s">
        <v>1899</v>
      </c>
      <c r="CW462">
        <v>0</v>
      </c>
      <c r="CX462">
        <v>3475300</v>
      </c>
      <c r="CY462">
        <v>0</v>
      </c>
      <c r="CZ462" t="b">
        <v>1</v>
      </c>
      <c r="DA462">
        <v>45441</v>
      </c>
      <c r="DB462" t="s">
        <v>1789</v>
      </c>
      <c r="DC462">
        <v>-6.8027210884353817E-3</v>
      </c>
      <c r="DD462">
        <v>-804.1325373686899</v>
      </c>
      <c r="DE462" s="5">
        <f>ROUND(ПП5[[#This Row],[Стоимость квартиры с отделкой]]/1000000,2)</f>
        <v>4.0599999999999996</v>
      </c>
    </row>
    <row r="463" spans="1:109" x14ac:dyDescent="0.25">
      <c r="A463" s="5">
        <v>462</v>
      </c>
      <c r="B463" s="5" t="s">
        <v>22</v>
      </c>
      <c r="C463" s="5">
        <v>10</v>
      </c>
      <c r="D463" s="5">
        <v>2</v>
      </c>
      <c r="E463" s="5">
        <v>1</v>
      </c>
      <c r="F463" s="5">
        <v>13.17</v>
      </c>
      <c r="G463" s="5"/>
      <c r="H463" s="5"/>
      <c r="I463" s="5">
        <v>13.17</v>
      </c>
      <c r="J463" s="5">
        <v>16.940000000000001</v>
      </c>
      <c r="K463" s="5">
        <v>3.55</v>
      </c>
      <c r="L463" s="5">
        <v>2.41</v>
      </c>
      <c r="M463" s="5"/>
      <c r="N463" s="5">
        <v>5.8</v>
      </c>
      <c r="O463" s="5">
        <v>2.68</v>
      </c>
      <c r="P463" s="5"/>
      <c r="R463" s="5">
        <v>2.68</v>
      </c>
      <c r="S463" s="5">
        <v>44.55</v>
      </c>
      <c r="T463" s="5">
        <v>41.87</v>
      </c>
      <c r="U463" s="5">
        <v>43.21</v>
      </c>
      <c r="V463">
        <v>42.25</v>
      </c>
      <c r="W463" s="5">
        <v>85168.125</v>
      </c>
      <c r="X463">
        <v>4258.40625</v>
      </c>
      <c r="Y463">
        <v>89426.53125</v>
      </c>
      <c r="Z463">
        <v>2682.7959375</v>
      </c>
      <c r="AA463">
        <v>92109.327187500006</v>
      </c>
      <c r="AB463">
        <v>921.09327187500003</v>
      </c>
      <c r="AC463">
        <v>93030.420459375004</v>
      </c>
      <c r="AE463">
        <v>93030.420459375004</v>
      </c>
      <c r="AF463">
        <v>4651.52102296875</v>
      </c>
      <c r="AG463">
        <v>97681.941482343755</v>
      </c>
      <c r="AI463">
        <v>97681.941482343755</v>
      </c>
      <c r="AJ463">
        <v>976.81941482343757</v>
      </c>
      <c r="AK463">
        <v>98658.760897167187</v>
      </c>
      <c r="AL463" s="5">
        <v>4932.9380448583597</v>
      </c>
      <c r="AM463" s="5">
        <v>103591.69894202554</v>
      </c>
      <c r="AO463">
        <v>103591.69894202554</v>
      </c>
      <c r="AQ463">
        <v>103591.69894202554</v>
      </c>
      <c r="AS463">
        <v>103591.69894202554</v>
      </c>
      <c r="AU463">
        <v>103591.69894202554</v>
      </c>
      <c r="AW463">
        <v>103591.69894202554</v>
      </c>
      <c r="AX463" s="5"/>
      <c r="AY463">
        <v>103591.69894202554</v>
      </c>
      <c r="BA463">
        <v>103591.69894202554</v>
      </c>
      <c r="BC463">
        <v>103591.69894202554</v>
      </c>
      <c r="BE463">
        <v>103591.69894202554</v>
      </c>
      <c r="BG463">
        <v>103591.69894202554</v>
      </c>
      <c r="BI463">
        <v>103591.69894202554</v>
      </c>
      <c r="BK463">
        <v>103591.69894202554</v>
      </c>
      <c r="BM463">
        <v>103591.69894202554</v>
      </c>
      <c r="BO463">
        <v>103591.69894202554</v>
      </c>
      <c r="BQ463">
        <v>103591.69894202554</v>
      </c>
      <c r="BS463">
        <v>103591.69894202554</v>
      </c>
      <c r="BT463" s="5">
        <v>103591.7</v>
      </c>
      <c r="BU463" s="5">
        <v>4476200</v>
      </c>
      <c r="BX463" s="5">
        <v>0</v>
      </c>
      <c r="BY463" s="5">
        <v>103591.76116639668</v>
      </c>
      <c r="BZ463" s="5">
        <v>4476200</v>
      </c>
      <c r="CA463" s="5" t="s">
        <v>8</v>
      </c>
      <c r="CB463" s="5"/>
      <c r="CC463">
        <v>103591.76116639668</v>
      </c>
      <c r="CD463" s="5">
        <v>0</v>
      </c>
      <c r="CE463" s="5">
        <v>4476200</v>
      </c>
      <c r="CF463" s="5"/>
      <c r="CG463" s="5"/>
      <c r="CH463" s="5" t="s">
        <v>1</v>
      </c>
      <c r="CI463" s="5" t="s">
        <v>1</v>
      </c>
      <c r="CJ463" t="s">
        <v>1863</v>
      </c>
      <c r="CK463" t="s">
        <v>1787</v>
      </c>
      <c r="CL463" t="s">
        <v>1868</v>
      </c>
      <c r="CM463" t="s">
        <v>1856</v>
      </c>
      <c r="CN463" s="5" t="b">
        <v>1</v>
      </c>
      <c r="CO463" t="s">
        <v>604</v>
      </c>
      <c r="CQ463" t="s">
        <v>1269</v>
      </c>
      <c r="CR463" t="s">
        <v>1450</v>
      </c>
      <c r="CS463" t="s">
        <v>8</v>
      </c>
      <c r="CT463" t="b">
        <v>1</v>
      </c>
      <c r="CU463">
        <v>4476200</v>
      </c>
      <c r="CV463" t="s">
        <v>1899</v>
      </c>
      <c r="CW463">
        <v>4476200</v>
      </c>
      <c r="CX463">
        <v>4476200</v>
      </c>
      <c r="CY463">
        <v>0</v>
      </c>
      <c r="CZ463" t="b">
        <v>1</v>
      </c>
      <c r="DA463">
        <v>45372</v>
      </c>
      <c r="DB463" t="s">
        <v>1789</v>
      </c>
      <c r="DC463">
        <v>-2.2217079379773241E-2</v>
      </c>
      <c r="DD463">
        <v>-2301.5063809243456</v>
      </c>
      <c r="DE463" s="5">
        <f>ROUND(ПП5[[#This Row],[Стоимость квартиры с отделкой]]/1000000,2)</f>
        <v>4.4800000000000004</v>
      </c>
    </row>
    <row r="464" spans="1:109" x14ac:dyDescent="0.25">
      <c r="A464" s="5">
        <v>463</v>
      </c>
      <c r="B464" s="5" t="s">
        <v>22</v>
      </c>
      <c r="C464" s="5">
        <v>10</v>
      </c>
      <c r="D464" s="5">
        <v>3</v>
      </c>
      <c r="E464" s="5">
        <v>0</v>
      </c>
      <c r="F464" s="5">
        <v>7.2</v>
      </c>
      <c r="G464" s="5"/>
      <c r="H464" s="5"/>
      <c r="I464" s="5">
        <v>7.2</v>
      </c>
      <c r="J464" s="5">
        <v>5.17</v>
      </c>
      <c r="K464" s="5">
        <v>3.71</v>
      </c>
      <c r="L464" s="5"/>
      <c r="M464" s="5"/>
      <c r="N464" s="5">
        <v>6.96</v>
      </c>
      <c r="O464" s="5">
        <v>2.92</v>
      </c>
      <c r="P464" s="5"/>
      <c r="R464" s="5">
        <v>2.92</v>
      </c>
      <c r="S464" s="5">
        <v>25.96</v>
      </c>
      <c r="T464" s="5">
        <v>23.04</v>
      </c>
      <c r="U464" s="5">
        <v>24.5</v>
      </c>
      <c r="V464">
        <v>24.35</v>
      </c>
      <c r="W464" s="5">
        <v>91105.56</v>
      </c>
      <c r="X464">
        <v>4555.2780000000002</v>
      </c>
      <c r="Y464">
        <v>95660.838000000003</v>
      </c>
      <c r="AA464">
        <v>95660.838000000003</v>
      </c>
      <c r="AC464">
        <v>95660.838000000003</v>
      </c>
      <c r="AE464">
        <v>95660.838000000003</v>
      </c>
      <c r="AG464">
        <v>95660.838000000003</v>
      </c>
      <c r="AI464">
        <v>95660.838000000003</v>
      </c>
      <c r="AK464">
        <v>95660.838000000003</v>
      </c>
      <c r="AL464" s="5"/>
      <c r="AM464" s="5">
        <v>95660.838000000003</v>
      </c>
      <c r="AO464">
        <v>95660.838000000003</v>
      </c>
      <c r="AQ464">
        <v>95660.838000000003</v>
      </c>
      <c r="AS464">
        <v>95660.838000000003</v>
      </c>
      <c r="AU464">
        <v>95660.838000000003</v>
      </c>
      <c r="AW464">
        <v>95660.838000000003</v>
      </c>
      <c r="AX464" s="5"/>
      <c r="AY464">
        <v>95660.838000000003</v>
      </c>
      <c r="BA464">
        <v>95660.838000000003</v>
      </c>
      <c r="BC464">
        <v>95660.838000000003</v>
      </c>
      <c r="BE464">
        <v>95660.838000000003</v>
      </c>
      <c r="BG464">
        <v>95660.838000000003</v>
      </c>
      <c r="BI464">
        <v>95660.838000000003</v>
      </c>
      <c r="BK464">
        <v>95660.838000000003</v>
      </c>
      <c r="BM464">
        <v>95660.838000000003</v>
      </c>
      <c r="BO464">
        <v>95660.838000000003</v>
      </c>
      <c r="BQ464">
        <v>95660.838000000003</v>
      </c>
      <c r="BS464">
        <v>95660.838000000003</v>
      </c>
      <c r="BT464" s="5">
        <v>95660.84</v>
      </c>
      <c r="BU464" s="5">
        <v>2343690.58</v>
      </c>
      <c r="BX464" s="5">
        <v>0</v>
      </c>
      <c r="BY464" s="5">
        <v>95660.84</v>
      </c>
      <c r="BZ464" s="5">
        <v>2343690.58</v>
      </c>
      <c r="CA464" s="5" t="s">
        <v>8</v>
      </c>
      <c r="CB464" s="5"/>
      <c r="CC464">
        <v>95660.84</v>
      </c>
      <c r="CD464" s="5">
        <v>0</v>
      </c>
      <c r="CE464" s="5">
        <v>2343690.58</v>
      </c>
      <c r="CF464" s="5"/>
      <c r="CG464" s="5"/>
      <c r="CH464" s="5" t="s">
        <v>1</v>
      </c>
      <c r="CI464" s="5" t="s">
        <v>1</v>
      </c>
      <c r="CJ464" t="s">
        <v>1863</v>
      </c>
      <c r="CK464" t="s">
        <v>1787</v>
      </c>
      <c r="CL464" t="s">
        <v>1868</v>
      </c>
      <c r="CM464" t="s">
        <v>1862</v>
      </c>
      <c r="CN464" s="5" t="b">
        <v>1</v>
      </c>
      <c r="CO464" t="s">
        <v>605</v>
      </c>
      <c r="CQ464" t="s">
        <v>128</v>
      </c>
      <c r="CR464" t="s">
        <v>1450</v>
      </c>
      <c r="CS464" t="s">
        <v>8</v>
      </c>
      <c r="CT464" t="b">
        <v>1</v>
      </c>
      <c r="CU464">
        <v>2343690.58</v>
      </c>
      <c r="CV464" t="s">
        <v>1899</v>
      </c>
      <c r="CW464">
        <v>0</v>
      </c>
      <c r="CX464">
        <v>2343691</v>
      </c>
      <c r="CY464">
        <v>0</v>
      </c>
      <c r="CZ464" t="b">
        <v>1</v>
      </c>
      <c r="DA464">
        <v>45188</v>
      </c>
      <c r="DB464" t="s">
        <v>1795</v>
      </c>
      <c r="DC464">
        <v>-6.1224489795919101E-3</v>
      </c>
      <c r="DD464">
        <v>-585.67861224490491</v>
      </c>
      <c r="DE464" s="5">
        <f>ROUND(ПП5[[#This Row],[Стоимость квартиры с отделкой]]/1000000,2)</f>
        <v>2.34</v>
      </c>
    </row>
    <row r="465" spans="1:109" x14ac:dyDescent="0.25">
      <c r="A465" s="5">
        <v>464</v>
      </c>
      <c r="B465" s="5" t="s">
        <v>22</v>
      </c>
      <c r="C465" s="5">
        <v>10</v>
      </c>
      <c r="D465" s="5">
        <v>4</v>
      </c>
      <c r="E465" s="5">
        <v>2</v>
      </c>
      <c r="F465" s="5">
        <v>14.48</v>
      </c>
      <c r="G465" s="5">
        <v>11.42</v>
      </c>
      <c r="H465" s="5"/>
      <c r="I465" s="5">
        <v>25.9</v>
      </c>
      <c r="J465" s="5">
        <v>15.86</v>
      </c>
      <c r="K465" s="5">
        <v>3.01</v>
      </c>
      <c r="L465" s="5">
        <v>2.67</v>
      </c>
      <c r="M465" s="5"/>
      <c r="N465" s="5">
        <v>9.44</v>
      </c>
      <c r="O465" s="5">
        <v>2.72</v>
      </c>
      <c r="P465" s="5"/>
      <c r="R465" s="5">
        <v>2.72</v>
      </c>
      <c r="S465" s="5">
        <v>59.6</v>
      </c>
      <c r="T465" s="5">
        <v>56.88</v>
      </c>
      <c r="U465" s="5">
        <v>58.24</v>
      </c>
      <c r="V465">
        <v>58.05</v>
      </c>
      <c r="W465" s="5">
        <v>79535.67300000001</v>
      </c>
      <c r="X465">
        <v>3976.7836500000008</v>
      </c>
      <c r="Y465">
        <v>83512.456649999993</v>
      </c>
      <c r="Z465">
        <v>2505.3736994999999</v>
      </c>
      <c r="AA465">
        <v>86017.8303495</v>
      </c>
      <c r="AC465">
        <v>86017.8303495</v>
      </c>
      <c r="AE465">
        <v>86017.8303495</v>
      </c>
      <c r="AG465">
        <v>86017.8303495</v>
      </c>
      <c r="AI465">
        <v>86017.8303495</v>
      </c>
      <c r="AJ465">
        <v>860.17830349500002</v>
      </c>
      <c r="AK465">
        <v>86878.008652995006</v>
      </c>
      <c r="AL465" s="5">
        <v>4343.9004326497507</v>
      </c>
      <c r="AM465" s="5">
        <v>91221.909085644758</v>
      </c>
      <c r="AO465">
        <v>91221.909085644758</v>
      </c>
      <c r="AP465">
        <v>1824.4381817128951</v>
      </c>
      <c r="AQ465">
        <v>93046.347267357647</v>
      </c>
      <c r="AS465">
        <v>93046.347267357647</v>
      </c>
      <c r="AT465">
        <v>1860.9269453471527</v>
      </c>
      <c r="AU465">
        <v>94907.274212704797</v>
      </c>
      <c r="AW465">
        <v>94907.274212704797</v>
      </c>
      <c r="AX465" s="5">
        <v>949.07274212704795</v>
      </c>
      <c r="AY465">
        <v>95856.346954831839</v>
      </c>
      <c r="BA465">
        <v>95856.346954831839</v>
      </c>
      <c r="BC465">
        <v>95856.346954831839</v>
      </c>
      <c r="BE465">
        <v>95856.346954831839</v>
      </c>
      <c r="BF465">
        <v>1437.8452043224777</v>
      </c>
      <c r="BG465">
        <v>97294.192159154321</v>
      </c>
      <c r="BI465">
        <v>97294.192159154321</v>
      </c>
      <c r="BK465">
        <v>97294.192159154321</v>
      </c>
      <c r="BM465">
        <v>97294.192159154321</v>
      </c>
      <c r="BO465">
        <v>97294.192159154321</v>
      </c>
      <c r="BQ465">
        <v>97294.192159154321</v>
      </c>
      <c r="BS465">
        <v>97294.192159154321</v>
      </c>
      <c r="BT465" s="5">
        <v>97294.19</v>
      </c>
      <c r="BU465" s="5">
        <v>5666500</v>
      </c>
      <c r="BW465">
        <v>0.03</v>
      </c>
      <c r="BX465" s="5">
        <v>169995</v>
      </c>
      <c r="BY465" s="5">
        <v>94376.802884615376</v>
      </c>
      <c r="BZ465" s="5">
        <v>5496505</v>
      </c>
      <c r="CA465" s="5" t="s">
        <v>10</v>
      </c>
      <c r="CB465" s="5">
        <v>20000</v>
      </c>
      <c r="CC465">
        <v>114376.80288461538</v>
      </c>
      <c r="CD465" s="5">
        <v>1164800</v>
      </c>
      <c r="CE465" s="5">
        <v>6661305</v>
      </c>
      <c r="CF465" s="5"/>
      <c r="CG465" s="5" t="s">
        <v>24</v>
      </c>
      <c r="CH465" s="5" t="s">
        <v>1</v>
      </c>
      <c r="CI465" s="5" t="s">
        <v>1</v>
      </c>
      <c r="CJ465" t="s">
        <v>1863</v>
      </c>
      <c r="CK465" t="s">
        <v>1787</v>
      </c>
      <c r="CL465" t="s">
        <v>1868</v>
      </c>
      <c r="CM465" t="s">
        <v>1857</v>
      </c>
      <c r="CN465" s="5" t="b">
        <v>1</v>
      </c>
      <c r="CO465" t="s">
        <v>606</v>
      </c>
      <c r="CQ465" t="s">
        <v>1269</v>
      </c>
      <c r="CR465" t="s">
        <v>1450</v>
      </c>
      <c r="CS465" t="s">
        <v>10</v>
      </c>
      <c r="CT465" t="b">
        <v>1</v>
      </c>
      <c r="CU465">
        <v>5666500</v>
      </c>
      <c r="CV465" t="s">
        <v>1899</v>
      </c>
      <c r="CW465">
        <v>0</v>
      </c>
      <c r="CX465">
        <v>5666500</v>
      </c>
      <c r="CY465">
        <v>0</v>
      </c>
      <c r="CZ465" t="b">
        <v>1</v>
      </c>
      <c r="DA465">
        <v>45548</v>
      </c>
      <c r="DB465" t="s">
        <v>1785</v>
      </c>
      <c r="DC465">
        <v>-3.2623626373626813E-3</v>
      </c>
      <c r="DD465">
        <v>-307.89135556451174</v>
      </c>
      <c r="DE465" s="5">
        <f>ROUND(ПП5[[#This Row],[Стоимость квартиры с отделкой]]/1000000,2)</f>
        <v>6.66</v>
      </c>
    </row>
    <row r="466" spans="1:109" x14ac:dyDescent="0.25">
      <c r="A466" s="5">
        <v>465</v>
      </c>
      <c r="B466" s="5" t="s">
        <v>22</v>
      </c>
      <c r="C466" s="5">
        <v>10</v>
      </c>
      <c r="D466" s="5">
        <v>5</v>
      </c>
      <c r="E466" s="5">
        <v>2</v>
      </c>
      <c r="F466" s="5">
        <v>15.41</v>
      </c>
      <c r="G466" s="5">
        <v>12.78</v>
      </c>
      <c r="H466" s="5"/>
      <c r="I466" s="5">
        <v>28.19</v>
      </c>
      <c r="J466" s="5">
        <v>13.45</v>
      </c>
      <c r="K466" s="5">
        <v>3.7</v>
      </c>
      <c r="L466" s="5">
        <v>2.72</v>
      </c>
      <c r="M466" s="5"/>
      <c r="N466" s="5">
        <v>8.2200000000000006</v>
      </c>
      <c r="O466" s="5">
        <v>3.03</v>
      </c>
      <c r="P466" s="5"/>
      <c r="R466" s="5">
        <v>3.03</v>
      </c>
      <c r="S466" s="5">
        <v>59.31</v>
      </c>
      <c r="T466" s="5">
        <v>56.28</v>
      </c>
      <c r="U466" s="5">
        <v>57.8</v>
      </c>
      <c r="V466">
        <v>57.45</v>
      </c>
      <c r="W466" s="5">
        <v>79149.577499999999</v>
      </c>
      <c r="X466">
        <v>3957.4788749999998</v>
      </c>
      <c r="Y466">
        <v>83107.056375</v>
      </c>
      <c r="Z466">
        <v>2493.2116912500001</v>
      </c>
      <c r="AA466">
        <v>85600.268066250006</v>
      </c>
      <c r="AC466">
        <v>85600.268066250006</v>
      </c>
      <c r="AE466">
        <v>85600.268066250006</v>
      </c>
      <c r="AG466">
        <v>85600.268066250006</v>
      </c>
      <c r="AI466">
        <v>85600.268066250006</v>
      </c>
      <c r="AJ466">
        <v>856.0026806625001</v>
      </c>
      <c r="AK466">
        <v>86456.270746912502</v>
      </c>
      <c r="AL466" s="5">
        <v>4322.8135373456253</v>
      </c>
      <c r="AM466" s="5">
        <v>90779.084284258133</v>
      </c>
      <c r="AO466">
        <v>90779.084284258133</v>
      </c>
      <c r="AP466">
        <v>1815.5816856851627</v>
      </c>
      <c r="AQ466">
        <v>92594.665969943293</v>
      </c>
      <c r="AS466">
        <v>92594.665969943293</v>
      </c>
      <c r="AT466">
        <v>1851.893319398866</v>
      </c>
      <c r="AU466">
        <v>94446.559289342156</v>
      </c>
      <c r="AW466">
        <v>94446.559289342156</v>
      </c>
      <c r="AX466" s="5">
        <v>944.46559289342156</v>
      </c>
      <c r="AY466">
        <v>95391.024882235579</v>
      </c>
      <c r="BA466">
        <v>95391.024882235579</v>
      </c>
      <c r="BC466">
        <v>95391.024882235579</v>
      </c>
      <c r="BE466">
        <v>95391.024882235579</v>
      </c>
      <c r="BF466">
        <v>1430.8653732335335</v>
      </c>
      <c r="BG466">
        <v>96821.890255469116</v>
      </c>
      <c r="BH466">
        <v>500</v>
      </c>
      <c r="BI466">
        <v>97321.890255469116</v>
      </c>
      <c r="BJ466">
        <v>3892.8756102187649</v>
      </c>
      <c r="BK466">
        <v>101214.76586568788</v>
      </c>
      <c r="BL466">
        <v>6072.8859519412727</v>
      </c>
      <c r="BM466">
        <v>107287.65181762914</v>
      </c>
      <c r="BN466">
        <v>13947.39473629179</v>
      </c>
      <c r="BO466">
        <v>121235.04655392093</v>
      </c>
      <c r="BP466">
        <v>35</v>
      </c>
      <c r="BQ466">
        <v>121270.04655392093</v>
      </c>
      <c r="BS466">
        <v>121270.04655392093</v>
      </c>
      <c r="BT466" s="5">
        <v>121270.05</v>
      </c>
      <c r="BU466" s="5">
        <v>7009500</v>
      </c>
      <c r="BV466">
        <v>300000</v>
      </c>
      <c r="BW466">
        <v>0.03</v>
      </c>
      <c r="BX466" s="5">
        <v>510285</v>
      </c>
      <c r="BY466" s="5">
        <v>112443.16608996539</v>
      </c>
      <c r="BZ466" s="5">
        <v>6499215</v>
      </c>
      <c r="CA466" s="5" t="s">
        <v>1282</v>
      </c>
      <c r="CB466" s="5">
        <v>10000</v>
      </c>
      <c r="CC466">
        <v>122443.16608996539</v>
      </c>
      <c r="CD466" s="5">
        <v>578000</v>
      </c>
      <c r="CE466" s="5">
        <v>7077215</v>
      </c>
      <c r="CF466" s="5"/>
      <c r="CG466" s="5" t="s">
        <v>1776</v>
      </c>
      <c r="CH466" s="5" t="s">
        <v>1</v>
      </c>
      <c r="CI466" s="5" t="s">
        <v>1</v>
      </c>
      <c r="CJ466" t="s">
        <v>1863</v>
      </c>
      <c r="CK466" t="s">
        <v>1787</v>
      </c>
      <c r="CL466" t="s">
        <v>1868</v>
      </c>
      <c r="CM466" t="s">
        <v>1865</v>
      </c>
      <c r="CN466" s="5" t="b">
        <v>1</v>
      </c>
      <c r="CO466" t="s">
        <v>607</v>
      </c>
      <c r="CQ466" t="s">
        <v>1269</v>
      </c>
      <c r="CR466" t="s">
        <v>1450</v>
      </c>
      <c r="CS466" t="s">
        <v>1282</v>
      </c>
      <c r="CT466" t="b">
        <v>1</v>
      </c>
      <c r="CU466">
        <v>7009500</v>
      </c>
      <c r="CV466" t="s">
        <v>1899</v>
      </c>
      <c r="CW466">
        <v>0</v>
      </c>
      <c r="CX466">
        <v>7009500</v>
      </c>
      <c r="CY466">
        <v>0</v>
      </c>
      <c r="CZ466" t="b">
        <v>1</v>
      </c>
      <c r="DA466">
        <v>45807</v>
      </c>
      <c r="DB466" t="s">
        <v>1792</v>
      </c>
      <c r="DC466">
        <v>-6.0553633217993452E-3</v>
      </c>
      <c r="DD466">
        <v>-680.88422372816842</v>
      </c>
      <c r="DE466" s="5">
        <f>ROUND(ПП5[[#This Row],[Стоимость квартиры с отделкой]]/1000000,2)</f>
        <v>7.08</v>
      </c>
    </row>
    <row r="467" spans="1:109" x14ac:dyDescent="0.25">
      <c r="A467" s="5">
        <v>466</v>
      </c>
      <c r="B467" s="5" t="s">
        <v>22</v>
      </c>
      <c r="C467" s="5">
        <v>10</v>
      </c>
      <c r="D467" s="5">
        <v>6</v>
      </c>
      <c r="E467" s="5">
        <v>1</v>
      </c>
      <c r="F467" s="5">
        <v>12.71</v>
      </c>
      <c r="G467" s="5"/>
      <c r="H467" s="5"/>
      <c r="I467" s="5">
        <v>12.71</v>
      </c>
      <c r="J467" s="5">
        <v>12.55</v>
      </c>
      <c r="K467" s="5">
        <v>4.28</v>
      </c>
      <c r="L467" s="5"/>
      <c r="M467" s="5"/>
      <c r="N467" s="5">
        <v>7.34</v>
      </c>
      <c r="O467" s="5">
        <v>2.84</v>
      </c>
      <c r="P467" s="5"/>
      <c r="R467" s="5">
        <v>2.84</v>
      </c>
      <c r="S467" s="5">
        <v>39.72</v>
      </c>
      <c r="T467" s="5">
        <v>36.880000000000003</v>
      </c>
      <c r="U467" s="5">
        <v>38.299999999999997</v>
      </c>
      <c r="V467">
        <v>37.700000000000003</v>
      </c>
      <c r="W467" s="5">
        <v>87601.5</v>
      </c>
      <c r="X467">
        <v>4380.0749999999998</v>
      </c>
      <c r="Y467">
        <v>91981.574999999997</v>
      </c>
      <c r="AA467">
        <v>91981.574999999997</v>
      </c>
      <c r="AC467">
        <v>91981.574999999997</v>
      </c>
      <c r="AE467">
        <v>91981.574999999997</v>
      </c>
      <c r="AG467">
        <v>91981.574999999997</v>
      </c>
      <c r="AI467">
        <v>91981.574999999997</v>
      </c>
      <c r="AK467">
        <v>91981.574999999997</v>
      </c>
      <c r="AL467" s="5"/>
      <c r="AM467" s="5">
        <v>91981.574999999997</v>
      </c>
      <c r="AO467">
        <v>91981.574999999997</v>
      </c>
      <c r="AQ467">
        <v>91981.574999999997</v>
      </c>
      <c r="AS467">
        <v>91981.574999999997</v>
      </c>
      <c r="AU467">
        <v>91981.574999999997</v>
      </c>
      <c r="AW467">
        <v>91981.574999999997</v>
      </c>
      <c r="AX467" s="5"/>
      <c r="AY467">
        <v>91981.574999999997</v>
      </c>
      <c r="BA467">
        <v>91981.574999999997</v>
      </c>
      <c r="BC467">
        <v>91981.574999999997</v>
      </c>
      <c r="BE467">
        <v>91981.574999999997</v>
      </c>
      <c r="BG467">
        <v>91981.574999999997</v>
      </c>
      <c r="BI467">
        <v>91981.574999999997</v>
      </c>
      <c r="BK467">
        <v>91981.574999999997</v>
      </c>
      <c r="BM467">
        <v>91981.574999999997</v>
      </c>
      <c r="BO467">
        <v>91981.574999999997</v>
      </c>
      <c r="BQ467">
        <v>91981.574999999997</v>
      </c>
      <c r="BS467">
        <v>91981.574999999997</v>
      </c>
      <c r="BT467" s="5">
        <v>91981.58</v>
      </c>
      <c r="BU467" s="5">
        <v>3522894.51</v>
      </c>
      <c r="BX467" s="5">
        <v>0</v>
      </c>
      <c r="BY467" s="5">
        <v>91981.579895561357</v>
      </c>
      <c r="BZ467" s="5">
        <v>3522894.51</v>
      </c>
      <c r="CA467" s="5" t="s">
        <v>8</v>
      </c>
      <c r="CB467" s="5"/>
      <c r="CC467">
        <v>91981.579895561357</v>
      </c>
      <c r="CD467" s="5">
        <v>0</v>
      </c>
      <c r="CE467" s="5">
        <v>3522894.51</v>
      </c>
      <c r="CF467" s="5"/>
      <c r="CG467" s="5"/>
      <c r="CH467" s="5" t="s">
        <v>1</v>
      </c>
      <c r="CI467" s="5" t="s">
        <v>1</v>
      </c>
      <c r="CJ467" t="s">
        <v>1863</v>
      </c>
      <c r="CK467" t="s">
        <v>1787</v>
      </c>
      <c r="CL467" t="s">
        <v>1868</v>
      </c>
      <c r="CM467" t="s">
        <v>1864</v>
      </c>
      <c r="CN467" s="5" t="b">
        <v>1</v>
      </c>
      <c r="CO467" t="s">
        <v>608</v>
      </c>
      <c r="CQ467" t="s">
        <v>128</v>
      </c>
      <c r="CR467" t="s">
        <v>1450</v>
      </c>
      <c r="CS467" t="s">
        <v>8</v>
      </c>
      <c r="CT467" t="b">
        <v>1</v>
      </c>
      <c r="CU467">
        <v>3522894.51</v>
      </c>
      <c r="CV467" t="s">
        <v>1899</v>
      </c>
      <c r="CW467">
        <v>0</v>
      </c>
      <c r="CX467">
        <v>3522895</v>
      </c>
      <c r="CY467">
        <v>0</v>
      </c>
      <c r="CZ467" t="b">
        <v>1</v>
      </c>
      <c r="DA467">
        <v>45188</v>
      </c>
      <c r="DB467" t="s">
        <v>1788</v>
      </c>
      <c r="DC467">
        <v>-1.5665796344647598E-2</v>
      </c>
      <c r="DD467">
        <v>-1440.9646981027961</v>
      </c>
      <c r="DE467" s="5">
        <f>ROUND(ПП5[[#This Row],[Стоимость квартиры с отделкой]]/1000000,2)</f>
        <v>3.52</v>
      </c>
    </row>
    <row r="468" spans="1:109" x14ac:dyDescent="0.25">
      <c r="A468" s="5">
        <v>467</v>
      </c>
      <c r="B468" s="5" t="s">
        <v>22</v>
      </c>
      <c r="C468" s="5">
        <v>10</v>
      </c>
      <c r="D468" s="5">
        <v>7</v>
      </c>
      <c r="E468" s="5">
        <v>3</v>
      </c>
      <c r="F468" s="5">
        <v>14.49</v>
      </c>
      <c r="G468" s="5">
        <v>13.98</v>
      </c>
      <c r="H468" s="5">
        <v>11.42</v>
      </c>
      <c r="I468" s="5">
        <v>39.89</v>
      </c>
      <c r="J468" s="5">
        <v>16.670000000000002</v>
      </c>
      <c r="K468" s="5">
        <v>4.1399999999999997</v>
      </c>
      <c r="L468" s="5">
        <v>1.89</v>
      </c>
      <c r="M468" s="5"/>
      <c r="N468" s="5">
        <v>11.31</v>
      </c>
      <c r="O468" s="5">
        <v>2.86</v>
      </c>
      <c r="P468" s="5">
        <v>2.79</v>
      </c>
      <c r="Q468">
        <v>5.42</v>
      </c>
      <c r="R468" s="5">
        <v>11.07</v>
      </c>
      <c r="S468" s="5">
        <v>84.97</v>
      </c>
      <c r="T468" s="5">
        <v>73.900000000000006</v>
      </c>
      <c r="U468" s="5">
        <v>79.44</v>
      </c>
      <c r="V468">
        <v>78.749999999999986</v>
      </c>
      <c r="W468" s="5">
        <v>76375.530000000013</v>
      </c>
      <c r="X468">
        <v>3818.7765000000009</v>
      </c>
      <c r="Y468">
        <v>80194.306500000021</v>
      </c>
      <c r="Z468">
        <v>2405.8291950000007</v>
      </c>
      <c r="AA468">
        <v>82600.135695000019</v>
      </c>
      <c r="AC468">
        <v>82600.135695000019</v>
      </c>
      <c r="AE468">
        <v>82600.135695000019</v>
      </c>
      <c r="AG468">
        <v>82600.135695000019</v>
      </c>
      <c r="AI468">
        <v>82600.135695000019</v>
      </c>
      <c r="AK468">
        <v>82600.135695000019</v>
      </c>
      <c r="AL468" s="5"/>
      <c r="AM468" s="5">
        <v>82600.135695000019</v>
      </c>
      <c r="AO468">
        <v>82600.135695000019</v>
      </c>
      <c r="AQ468">
        <v>82600.135695000019</v>
      </c>
      <c r="AS468">
        <v>82600.135695000019</v>
      </c>
      <c r="AU468">
        <v>82600.135695000019</v>
      </c>
      <c r="AW468">
        <v>82600.135695000019</v>
      </c>
      <c r="AX468" s="5"/>
      <c r="AY468">
        <v>82600.135695000019</v>
      </c>
      <c r="BA468">
        <v>82600.135695000019</v>
      </c>
      <c r="BC468">
        <v>82600.135695000019</v>
      </c>
      <c r="BE468">
        <v>82600.135695000019</v>
      </c>
      <c r="BG468">
        <v>82600.135695000019</v>
      </c>
      <c r="BI468">
        <v>82600.135695000019</v>
      </c>
      <c r="BK468">
        <v>82600.135695000019</v>
      </c>
      <c r="BM468">
        <v>82600.135695000019</v>
      </c>
      <c r="BO468">
        <v>82600.135695000019</v>
      </c>
      <c r="BQ468">
        <v>82600.135695000019</v>
      </c>
      <c r="BS468">
        <v>82600.135695000019</v>
      </c>
      <c r="BT468" s="5">
        <v>82600.14</v>
      </c>
      <c r="BU468" s="5">
        <v>6561755.1200000001</v>
      </c>
      <c r="BX468" s="5">
        <v>0</v>
      </c>
      <c r="BY468" s="5">
        <v>82600.139979859014</v>
      </c>
      <c r="BZ468" s="5">
        <v>6561755.1200000001</v>
      </c>
      <c r="CA468" s="5" t="s">
        <v>9</v>
      </c>
      <c r="CB468" s="5">
        <v>5000</v>
      </c>
      <c r="CC468">
        <v>87600.139979859014</v>
      </c>
      <c r="CD468" s="5">
        <v>397200</v>
      </c>
      <c r="CE468" s="5">
        <v>6958955.1200000001</v>
      </c>
      <c r="CF468" s="5" t="s">
        <v>105</v>
      </c>
      <c r="CG468" s="5"/>
      <c r="CH468" s="5" t="s">
        <v>1</v>
      </c>
      <c r="CI468" s="5" t="s">
        <v>1</v>
      </c>
      <c r="CJ468" t="s">
        <v>1863</v>
      </c>
      <c r="CK468" t="s">
        <v>1787</v>
      </c>
      <c r="CL468" t="s">
        <v>1868</v>
      </c>
      <c r="CM468" t="s">
        <v>1858</v>
      </c>
      <c r="CN468" s="5" t="b">
        <v>1</v>
      </c>
      <c r="CO468" t="s">
        <v>609</v>
      </c>
      <c r="CQ468" t="s">
        <v>128</v>
      </c>
      <c r="CR468" t="s">
        <v>1450</v>
      </c>
      <c r="CS468" t="s">
        <v>9</v>
      </c>
      <c r="CT468" t="b">
        <v>1</v>
      </c>
      <c r="CU468">
        <v>6561755.1200000001</v>
      </c>
      <c r="CV468" t="s">
        <v>1899</v>
      </c>
      <c r="CW468">
        <v>0</v>
      </c>
      <c r="CX468">
        <v>6561755</v>
      </c>
      <c r="CY468">
        <v>0</v>
      </c>
      <c r="CZ468" t="b">
        <v>1</v>
      </c>
      <c r="DA468">
        <v>45184</v>
      </c>
      <c r="DB468" t="s">
        <v>1791</v>
      </c>
      <c r="DC468">
        <v>-8.6858006042297431E-3</v>
      </c>
      <c r="DD468">
        <v>-717.44834574652077</v>
      </c>
      <c r="DE468" s="5">
        <f>ROUND(ПП5[[#This Row],[Стоимость квартиры с отделкой]]/1000000,2)</f>
        <v>6.96</v>
      </c>
    </row>
    <row r="469" spans="1:109" x14ac:dyDescent="0.25">
      <c r="A469" s="5">
        <v>468</v>
      </c>
      <c r="B469" s="5" t="s">
        <v>22</v>
      </c>
      <c r="C469" s="5">
        <v>10</v>
      </c>
      <c r="D469" s="5">
        <v>8</v>
      </c>
      <c r="E469" s="5">
        <v>1</v>
      </c>
      <c r="F469" s="5">
        <v>16.79</v>
      </c>
      <c r="G469" s="5"/>
      <c r="H469" s="5"/>
      <c r="I469" s="5">
        <v>16.79</v>
      </c>
      <c r="J469" s="5">
        <v>11.43</v>
      </c>
      <c r="K469" s="5">
        <v>3.56</v>
      </c>
      <c r="L469" s="5"/>
      <c r="M469" s="5"/>
      <c r="N469" s="5">
        <v>6.66</v>
      </c>
      <c r="O469" s="5">
        <v>2.4900000000000002</v>
      </c>
      <c r="P469" s="5"/>
      <c r="R469" s="5">
        <v>2.4900000000000002</v>
      </c>
      <c r="S469" s="5">
        <v>40.93</v>
      </c>
      <c r="T469" s="5">
        <v>38.44</v>
      </c>
      <c r="U469" s="5">
        <v>39.69</v>
      </c>
      <c r="V469">
        <v>39.549999999999997</v>
      </c>
      <c r="W469" s="5">
        <v>84762.5625</v>
      </c>
      <c r="X469">
        <v>4238.1281250000002</v>
      </c>
      <c r="Y469">
        <v>89000.690625000003</v>
      </c>
      <c r="Z469">
        <v>2670.02071875</v>
      </c>
      <c r="AA469">
        <v>91670.711343750023</v>
      </c>
      <c r="AB469">
        <v>4125.1820104687504</v>
      </c>
      <c r="AC469">
        <v>95795.893354218759</v>
      </c>
      <c r="AE469">
        <v>95795.893354218759</v>
      </c>
      <c r="AF469">
        <v>4789.7946677109385</v>
      </c>
      <c r="AG469">
        <v>100585.6880219297</v>
      </c>
      <c r="AI469">
        <v>100585.6880219297</v>
      </c>
      <c r="AJ469">
        <v>1005.8568802192972</v>
      </c>
      <c r="AK469">
        <v>101591.54490214901</v>
      </c>
      <c r="AL469" s="5">
        <v>5079.5772451074508</v>
      </c>
      <c r="AM469" s="5">
        <v>106671.12214725644</v>
      </c>
      <c r="AO469">
        <v>106671.12214725644</v>
      </c>
      <c r="AP469">
        <v>3200.1336644176936</v>
      </c>
      <c r="AQ469">
        <v>109871.25581167414</v>
      </c>
      <c r="AS469">
        <v>109871.25581167414</v>
      </c>
      <c r="AU469">
        <v>109871.25581167414</v>
      </c>
      <c r="AW469">
        <v>109871.25581167414</v>
      </c>
      <c r="AX469" s="5"/>
      <c r="AY469">
        <v>109871.25581167414</v>
      </c>
      <c r="BA469">
        <v>109871.25581167414</v>
      </c>
      <c r="BC469">
        <v>109871.25581167414</v>
      </c>
      <c r="BE469">
        <v>109871.25581167414</v>
      </c>
      <c r="BF469">
        <v>549.35627905837077</v>
      </c>
      <c r="BG469">
        <v>110420.61209073252</v>
      </c>
      <c r="BI469">
        <v>110420.61209073252</v>
      </c>
      <c r="BJ469">
        <v>2208.4122418146503</v>
      </c>
      <c r="BK469">
        <v>112629.02433254715</v>
      </c>
      <c r="BL469">
        <v>5631.451216627358</v>
      </c>
      <c r="BM469">
        <v>118260.47554917452</v>
      </c>
      <c r="BN469">
        <v>15373.861821392687</v>
      </c>
      <c r="BO469">
        <v>133634.3373705672</v>
      </c>
      <c r="BP469">
        <v>35</v>
      </c>
      <c r="BQ469">
        <v>133669.3373705672</v>
      </c>
      <c r="BS469">
        <v>133669.3373705672</v>
      </c>
      <c r="BT469" s="5">
        <v>133669.34</v>
      </c>
      <c r="BU469" s="5">
        <v>5305400</v>
      </c>
      <c r="BV469">
        <v>317520</v>
      </c>
      <c r="BX469" s="5">
        <v>317520</v>
      </c>
      <c r="BY469" s="5">
        <v>125670.94986142604</v>
      </c>
      <c r="BZ469" s="5">
        <v>4987880</v>
      </c>
      <c r="CA469" s="5" t="s">
        <v>10</v>
      </c>
      <c r="CB469" s="5">
        <v>25000</v>
      </c>
      <c r="CC469">
        <v>150670.94986142605</v>
      </c>
      <c r="CD469" s="5">
        <v>992250</v>
      </c>
      <c r="CE469" s="5">
        <v>5980130</v>
      </c>
      <c r="CF469" s="5"/>
      <c r="CG469" s="5" t="s">
        <v>1802</v>
      </c>
      <c r="CH469" s="5" t="s">
        <v>1</v>
      </c>
      <c r="CI469" s="5" t="s">
        <v>1</v>
      </c>
      <c r="CJ469" t="s">
        <v>1863</v>
      </c>
      <c r="CK469" t="s">
        <v>1787</v>
      </c>
      <c r="CL469" t="s">
        <v>1868</v>
      </c>
      <c r="CM469" t="s">
        <v>1864</v>
      </c>
      <c r="CN469" s="5" t="b">
        <v>1</v>
      </c>
      <c r="CO469" t="s">
        <v>610</v>
      </c>
      <c r="CQ469" t="s">
        <v>1269</v>
      </c>
      <c r="CR469" t="s">
        <v>1450</v>
      </c>
      <c r="CS469" t="s">
        <v>10</v>
      </c>
      <c r="CT469" t="b">
        <v>1</v>
      </c>
      <c r="CU469">
        <v>5305400</v>
      </c>
      <c r="CV469" t="s">
        <v>1899</v>
      </c>
      <c r="CW469">
        <v>0</v>
      </c>
      <c r="CX469">
        <v>5305400</v>
      </c>
      <c r="CY469">
        <v>0</v>
      </c>
      <c r="CZ469" t="b">
        <v>1</v>
      </c>
      <c r="DA469">
        <v>45773</v>
      </c>
      <c r="DB469" t="s">
        <v>1789</v>
      </c>
      <c r="DC469">
        <v>-3.5273368606700828E-3</v>
      </c>
      <c r="DD469">
        <v>-443.2837737616299</v>
      </c>
      <c r="DE469" s="5">
        <f>ROUND(ПП5[[#This Row],[Стоимость квартиры с отделкой]]/1000000,2)</f>
        <v>5.98</v>
      </c>
    </row>
    <row r="470" spans="1:109" x14ac:dyDescent="0.25">
      <c r="A470" s="5">
        <v>469</v>
      </c>
      <c r="B470" s="5" t="s">
        <v>22</v>
      </c>
      <c r="C470" s="5">
        <v>11</v>
      </c>
      <c r="D470" s="5">
        <v>1</v>
      </c>
      <c r="E470" s="5">
        <v>0</v>
      </c>
      <c r="F470" s="5">
        <v>13.74</v>
      </c>
      <c r="G470" s="5"/>
      <c r="H470" s="5"/>
      <c r="I470" s="5">
        <v>13.74</v>
      </c>
      <c r="J470" s="5">
        <v>5.84</v>
      </c>
      <c r="K470" s="5">
        <v>3.76</v>
      </c>
      <c r="L470" s="5"/>
      <c r="M470" s="5"/>
      <c r="N470" s="5">
        <v>3.73</v>
      </c>
      <c r="O470" s="5">
        <v>4.6500000000000004</v>
      </c>
      <c r="P470" s="5"/>
      <c r="R470" s="5">
        <v>4.6500000000000004</v>
      </c>
      <c r="S470" s="5">
        <v>31.72</v>
      </c>
      <c r="T470" s="5">
        <v>27.07</v>
      </c>
      <c r="U470" s="5">
        <v>29.4</v>
      </c>
      <c r="V470">
        <v>29.2</v>
      </c>
      <c r="W470" s="5">
        <v>89353.53</v>
      </c>
      <c r="X470">
        <v>4467.6765000000005</v>
      </c>
      <c r="Y470">
        <v>93821.2065</v>
      </c>
      <c r="Z470">
        <v>2814.636195</v>
      </c>
      <c r="AA470">
        <v>96635.842694999999</v>
      </c>
      <c r="AB470">
        <v>8697.2258425500004</v>
      </c>
      <c r="AC470">
        <v>105333.06853755</v>
      </c>
      <c r="AE470">
        <v>105333.06853755</v>
      </c>
      <c r="AG470">
        <v>105333.06853755</v>
      </c>
      <c r="AI470">
        <v>105333.06853755</v>
      </c>
      <c r="AJ470">
        <v>1053.3306853755</v>
      </c>
      <c r="AK470">
        <v>106386.39922292552</v>
      </c>
      <c r="AL470" s="5">
        <v>5319.319961146276</v>
      </c>
      <c r="AM470" s="5">
        <v>111705.7191840718</v>
      </c>
      <c r="AO470">
        <v>111705.7191840718</v>
      </c>
      <c r="AP470">
        <v>3351.1715755221535</v>
      </c>
      <c r="AQ470">
        <v>115056.89075959394</v>
      </c>
      <c r="AS470">
        <v>115056.89075959394</v>
      </c>
      <c r="AU470">
        <v>115056.89075959394</v>
      </c>
      <c r="AW470">
        <v>115056.89075959394</v>
      </c>
      <c r="AX470" s="5">
        <v>1150.5689075959394</v>
      </c>
      <c r="AY470">
        <v>116207.45966718988</v>
      </c>
      <c r="BA470">
        <v>116207.45966718988</v>
      </c>
      <c r="BC470">
        <v>116207.45966718988</v>
      </c>
      <c r="BE470">
        <v>116207.45966718988</v>
      </c>
      <c r="BF470">
        <v>1743.111895007848</v>
      </c>
      <c r="BG470">
        <v>117950.57156219771</v>
      </c>
      <c r="BI470">
        <v>117950.57156219771</v>
      </c>
      <c r="BK470">
        <v>117950.57156219771</v>
      </c>
      <c r="BL470">
        <v>4718.0228624879092</v>
      </c>
      <c r="BM470">
        <v>122668.59442468564</v>
      </c>
      <c r="BN470">
        <v>15946.917275209133</v>
      </c>
      <c r="BO470">
        <v>138615.51169989476</v>
      </c>
      <c r="BQ470">
        <v>138615.51169989476</v>
      </c>
      <c r="BS470">
        <v>138615.51169989476</v>
      </c>
      <c r="BT470" s="5">
        <v>138615.51</v>
      </c>
      <c r="BU470" s="5">
        <v>4075300</v>
      </c>
      <c r="BW470">
        <v>0.02</v>
      </c>
      <c r="BX470" s="5">
        <v>81506</v>
      </c>
      <c r="BY470" s="5">
        <v>135843.33333333334</v>
      </c>
      <c r="BZ470" s="5">
        <v>3993794</v>
      </c>
      <c r="CA470" s="5" t="s">
        <v>8</v>
      </c>
      <c r="CB470" s="5"/>
      <c r="CC470">
        <v>135843.33333333334</v>
      </c>
      <c r="CD470" s="5">
        <v>0</v>
      </c>
      <c r="CE470" s="5">
        <v>3993794</v>
      </c>
      <c r="CF470" s="5"/>
      <c r="CG470" s="5" t="s">
        <v>62</v>
      </c>
      <c r="CH470" s="5" t="s">
        <v>1</v>
      </c>
      <c r="CI470" s="5" t="s">
        <v>1</v>
      </c>
      <c r="CJ470" t="s">
        <v>1863</v>
      </c>
      <c r="CK470" t="s">
        <v>1787</v>
      </c>
      <c r="CL470" t="s">
        <v>1868</v>
      </c>
      <c r="CM470" t="s">
        <v>1862</v>
      </c>
      <c r="CN470" s="5" t="b">
        <v>1</v>
      </c>
      <c r="CO470" t="s">
        <v>611</v>
      </c>
      <c r="CQ470" t="s">
        <v>1269</v>
      </c>
      <c r="CR470" t="s">
        <v>1450</v>
      </c>
      <c r="CS470" t="s">
        <v>8</v>
      </c>
      <c r="CT470" t="b">
        <v>1</v>
      </c>
      <c r="CU470">
        <v>4075300</v>
      </c>
      <c r="CV470" t="s">
        <v>1899</v>
      </c>
      <c r="CW470">
        <v>0</v>
      </c>
      <c r="CX470">
        <v>4075300</v>
      </c>
      <c r="CY470">
        <v>0</v>
      </c>
      <c r="CZ470" t="b">
        <v>1</v>
      </c>
      <c r="DA470">
        <v>45649</v>
      </c>
      <c r="DB470" t="s">
        <v>1792</v>
      </c>
      <c r="DC470">
        <v>-6.8027210884353817E-3</v>
      </c>
      <c r="DD470">
        <v>-924.10430839002379</v>
      </c>
      <c r="DE470" s="5">
        <f>ROUND(ПП5[[#This Row],[Стоимость квартиры с отделкой]]/1000000,2)</f>
        <v>3.99</v>
      </c>
    </row>
    <row r="471" spans="1:109" x14ac:dyDescent="0.25">
      <c r="A471" s="5">
        <v>470</v>
      </c>
      <c r="B471" s="5" t="s">
        <v>22</v>
      </c>
      <c r="C471" s="5">
        <v>11</v>
      </c>
      <c r="D471" s="5">
        <v>2</v>
      </c>
      <c r="E471" s="5">
        <v>1</v>
      </c>
      <c r="F471" s="5">
        <v>13.17</v>
      </c>
      <c r="G471" s="5"/>
      <c r="H471" s="5"/>
      <c r="I471" s="5">
        <v>13.17</v>
      </c>
      <c r="J471" s="5">
        <v>16.940000000000001</v>
      </c>
      <c r="K471" s="5">
        <v>3.55</v>
      </c>
      <c r="L471" s="5">
        <v>2.41</v>
      </c>
      <c r="M471" s="5"/>
      <c r="N471" s="5">
        <v>5.8</v>
      </c>
      <c r="O471" s="5">
        <v>2.68</v>
      </c>
      <c r="P471" s="5"/>
      <c r="R471" s="5">
        <v>2.68</v>
      </c>
      <c r="S471" s="5">
        <v>44.55</v>
      </c>
      <c r="T471" s="5">
        <v>41.87</v>
      </c>
      <c r="U471" s="5">
        <v>43.21</v>
      </c>
      <c r="V471">
        <v>42.15</v>
      </c>
      <c r="W471" s="5">
        <v>85168.125</v>
      </c>
      <c r="X471">
        <v>4258.40625</v>
      </c>
      <c r="Y471">
        <v>89426.53125</v>
      </c>
      <c r="Z471">
        <v>2682.7959375</v>
      </c>
      <c r="AA471">
        <v>92109.327187500006</v>
      </c>
      <c r="AB471">
        <v>921.09327187500003</v>
      </c>
      <c r="AC471">
        <v>93030.420459375004</v>
      </c>
      <c r="AE471">
        <v>93030.420459375004</v>
      </c>
      <c r="AF471">
        <v>4651.52102296875</v>
      </c>
      <c r="AG471">
        <v>97681.941482343755</v>
      </c>
      <c r="AI471">
        <v>97681.941482343755</v>
      </c>
      <c r="AJ471">
        <v>976.81941482343757</v>
      </c>
      <c r="AK471">
        <v>98658.760897167187</v>
      </c>
      <c r="AL471" s="5">
        <v>4932.9380448583597</v>
      </c>
      <c r="AM471" s="5">
        <v>103591.69894202554</v>
      </c>
      <c r="AO471">
        <v>103591.69894202554</v>
      </c>
      <c r="AP471">
        <v>3107.7509682607661</v>
      </c>
      <c r="AQ471">
        <v>106699.4499102863</v>
      </c>
      <c r="AR471">
        <v>500</v>
      </c>
      <c r="AS471">
        <v>107199.4499102863</v>
      </c>
      <c r="AU471">
        <v>107199.4499102863</v>
      </c>
      <c r="AW471">
        <v>107199.4499102863</v>
      </c>
      <c r="AX471" s="5"/>
      <c r="AY471">
        <v>107199.4499102863</v>
      </c>
      <c r="AZ471">
        <v>1071.9944991028633</v>
      </c>
      <c r="BA471">
        <v>108271.44440938917</v>
      </c>
      <c r="BC471">
        <v>108271.44440938917</v>
      </c>
      <c r="BE471">
        <v>108271.44440938917</v>
      </c>
      <c r="BF471">
        <v>2706.7861102347292</v>
      </c>
      <c r="BG471">
        <v>110978.23051962387</v>
      </c>
      <c r="BI471">
        <v>110978.23051962387</v>
      </c>
      <c r="BK471">
        <v>110978.23051962387</v>
      </c>
      <c r="BL471">
        <v>8878.2584415699112</v>
      </c>
      <c r="BM471">
        <v>119856.4889611938</v>
      </c>
      <c r="BN471">
        <v>15581.343564955194</v>
      </c>
      <c r="BO471">
        <v>135437.832526149</v>
      </c>
      <c r="BP471">
        <v>35</v>
      </c>
      <c r="BQ471">
        <v>135472.832526149</v>
      </c>
      <c r="BS471">
        <v>135472.832526149</v>
      </c>
      <c r="BT471" s="5">
        <v>135472.82999999999</v>
      </c>
      <c r="BU471" s="5">
        <v>5710200</v>
      </c>
      <c r="BX471" s="5">
        <v>0</v>
      </c>
      <c r="BY471" s="5">
        <v>135473.30960854093</v>
      </c>
      <c r="BZ471" s="5">
        <v>5710200</v>
      </c>
      <c r="CA471" s="5" t="s">
        <v>8</v>
      </c>
      <c r="CB471" s="5"/>
      <c r="CC471">
        <v>135473.30960854093</v>
      </c>
      <c r="CD471" s="5">
        <v>0</v>
      </c>
      <c r="CE471" s="5">
        <v>5710200</v>
      </c>
      <c r="CF471" s="5"/>
      <c r="CG471" s="5"/>
      <c r="CH471" s="5" t="s">
        <v>2</v>
      </c>
      <c r="CI471" s="5" t="s">
        <v>2</v>
      </c>
      <c r="CJ471" t="s">
        <v>1821</v>
      </c>
      <c r="CK471" t="s">
        <v>1787</v>
      </c>
      <c r="CL471" t="s">
        <v>1868</v>
      </c>
      <c r="CM471" t="s">
        <v>1856</v>
      </c>
      <c r="CN471" s="5" t="b">
        <v>1</v>
      </c>
      <c r="CO471" t="s">
        <v>612</v>
      </c>
      <c r="CQ471" t="s">
        <v>1269</v>
      </c>
      <c r="CR471" t="s">
        <v>1451</v>
      </c>
      <c r="CS471" t="s">
        <v>1282</v>
      </c>
      <c r="CT471" t="b">
        <v>0</v>
      </c>
      <c r="CU471">
        <v>5710200</v>
      </c>
      <c r="CV471">
        <v>5710200</v>
      </c>
      <c r="CW471">
        <v>0</v>
      </c>
      <c r="CX471">
        <v>0</v>
      </c>
      <c r="CY471">
        <v>0</v>
      </c>
      <c r="CZ471" t="b">
        <v>1</v>
      </c>
      <c r="DA471" t="s">
        <v>1786</v>
      </c>
      <c r="DB471" t="s">
        <v>1787</v>
      </c>
      <c r="DC471">
        <v>-2.4531358481832969E-2</v>
      </c>
      <c r="DD471">
        <v>-3323.3443227274643</v>
      </c>
      <c r="DE471" s="5">
        <f>ROUND(ПП5[[#This Row],[Стоимость квартиры с отделкой]]/1000000,2)</f>
        <v>5.71</v>
      </c>
    </row>
    <row r="472" spans="1:109" x14ac:dyDescent="0.25">
      <c r="A472" s="5">
        <v>471</v>
      </c>
      <c r="B472" s="5" t="s">
        <v>22</v>
      </c>
      <c r="C472" s="5">
        <v>11</v>
      </c>
      <c r="D472" s="5">
        <v>3</v>
      </c>
      <c r="E472" s="5">
        <v>0</v>
      </c>
      <c r="F472" s="5">
        <v>7.2</v>
      </c>
      <c r="G472" s="5"/>
      <c r="H472" s="5"/>
      <c r="I472" s="5">
        <v>7.2</v>
      </c>
      <c r="J472" s="5">
        <v>5.17</v>
      </c>
      <c r="K472" s="5">
        <v>3.71</v>
      </c>
      <c r="L472" s="5"/>
      <c r="M472" s="5"/>
      <c r="N472" s="5">
        <v>6.96</v>
      </c>
      <c r="O472" s="5">
        <v>2.92</v>
      </c>
      <c r="P472" s="5"/>
      <c r="R472" s="5">
        <v>2.92</v>
      </c>
      <c r="S472" s="5">
        <v>25.96</v>
      </c>
      <c r="T472" s="5">
        <v>23.04</v>
      </c>
      <c r="U472" s="5">
        <v>24.5</v>
      </c>
      <c r="V472">
        <v>24.45</v>
      </c>
      <c r="W472" s="5">
        <v>91105.56</v>
      </c>
      <c r="Y472">
        <v>91105.56</v>
      </c>
      <c r="AA472">
        <v>91105.56</v>
      </c>
      <c r="AC472">
        <v>91105.56</v>
      </c>
      <c r="AE472">
        <v>91105.56</v>
      </c>
      <c r="AG472">
        <v>91105.56</v>
      </c>
      <c r="AI472">
        <v>91105.56</v>
      </c>
      <c r="AK472">
        <v>91105.56</v>
      </c>
      <c r="AL472" s="5"/>
      <c r="AM472" s="5">
        <v>91105.56</v>
      </c>
      <c r="AO472">
        <v>91105.56</v>
      </c>
      <c r="AQ472">
        <v>91105.56</v>
      </c>
      <c r="AS472">
        <v>91105.56</v>
      </c>
      <c r="AU472">
        <v>91105.56</v>
      </c>
      <c r="AW472">
        <v>91105.56</v>
      </c>
      <c r="AX472" s="5"/>
      <c r="AY472">
        <v>91105.56</v>
      </c>
      <c r="BA472">
        <v>91105.56</v>
      </c>
      <c r="BC472">
        <v>91105.56</v>
      </c>
      <c r="BE472">
        <v>91105.56</v>
      </c>
      <c r="BG472">
        <v>91105.56</v>
      </c>
      <c r="BI472">
        <v>91105.56</v>
      </c>
      <c r="BK472">
        <v>91105.56</v>
      </c>
      <c r="BM472">
        <v>91105.56</v>
      </c>
      <c r="BO472">
        <v>91105.56</v>
      </c>
      <c r="BQ472">
        <v>91105.56</v>
      </c>
      <c r="BS472">
        <v>91105.56</v>
      </c>
      <c r="BT472" s="5">
        <v>91105.56</v>
      </c>
      <c r="BU472" s="5">
        <v>2232086.2200000002</v>
      </c>
      <c r="BX472" s="5">
        <v>0</v>
      </c>
      <c r="BY472" s="5">
        <v>91105.560000000012</v>
      </c>
      <c r="BZ472" s="5">
        <v>2232086.2200000002</v>
      </c>
      <c r="CA472" s="5" t="s">
        <v>8</v>
      </c>
      <c r="CB472" s="5"/>
      <c r="CC472">
        <v>91105.560000000012</v>
      </c>
      <c r="CD472" s="5">
        <v>0</v>
      </c>
      <c r="CE472" s="5">
        <v>2232086.2200000002</v>
      </c>
      <c r="CF472" s="5"/>
      <c r="CG472" s="5"/>
      <c r="CH472" s="5" t="s">
        <v>1</v>
      </c>
      <c r="CI472" s="5" t="s">
        <v>1</v>
      </c>
      <c r="CJ472" t="s">
        <v>1863</v>
      </c>
      <c r="CK472" t="s">
        <v>1787</v>
      </c>
      <c r="CL472" t="s">
        <v>1868</v>
      </c>
      <c r="CM472" t="s">
        <v>1862</v>
      </c>
      <c r="CN472" s="5" t="b">
        <v>1</v>
      </c>
      <c r="CO472" t="s">
        <v>613</v>
      </c>
      <c r="CQ472" t="s">
        <v>128</v>
      </c>
      <c r="CR472" t="s">
        <v>1450</v>
      </c>
      <c r="CS472" t="s">
        <v>8</v>
      </c>
      <c r="CT472" t="b">
        <v>1</v>
      </c>
      <c r="CU472">
        <v>2232086.2200000002</v>
      </c>
      <c r="CV472" t="s">
        <v>1899</v>
      </c>
      <c r="CW472">
        <v>2232086</v>
      </c>
      <c r="CX472">
        <v>2232086</v>
      </c>
      <c r="CY472">
        <v>0</v>
      </c>
      <c r="CZ472" t="b">
        <v>1</v>
      </c>
      <c r="DA472">
        <v>45187</v>
      </c>
      <c r="DB472" t="s">
        <v>1788</v>
      </c>
      <c r="DC472">
        <v>-2.0408163265306367E-3</v>
      </c>
      <c r="DD472">
        <v>-185.92971428571653</v>
      </c>
      <c r="DE472" s="5">
        <f>ROUND(ПП5[[#This Row],[Стоимость квартиры с отделкой]]/1000000,2)</f>
        <v>2.23</v>
      </c>
    </row>
    <row r="473" spans="1:109" x14ac:dyDescent="0.25">
      <c r="A473" s="5">
        <v>472</v>
      </c>
      <c r="B473" s="5" t="s">
        <v>22</v>
      </c>
      <c r="C473" s="5">
        <v>11</v>
      </c>
      <c r="D473" s="5">
        <v>4</v>
      </c>
      <c r="E473" s="5">
        <v>2</v>
      </c>
      <c r="F473" s="5">
        <v>14.48</v>
      </c>
      <c r="G473" s="5">
        <v>11.42</v>
      </c>
      <c r="H473" s="5"/>
      <c r="I473" s="5">
        <v>25.9</v>
      </c>
      <c r="J473" s="5">
        <v>15.86</v>
      </c>
      <c r="K473" s="5">
        <v>3.01</v>
      </c>
      <c r="L473" s="5">
        <v>2.67</v>
      </c>
      <c r="M473" s="5"/>
      <c r="N473" s="5">
        <v>9.44</v>
      </c>
      <c r="O473" s="5">
        <v>2.72</v>
      </c>
      <c r="P473" s="5"/>
      <c r="R473" s="5">
        <v>2.72</v>
      </c>
      <c r="S473" s="5">
        <v>59.6</v>
      </c>
      <c r="T473" s="5">
        <v>56.88</v>
      </c>
      <c r="U473" s="5">
        <v>58.24</v>
      </c>
      <c r="V473">
        <v>57.95000000000001</v>
      </c>
      <c r="W473" s="5">
        <v>79535.67300000001</v>
      </c>
      <c r="X473">
        <v>3976.7836500000008</v>
      </c>
      <c r="Y473">
        <v>83512.456649999993</v>
      </c>
      <c r="Z473">
        <v>2505.3736994999999</v>
      </c>
      <c r="AA473">
        <v>86017.8303495</v>
      </c>
      <c r="AC473">
        <v>86017.8303495</v>
      </c>
      <c r="AE473">
        <v>86017.8303495</v>
      </c>
      <c r="AG473">
        <v>86017.8303495</v>
      </c>
      <c r="AI473">
        <v>86017.8303495</v>
      </c>
      <c r="AK473">
        <v>86017.8303495</v>
      </c>
      <c r="AL473" s="5"/>
      <c r="AM473" s="5">
        <v>86017.8303495</v>
      </c>
      <c r="AO473">
        <v>86017.8303495</v>
      </c>
      <c r="AQ473">
        <v>86017.8303495</v>
      </c>
      <c r="AS473">
        <v>86017.8303495</v>
      </c>
      <c r="AU473">
        <v>86017.8303495</v>
      </c>
      <c r="AW473">
        <v>86017.8303495</v>
      </c>
      <c r="AX473" s="5"/>
      <c r="AY473">
        <v>86017.8303495</v>
      </c>
      <c r="BA473">
        <v>86017.8303495</v>
      </c>
      <c r="BC473">
        <v>86017.8303495</v>
      </c>
      <c r="BE473">
        <v>86017.8303495</v>
      </c>
      <c r="BG473">
        <v>86017.8303495</v>
      </c>
      <c r="BI473">
        <v>86017.8303495</v>
      </c>
      <c r="BK473">
        <v>86017.8303495</v>
      </c>
      <c r="BM473">
        <v>86017.8303495</v>
      </c>
      <c r="BO473">
        <v>86017.8303495</v>
      </c>
      <c r="BQ473">
        <v>86017.8303495</v>
      </c>
      <c r="BS473">
        <v>86017.8303495</v>
      </c>
      <c r="BT473" s="5">
        <v>86017.83</v>
      </c>
      <c r="BU473" s="5">
        <v>5009678.42</v>
      </c>
      <c r="BW473">
        <v>0.05</v>
      </c>
      <c r="BX473" s="5">
        <v>250483.921</v>
      </c>
      <c r="BY473" s="5">
        <v>81716.938530219777</v>
      </c>
      <c r="BZ473" s="5">
        <v>4759194.5</v>
      </c>
      <c r="CA473" s="5" t="s">
        <v>8</v>
      </c>
      <c r="CB473" s="5"/>
      <c r="CC473">
        <v>81716.938530219777</v>
      </c>
      <c r="CD473" s="5">
        <v>0</v>
      </c>
      <c r="CE473" s="5">
        <v>4759194.5</v>
      </c>
      <c r="CF473" s="5"/>
      <c r="CG473" s="5" t="s">
        <v>110</v>
      </c>
      <c r="CH473" s="5" t="s">
        <v>1</v>
      </c>
      <c r="CI473" s="5" t="s">
        <v>1</v>
      </c>
      <c r="CJ473" t="s">
        <v>1863</v>
      </c>
      <c r="CK473" t="s">
        <v>1787</v>
      </c>
      <c r="CL473" t="s">
        <v>1868</v>
      </c>
      <c r="CM473" t="s">
        <v>1857</v>
      </c>
      <c r="CN473" s="5" t="b">
        <v>1</v>
      </c>
      <c r="CO473" t="s">
        <v>614</v>
      </c>
      <c r="CQ473" t="s">
        <v>128</v>
      </c>
      <c r="CR473" t="s">
        <v>1450</v>
      </c>
      <c r="CS473" t="s">
        <v>8</v>
      </c>
      <c r="CT473" t="b">
        <v>1</v>
      </c>
      <c r="CU473">
        <v>5009678.42</v>
      </c>
      <c r="CV473" t="s">
        <v>1899</v>
      </c>
      <c r="CW473">
        <v>0</v>
      </c>
      <c r="CX473">
        <v>5009678</v>
      </c>
      <c r="CY473">
        <v>0</v>
      </c>
      <c r="CZ473" t="b">
        <v>1</v>
      </c>
      <c r="DA473">
        <v>45230</v>
      </c>
      <c r="DB473" t="s">
        <v>1789</v>
      </c>
      <c r="DC473">
        <v>-4.9793956043954202E-3</v>
      </c>
      <c r="DD473">
        <v>-406.9009645220271</v>
      </c>
      <c r="DE473" s="5">
        <f>ROUND(ПП5[[#This Row],[Стоимость квартиры с отделкой]]/1000000,2)</f>
        <v>4.76</v>
      </c>
    </row>
    <row r="474" spans="1:109" x14ac:dyDescent="0.25">
      <c r="A474" s="5">
        <v>473</v>
      </c>
      <c r="B474" s="5" t="s">
        <v>22</v>
      </c>
      <c r="C474" s="5">
        <v>11</v>
      </c>
      <c r="D474" s="5">
        <v>5</v>
      </c>
      <c r="E474" s="5">
        <v>2</v>
      </c>
      <c r="F474" s="5">
        <v>15.41</v>
      </c>
      <c r="G474" s="5">
        <v>12.78</v>
      </c>
      <c r="H474" s="5"/>
      <c r="I474" s="5">
        <v>28.19</v>
      </c>
      <c r="J474" s="5">
        <v>13.45</v>
      </c>
      <c r="K474" s="5">
        <v>3.7</v>
      </c>
      <c r="L474" s="5">
        <v>2.72</v>
      </c>
      <c r="M474" s="5"/>
      <c r="N474" s="5">
        <v>8.2200000000000006</v>
      </c>
      <c r="O474" s="5">
        <v>3.03</v>
      </c>
      <c r="P474" s="5"/>
      <c r="R474" s="5">
        <v>3.03</v>
      </c>
      <c r="S474" s="5">
        <v>59.31</v>
      </c>
      <c r="T474" s="5">
        <v>56.28</v>
      </c>
      <c r="U474" s="5">
        <v>57.8</v>
      </c>
      <c r="V474">
        <v>57.9</v>
      </c>
      <c r="W474" s="5">
        <v>79149.577499999999</v>
      </c>
      <c r="X474">
        <v>3957.4788749999998</v>
      </c>
      <c r="Y474">
        <v>83107.056375</v>
      </c>
      <c r="Z474">
        <v>2493.2116912500001</v>
      </c>
      <c r="AA474">
        <v>85600.268066250006</v>
      </c>
      <c r="AC474">
        <v>85600.268066250006</v>
      </c>
      <c r="AE474">
        <v>85600.268066250006</v>
      </c>
      <c r="AG474">
        <v>85600.268066250006</v>
      </c>
      <c r="AI474">
        <v>85600.268066250006</v>
      </c>
      <c r="AJ474">
        <v>856.0026806625001</v>
      </c>
      <c r="AK474">
        <v>86456.270746912502</v>
      </c>
      <c r="AL474" s="5">
        <v>4322.8135373456253</v>
      </c>
      <c r="AM474" s="5">
        <v>90779.084284258133</v>
      </c>
      <c r="AO474">
        <v>90779.084284258133</v>
      </c>
      <c r="AQ474">
        <v>90779.084284258133</v>
      </c>
      <c r="AS474">
        <v>90779.084284258133</v>
      </c>
      <c r="AU474">
        <v>90779.084284258133</v>
      </c>
      <c r="AW474">
        <v>90779.084284258133</v>
      </c>
      <c r="AX474" s="5"/>
      <c r="AY474">
        <v>90779.084284258133</v>
      </c>
      <c r="BA474">
        <v>90779.084284258133</v>
      </c>
      <c r="BC474">
        <v>90779.084284258133</v>
      </c>
      <c r="BE474">
        <v>90779.084284258133</v>
      </c>
      <c r="BG474">
        <v>90779.084284258133</v>
      </c>
      <c r="BI474">
        <v>90779.084284258133</v>
      </c>
      <c r="BK474">
        <v>90779.084284258133</v>
      </c>
      <c r="BM474">
        <v>90779.084284258133</v>
      </c>
      <c r="BO474">
        <v>90779.084284258133</v>
      </c>
      <c r="BQ474">
        <v>90779.084284258133</v>
      </c>
      <c r="BS474">
        <v>90779.084284258133</v>
      </c>
      <c r="BT474" s="5">
        <v>90779.08</v>
      </c>
      <c r="BU474" s="5">
        <v>5247100</v>
      </c>
      <c r="BW474">
        <v>0.02</v>
      </c>
      <c r="BX474" s="5">
        <v>104942</v>
      </c>
      <c r="BY474" s="5">
        <v>88964.671280276816</v>
      </c>
      <c r="BZ474" s="5">
        <v>5142158</v>
      </c>
      <c r="CA474" s="5" t="s">
        <v>1282</v>
      </c>
      <c r="CB474" s="5">
        <v>7000</v>
      </c>
      <c r="CC474">
        <v>95964.671280276816</v>
      </c>
      <c r="CD474" s="5">
        <v>404600</v>
      </c>
      <c r="CE474" s="5">
        <v>5546758</v>
      </c>
      <c r="CF474" s="5"/>
      <c r="CG474" s="5" t="s">
        <v>62</v>
      </c>
      <c r="CH474" s="5" t="s">
        <v>1</v>
      </c>
      <c r="CI474" s="5" t="s">
        <v>1</v>
      </c>
      <c r="CJ474" t="s">
        <v>1863</v>
      </c>
      <c r="CK474" t="s">
        <v>1787</v>
      </c>
      <c r="CL474" t="s">
        <v>1868</v>
      </c>
      <c r="CM474" t="s">
        <v>1865</v>
      </c>
      <c r="CN474" s="5" t="b">
        <v>1</v>
      </c>
      <c r="CO474" t="s">
        <v>615</v>
      </c>
      <c r="CQ474" t="s">
        <v>1269</v>
      </c>
      <c r="CR474" t="s">
        <v>1450</v>
      </c>
      <c r="CS474" t="s">
        <v>1282</v>
      </c>
      <c r="CT474" t="b">
        <v>1</v>
      </c>
      <c r="CU474">
        <v>5247100</v>
      </c>
      <c r="CV474" t="s">
        <v>1899</v>
      </c>
      <c r="CW474">
        <v>0</v>
      </c>
      <c r="CX474">
        <v>5247100</v>
      </c>
      <c r="CY474">
        <v>0</v>
      </c>
      <c r="CZ474" t="b">
        <v>1</v>
      </c>
      <c r="DA474">
        <v>45336</v>
      </c>
      <c r="DB474" t="s">
        <v>1789</v>
      </c>
      <c r="DC474">
        <v>1.7301038062282892E-3</v>
      </c>
      <c r="DD474">
        <v>153.91811640185549</v>
      </c>
      <c r="DE474" s="5">
        <f>ROUND(ПП5[[#This Row],[Стоимость квартиры с отделкой]]/1000000,2)</f>
        <v>5.55</v>
      </c>
    </row>
    <row r="475" spans="1:109" x14ac:dyDescent="0.25">
      <c r="A475" s="5">
        <v>474</v>
      </c>
      <c r="B475" s="5" t="s">
        <v>22</v>
      </c>
      <c r="C475" s="5">
        <v>11</v>
      </c>
      <c r="D475" s="5">
        <v>6</v>
      </c>
      <c r="E475" s="5">
        <v>1</v>
      </c>
      <c r="F475" s="5">
        <v>12.71</v>
      </c>
      <c r="G475" s="5"/>
      <c r="H475" s="5"/>
      <c r="I475" s="5">
        <v>12.71</v>
      </c>
      <c r="J475" s="5">
        <v>12.55</v>
      </c>
      <c r="K475" s="5">
        <v>4.28</v>
      </c>
      <c r="L475" s="5"/>
      <c r="M475" s="5"/>
      <c r="N475" s="5">
        <v>7.34</v>
      </c>
      <c r="O475" s="5">
        <v>2.84</v>
      </c>
      <c r="P475" s="5"/>
      <c r="R475" s="5">
        <v>2.84</v>
      </c>
      <c r="S475" s="5">
        <v>39.72</v>
      </c>
      <c r="T475" s="5">
        <v>36.880000000000003</v>
      </c>
      <c r="U475" s="5">
        <v>38.299999999999997</v>
      </c>
      <c r="V475">
        <v>37.6</v>
      </c>
      <c r="W475" s="5">
        <v>87601.5</v>
      </c>
      <c r="X475">
        <v>4380.0749999999998</v>
      </c>
      <c r="Y475">
        <v>91981.574999999997</v>
      </c>
      <c r="Z475">
        <v>2759.4472499999997</v>
      </c>
      <c r="AA475">
        <v>94741.022249999995</v>
      </c>
      <c r="AB475">
        <v>947.41022250000003</v>
      </c>
      <c r="AC475">
        <v>95688.432472500004</v>
      </c>
      <c r="AE475">
        <v>95688.432472500004</v>
      </c>
      <c r="AF475">
        <v>4784.4216236249995</v>
      </c>
      <c r="AG475">
        <v>100472.854096125</v>
      </c>
      <c r="AI475">
        <v>100472.854096125</v>
      </c>
      <c r="AK475">
        <v>100472.854096125</v>
      </c>
      <c r="AL475" s="5"/>
      <c r="AM475" s="5">
        <v>100472.854096125</v>
      </c>
      <c r="AO475">
        <v>100472.854096125</v>
      </c>
      <c r="AQ475">
        <v>100472.854096125</v>
      </c>
      <c r="AS475">
        <v>100472.854096125</v>
      </c>
      <c r="AU475">
        <v>100472.854096125</v>
      </c>
      <c r="AW475">
        <v>100472.854096125</v>
      </c>
      <c r="AX475" s="5"/>
      <c r="AY475">
        <v>100472.854096125</v>
      </c>
      <c r="BA475">
        <v>100472.854096125</v>
      </c>
      <c r="BC475">
        <v>100472.854096125</v>
      </c>
      <c r="BE475">
        <v>100472.854096125</v>
      </c>
      <c r="BG475">
        <v>100472.854096125</v>
      </c>
      <c r="BI475">
        <v>100472.854096125</v>
      </c>
      <c r="BK475">
        <v>100472.854096125</v>
      </c>
      <c r="BM475">
        <v>100472.854096125</v>
      </c>
      <c r="BO475">
        <v>100472.854096125</v>
      </c>
      <c r="BQ475">
        <v>100472.854096125</v>
      </c>
      <c r="BS475">
        <v>100472.854096125</v>
      </c>
      <c r="BT475" s="5">
        <v>100472.85</v>
      </c>
      <c r="BU475" s="5">
        <v>3848200</v>
      </c>
      <c r="BW475">
        <v>0.05</v>
      </c>
      <c r="BX475" s="5">
        <v>192410</v>
      </c>
      <c r="BY475" s="5">
        <v>95451.436031331599</v>
      </c>
      <c r="BZ475" s="5">
        <v>3655790</v>
      </c>
      <c r="CA475" s="5" t="s">
        <v>10</v>
      </c>
      <c r="CB475" s="5">
        <v>22000</v>
      </c>
      <c r="CC475">
        <v>117451.4360313316</v>
      </c>
      <c r="CD475" s="5">
        <v>842600</v>
      </c>
      <c r="CE475" s="5">
        <v>4498390</v>
      </c>
      <c r="CF475" s="5"/>
      <c r="CG475" s="5" t="s">
        <v>110</v>
      </c>
      <c r="CH475" s="5" t="s">
        <v>1</v>
      </c>
      <c r="CI475" s="5" t="s">
        <v>1</v>
      </c>
      <c r="CJ475" t="s">
        <v>1863</v>
      </c>
      <c r="CK475" t="s">
        <v>1787</v>
      </c>
      <c r="CL475" t="s">
        <v>1868</v>
      </c>
      <c r="CM475" t="s">
        <v>1864</v>
      </c>
      <c r="CN475" s="5" t="b">
        <v>1</v>
      </c>
      <c r="CO475" t="s">
        <v>616</v>
      </c>
      <c r="CQ475" t="s">
        <v>1269</v>
      </c>
      <c r="CR475" t="s">
        <v>1450</v>
      </c>
      <c r="CS475" t="s">
        <v>10</v>
      </c>
      <c r="CT475" t="b">
        <v>1</v>
      </c>
      <c r="CU475">
        <v>3848200</v>
      </c>
      <c r="CV475" t="s">
        <v>1899</v>
      </c>
      <c r="CW475">
        <v>0</v>
      </c>
      <c r="CX475">
        <v>3848200</v>
      </c>
      <c r="CY475">
        <v>0</v>
      </c>
      <c r="CZ475" t="b">
        <v>1</v>
      </c>
      <c r="DA475">
        <v>45288</v>
      </c>
      <c r="DB475" t="s">
        <v>1792</v>
      </c>
      <c r="DC475">
        <v>-1.8276762402088639E-2</v>
      </c>
      <c r="DD475">
        <v>-1744.5432172828105</v>
      </c>
      <c r="DE475" s="5">
        <f>ROUND(ПП5[[#This Row],[Стоимость квартиры с отделкой]]/1000000,2)</f>
        <v>4.5</v>
      </c>
    </row>
    <row r="476" spans="1:109" x14ac:dyDescent="0.25">
      <c r="A476" s="5">
        <v>475</v>
      </c>
      <c r="B476" s="5" t="s">
        <v>22</v>
      </c>
      <c r="C476" s="5">
        <v>11</v>
      </c>
      <c r="D476" s="5">
        <v>7</v>
      </c>
      <c r="E476" s="5">
        <v>3</v>
      </c>
      <c r="F476" s="5">
        <v>14.49</v>
      </c>
      <c r="G476" s="5">
        <v>13.98</v>
      </c>
      <c r="H476" s="5">
        <v>11.42</v>
      </c>
      <c r="I476" s="5">
        <v>39.89</v>
      </c>
      <c r="J476" s="5">
        <v>16.670000000000002</v>
      </c>
      <c r="K476" s="5">
        <v>4.1399999999999997</v>
      </c>
      <c r="L476" s="5">
        <v>1.89</v>
      </c>
      <c r="M476" s="5"/>
      <c r="N476" s="5">
        <v>11.31</v>
      </c>
      <c r="O476" s="5">
        <v>2.86</v>
      </c>
      <c r="P476" s="5">
        <v>2.79</v>
      </c>
      <c r="Q476">
        <v>5.42</v>
      </c>
      <c r="R476" s="5">
        <v>11.07</v>
      </c>
      <c r="S476" s="5">
        <v>84.97</v>
      </c>
      <c r="T476" s="5">
        <v>73.900000000000006</v>
      </c>
      <c r="U476" s="5">
        <v>79.44</v>
      </c>
      <c r="V476">
        <v>78.45</v>
      </c>
      <c r="W476" s="5">
        <v>77803.110000000015</v>
      </c>
      <c r="X476">
        <v>3890.1555000000008</v>
      </c>
      <c r="Y476">
        <v>81693.265500000023</v>
      </c>
      <c r="Z476">
        <v>2450.7979650000002</v>
      </c>
      <c r="AA476">
        <v>84144.063465000014</v>
      </c>
      <c r="AC476">
        <v>84144.063465000014</v>
      </c>
      <c r="AE476">
        <v>84144.063465000014</v>
      </c>
      <c r="AG476">
        <v>84144.063465000014</v>
      </c>
      <c r="AI476">
        <v>84144.063465000014</v>
      </c>
      <c r="AJ476">
        <v>841.44063465000011</v>
      </c>
      <c r="AK476">
        <v>84985.504099650017</v>
      </c>
      <c r="AL476" s="5">
        <v>4249.2752049825012</v>
      </c>
      <c r="AM476" s="5">
        <v>89234.779304632524</v>
      </c>
      <c r="AO476">
        <v>89234.779304632524</v>
      </c>
      <c r="AP476">
        <v>1784.6955860926505</v>
      </c>
      <c r="AQ476">
        <v>91019.474890725178</v>
      </c>
      <c r="AS476">
        <v>91019.474890725178</v>
      </c>
      <c r="AT476">
        <v>1820.3894978145036</v>
      </c>
      <c r="AU476">
        <v>92839.864388539703</v>
      </c>
      <c r="AV476">
        <v>1000</v>
      </c>
      <c r="AW476">
        <v>93839.864388539703</v>
      </c>
      <c r="AX476" s="5"/>
      <c r="AY476">
        <v>93839.864388539703</v>
      </c>
      <c r="AZ476">
        <v>1876.7972877707939</v>
      </c>
      <c r="BA476">
        <v>95716.661676310483</v>
      </c>
      <c r="BC476">
        <v>95716.661676310483</v>
      </c>
      <c r="BD476">
        <v>1914.3332335262096</v>
      </c>
      <c r="BE476">
        <v>97630.994909836692</v>
      </c>
      <c r="BF476">
        <v>2440.7748727459175</v>
      </c>
      <c r="BG476">
        <v>100071.7697825826</v>
      </c>
      <c r="BI476">
        <v>100071.7697825826</v>
      </c>
      <c r="BK476">
        <v>100071.7697825826</v>
      </c>
      <c r="BM476">
        <v>100071.7697825826</v>
      </c>
      <c r="BO476">
        <v>100071.7697825826</v>
      </c>
      <c r="BQ476">
        <v>100071.7697825826</v>
      </c>
      <c r="BS476">
        <v>100071.7697825826</v>
      </c>
      <c r="BT476" s="5">
        <v>100071.77</v>
      </c>
      <c r="BU476" s="5">
        <v>7949800</v>
      </c>
      <c r="BW476">
        <v>0.03</v>
      </c>
      <c r="BX476" s="5">
        <v>238494</v>
      </c>
      <c r="BY476" s="5">
        <v>97070.820745216522</v>
      </c>
      <c r="BZ476" s="5">
        <v>7711306</v>
      </c>
      <c r="CA476" s="5" t="s">
        <v>10</v>
      </c>
      <c r="CB476" s="5">
        <v>20000</v>
      </c>
      <c r="CC476">
        <v>117070.82074521652</v>
      </c>
      <c r="CD476" s="5">
        <v>1588800</v>
      </c>
      <c r="CE476" s="5">
        <v>9300106</v>
      </c>
      <c r="CF476" s="5" t="s">
        <v>105</v>
      </c>
      <c r="CG476" s="5" t="s">
        <v>110</v>
      </c>
      <c r="CH476" s="5" t="s">
        <v>1</v>
      </c>
      <c r="CI476" s="5" t="s">
        <v>1</v>
      </c>
      <c r="CJ476" t="s">
        <v>1863</v>
      </c>
      <c r="CK476" t="s">
        <v>1787</v>
      </c>
      <c r="CL476" t="s">
        <v>1868</v>
      </c>
      <c r="CM476" t="s">
        <v>1858</v>
      </c>
      <c r="CN476" s="5" t="b">
        <v>1</v>
      </c>
      <c r="CO476" t="s">
        <v>617</v>
      </c>
      <c r="CQ476" t="s">
        <v>1269</v>
      </c>
      <c r="CR476" t="s">
        <v>1450</v>
      </c>
      <c r="CS476" t="s">
        <v>10</v>
      </c>
      <c r="CT476" t="b">
        <v>1</v>
      </c>
      <c r="CU476">
        <v>7949800</v>
      </c>
      <c r="CV476" t="s">
        <v>1899</v>
      </c>
      <c r="CW476">
        <v>0</v>
      </c>
      <c r="CX476">
        <v>7949800</v>
      </c>
      <c r="CY476">
        <v>0</v>
      </c>
      <c r="CZ476" t="b">
        <v>1</v>
      </c>
      <c r="DA476">
        <v>45504</v>
      </c>
      <c r="DB476" t="s">
        <v>1789</v>
      </c>
      <c r="DC476">
        <v>-1.2462235649546738E-2</v>
      </c>
      <c r="DD476">
        <v>-1209.7194428217983</v>
      </c>
      <c r="DE476" s="5">
        <f>ROUND(ПП5[[#This Row],[Стоимость квартиры с отделкой]]/1000000,2)</f>
        <v>9.3000000000000007</v>
      </c>
    </row>
    <row r="477" spans="1:109" x14ac:dyDescent="0.25">
      <c r="A477" s="5">
        <v>476</v>
      </c>
      <c r="B477" s="5" t="s">
        <v>22</v>
      </c>
      <c r="C477" s="5">
        <v>11</v>
      </c>
      <c r="D477" s="5">
        <v>8</v>
      </c>
      <c r="E477" s="5">
        <v>1</v>
      </c>
      <c r="F477" s="5">
        <v>16.79</v>
      </c>
      <c r="G477" s="5"/>
      <c r="H477" s="5"/>
      <c r="I477" s="5">
        <v>16.79</v>
      </c>
      <c r="J477" s="5">
        <v>11.43</v>
      </c>
      <c r="K477" s="5">
        <v>3.56</v>
      </c>
      <c r="L477" s="5"/>
      <c r="M477" s="5"/>
      <c r="N477" s="5">
        <v>6.66</v>
      </c>
      <c r="O477" s="5">
        <v>2.4900000000000002</v>
      </c>
      <c r="P477" s="5"/>
      <c r="R477" s="5">
        <v>2.4900000000000002</v>
      </c>
      <c r="S477" s="5">
        <v>40.93</v>
      </c>
      <c r="T477" s="5">
        <v>38.44</v>
      </c>
      <c r="U477" s="5">
        <v>39.69</v>
      </c>
      <c r="V477">
        <v>39.549999999999997</v>
      </c>
      <c r="W477" s="5">
        <v>86384.8125</v>
      </c>
      <c r="X477">
        <v>4319.2406250000004</v>
      </c>
      <c r="Y477">
        <v>90704.053125000006</v>
      </c>
      <c r="Z477">
        <v>2721.1215937500001</v>
      </c>
      <c r="AA477">
        <v>93425.17471875</v>
      </c>
      <c r="AB477">
        <v>4204.1328623437503</v>
      </c>
      <c r="AC477">
        <v>97629.307581093744</v>
      </c>
      <c r="AE477">
        <v>97629.307581093744</v>
      </c>
      <c r="AF477">
        <v>4881.4653790546872</v>
      </c>
      <c r="AG477">
        <v>102510.77296014845</v>
      </c>
      <c r="AI477">
        <v>102510.77296014845</v>
      </c>
      <c r="AJ477">
        <v>1025.1077296014844</v>
      </c>
      <c r="AK477">
        <v>103535.88068974992</v>
      </c>
      <c r="AL477" s="5">
        <v>5176.794034487496</v>
      </c>
      <c r="AM477" s="5">
        <v>108712.6747242374</v>
      </c>
      <c r="AO477">
        <v>108712.6747242374</v>
      </c>
      <c r="AP477">
        <v>3261.3802417271222</v>
      </c>
      <c r="AQ477">
        <v>111974.05496596452</v>
      </c>
      <c r="AS477">
        <v>111974.05496596452</v>
      </c>
      <c r="AU477">
        <v>111974.05496596452</v>
      </c>
      <c r="AW477">
        <v>111974.05496596452</v>
      </c>
      <c r="AX477" s="5"/>
      <c r="AY477">
        <v>111974.05496596452</v>
      </c>
      <c r="BA477">
        <v>111974.05496596452</v>
      </c>
      <c r="BC477">
        <v>111974.05496596452</v>
      </c>
      <c r="BE477">
        <v>111974.05496596452</v>
      </c>
      <c r="BF477">
        <v>559.87027482982273</v>
      </c>
      <c r="BG477">
        <v>112533.92524079436</v>
      </c>
      <c r="BI477">
        <v>112533.92524079436</v>
      </c>
      <c r="BJ477">
        <v>2250.6785048158872</v>
      </c>
      <c r="BK477">
        <v>114784.60374561023</v>
      </c>
      <c r="BL477">
        <v>5739.2301872805128</v>
      </c>
      <c r="BM477">
        <v>120523.83393289076</v>
      </c>
      <c r="BN477">
        <v>15668.0984112758</v>
      </c>
      <c r="BO477">
        <v>136191.93234416656</v>
      </c>
      <c r="BQ477">
        <v>136191.93234416656</v>
      </c>
      <c r="BS477">
        <v>136191.93234416656</v>
      </c>
      <c r="BT477" s="5">
        <v>136191.93</v>
      </c>
      <c r="BU477" s="5">
        <v>5405500</v>
      </c>
      <c r="BW477">
        <v>0.02</v>
      </c>
      <c r="BX477" s="5">
        <v>108110</v>
      </c>
      <c r="BY477" s="5">
        <v>133469.13580246913</v>
      </c>
      <c r="BZ477" s="5">
        <v>5297390</v>
      </c>
      <c r="CA477" s="5" t="s">
        <v>10</v>
      </c>
      <c r="CB477" s="5">
        <v>25000</v>
      </c>
      <c r="CC477">
        <v>158469.13580246913</v>
      </c>
      <c r="CD477" s="5">
        <v>992249.99999999907</v>
      </c>
      <c r="CE477" s="5">
        <v>6289639.9999999991</v>
      </c>
      <c r="CF477" s="5"/>
      <c r="CG477" s="5" t="s">
        <v>62</v>
      </c>
      <c r="CH477" s="5" t="s">
        <v>1</v>
      </c>
      <c r="CI477" s="5" t="s">
        <v>1</v>
      </c>
      <c r="CJ477" t="s">
        <v>1863</v>
      </c>
      <c r="CK477" t="s">
        <v>1787</v>
      </c>
      <c r="CL477" t="s">
        <v>1868</v>
      </c>
      <c r="CM477" t="s">
        <v>1864</v>
      </c>
      <c r="CN477" s="5" t="b">
        <v>1</v>
      </c>
      <c r="CO477" t="s">
        <v>618</v>
      </c>
      <c r="CQ477" t="s">
        <v>1269</v>
      </c>
      <c r="CR477" t="s">
        <v>1450</v>
      </c>
      <c r="CS477" t="s">
        <v>10</v>
      </c>
      <c r="CT477" t="b">
        <v>1</v>
      </c>
      <c r="CU477">
        <v>5405500</v>
      </c>
      <c r="CV477" t="s">
        <v>1899</v>
      </c>
      <c r="CW477">
        <v>0</v>
      </c>
      <c r="CX477">
        <v>5405500</v>
      </c>
      <c r="CY477">
        <v>0</v>
      </c>
      <c r="CZ477" t="b">
        <v>1</v>
      </c>
      <c r="DA477">
        <v>45643</v>
      </c>
      <c r="DB477" t="s">
        <v>1789</v>
      </c>
      <c r="DC477">
        <v>-3.5273368606700828E-3</v>
      </c>
      <c r="DD477">
        <v>-470.79060247783042</v>
      </c>
      <c r="DE477" s="5">
        <f>ROUND(ПП5[[#This Row],[Стоимость квартиры с отделкой]]/1000000,2)</f>
        <v>6.29</v>
      </c>
    </row>
    <row r="478" spans="1:109" x14ac:dyDescent="0.25">
      <c r="A478" s="5">
        <v>477</v>
      </c>
      <c r="B478" s="5" t="s">
        <v>22</v>
      </c>
      <c r="C478" s="5">
        <v>12</v>
      </c>
      <c r="D478" s="5">
        <v>1</v>
      </c>
      <c r="E478" s="5">
        <v>0</v>
      </c>
      <c r="F478" s="5">
        <v>13.74</v>
      </c>
      <c r="G478" s="5"/>
      <c r="H478" s="5"/>
      <c r="I478" s="5">
        <v>13.74</v>
      </c>
      <c r="J478" s="5">
        <v>5.84</v>
      </c>
      <c r="K478" s="5">
        <v>3.76</v>
      </c>
      <c r="L478" s="5"/>
      <c r="M478" s="5"/>
      <c r="N478" s="5">
        <v>3.73</v>
      </c>
      <c r="O478" s="5">
        <v>4.6500000000000004</v>
      </c>
      <c r="P478" s="5"/>
      <c r="R478" s="5">
        <v>4.6500000000000004</v>
      </c>
      <c r="S478" s="5">
        <v>31.72</v>
      </c>
      <c r="T478" s="5">
        <v>27.07</v>
      </c>
      <c r="U478" s="5">
        <v>29.4</v>
      </c>
      <c r="V478">
        <v>29.2</v>
      </c>
      <c r="W478" s="5">
        <v>89353.53</v>
      </c>
      <c r="X478">
        <v>4467.6765000000005</v>
      </c>
      <c r="Y478">
        <v>93821.2065</v>
      </c>
      <c r="Z478">
        <v>2814.636195</v>
      </c>
      <c r="AA478">
        <v>96635.842694999999</v>
      </c>
      <c r="AB478">
        <v>8697.2258425500004</v>
      </c>
      <c r="AC478">
        <v>105333.06853755</v>
      </c>
      <c r="AE478">
        <v>105333.06853755</v>
      </c>
      <c r="AG478">
        <v>105333.06853755</v>
      </c>
      <c r="AI478">
        <v>105333.06853755</v>
      </c>
      <c r="AK478">
        <v>105333.06853755</v>
      </c>
      <c r="AL478" s="5"/>
      <c r="AM478" s="5">
        <v>105333.06853755</v>
      </c>
      <c r="AO478">
        <v>105333.06853755</v>
      </c>
      <c r="AQ478">
        <v>105333.06853755</v>
      </c>
      <c r="AS478">
        <v>105333.06853755</v>
      </c>
      <c r="AU478">
        <v>105333.06853755</v>
      </c>
      <c r="AW478">
        <v>105333.06853755</v>
      </c>
      <c r="AX478" s="5"/>
      <c r="AY478">
        <v>105333.06853755</v>
      </c>
      <c r="BA478">
        <v>105333.06853755</v>
      </c>
      <c r="BC478">
        <v>105333.06853755</v>
      </c>
      <c r="BE478">
        <v>105333.06853755</v>
      </c>
      <c r="BG478">
        <v>105333.06853755</v>
      </c>
      <c r="BI478">
        <v>105333.06853755</v>
      </c>
      <c r="BK478">
        <v>105333.06853755</v>
      </c>
      <c r="BM478">
        <v>105333.06853755</v>
      </c>
      <c r="BO478">
        <v>105333.06853755</v>
      </c>
      <c r="BQ478">
        <v>105333.06853755</v>
      </c>
      <c r="BS478">
        <v>105333.06853755</v>
      </c>
      <c r="BT478" s="5">
        <v>105333.07</v>
      </c>
      <c r="BU478" s="5">
        <v>3096792.26</v>
      </c>
      <c r="BX478" s="5">
        <v>0</v>
      </c>
      <c r="BY478" s="5">
        <v>105333.0700680272</v>
      </c>
      <c r="BZ478" s="5">
        <v>3096792.26</v>
      </c>
      <c r="CA478" s="5" t="s">
        <v>8</v>
      </c>
      <c r="CB478" s="5"/>
      <c r="CC478">
        <v>105333.0700680272</v>
      </c>
      <c r="CD478" s="5">
        <v>0</v>
      </c>
      <c r="CE478" s="5">
        <v>3096792.26</v>
      </c>
      <c r="CF478" s="5"/>
      <c r="CG478" s="5"/>
      <c r="CH478" s="5" t="s">
        <v>1</v>
      </c>
      <c r="CI478" s="5" t="s">
        <v>1</v>
      </c>
      <c r="CJ478" t="s">
        <v>1863</v>
      </c>
      <c r="CK478" t="s">
        <v>1787</v>
      </c>
      <c r="CL478" t="s">
        <v>1868</v>
      </c>
      <c r="CM478" t="s">
        <v>1862</v>
      </c>
      <c r="CN478" s="5" t="b">
        <v>1</v>
      </c>
      <c r="CO478" t="s">
        <v>619</v>
      </c>
      <c r="CQ478" t="s">
        <v>128</v>
      </c>
      <c r="CR478" t="s">
        <v>1450</v>
      </c>
      <c r="CS478" t="s">
        <v>8</v>
      </c>
      <c r="CT478" t="b">
        <v>1</v>
      </c>
      <c r="CU478">
        <v>3096792.26</v>
      </c>
      <c r="CV478" t="s">
        <v>1899</v>
      </c>
      <c r="CW478">
        <v>0</v>
      </c>
      <c r="CX478">
        <v>3096792</v>
      </c>
      <c r="CY478">
        <v>0</v>
      </c>
      <c r="CZ478" t="b">
        <v>1</v>
      </c>
      <c r="DA478">
        <v>45253</v>
      </c>
      <c r="DB478" t="s">
        <v>1785</v>
      </c>
      <c r="DC478">
        <v>-6.8027210884353817E-3</v>
      </c>
      <c r="DD478">
        <v>-716.55149706141037</v>
      </c>
      <c r="DE478" s="5">
        <f>ROUND(ПП5[[#This Row],[Стоимость квартиры с отделкой]]/1000000,2)</f>
        <v>3.1</v>
      </c>
    </row>
    <row r="479" spans="1:109" x14ac:dyDescent="0.25">
      <c r="A479" s="5">
        <v>478</v>
      </c>
      <c r="B479" s="5" t="s">
        <v>22</v>
      </c>
      <c r="C479" s="5">
        <v>12</v>
      </c>
      <c r="D479" s="5">
        <v>2</v>
      </c>
      <c r="E479" s="5">
        <v>1</v>
      </c>
      <c r="F479" s="5">
        <v>13.17</v>
      </c>
      <c r="G479" s="5"/>
      <c r="H479" s="5"/>
      <c r="I479" s="5">
        <v>13.17</v>
      </c>
      <c r="J479" s="5">
        <v>16.940000000000001</v>
      </c>
      <c r="K479" s="5">
        <v>3.55</v>
      </c>
      <c r="L479" s="5">
        <v>2.41</v>
      </c>
      <c r="M479" s="5"/>
      <c r="N479" s="5">
        <v>5.8</v>
      </c>
      <c r="O479" s="5">
        <v>2.68</v>
      </c>
      <c r="P479" s="5"/>
      <c r="R479" s="5">
        <v>2.68</v>
      </c>
      <c r="S479" s="5">
        <v>44.55</v>
      </c>
      <c r="T479" s="5">
        <v>41.87</v>
      </c>
      <c r="U479" s="5">
        <v>43.21</v>
      </c>
      <c r="V479">
        <v>42.25</v>
      </c>
      <c r="W479" s="5">
        <v>85168.125</v>
      </c>
      <c r="X479">
        <v>4258.40625</v>
      </c>
      <c r="Y479">
        <v>89426.53125</v>
      </c>
      <c r="Z479">
        <v>2682.7959375</v>
      </c>
      <c r="AA479">
        <v>92109.327187500006</v>
      </c>
      <c r="AB479">
        <v>921.09327187500003</v>
      </c>
      <c r="AC479">
        <v>93030.420459375004</v>
      </c>
      <c r="AE479">
        <v>93030.420459375004</v>
      </c>
      <c r="AF479">
        <v>4651.52102296875</v>
      </c>
      <c r="AG479">
        <v>97681.941482343755</v>
      </c>
      <c r="AI479">
        <v>97681.941482343755</v>
      </c>
      <c r="AJ479">
        <v>976.81941482343757</v>
      </c>
      <c r="AK479">
        <v>98658.760897167187</v>
      </c>
      <c r="AL479" s="5">
        <v>4932.9380448583597</v>
      </c>
      <c r="AM479" s="5">
        <v>103591.69894202554</v>
      </c>
      <c r="AO479">
        <v>103591.69894202554</v>
      </c>
      <c r="AP479">
        <v>3107.7509682607661</v>
      </c>
      <c r="AQ479">
        <v>106699.4499102863</v>
      </c>
      <c r="AS479">
        <v>106699.4499102863</v>
      </c>
      <c r="AU479">
        <v>106699.4499102863</v>
      </c>
      <c r="AW479">
        <v>106699.4499102863</v>
      </c>
      <c r="AX479" s="5"/>
      <c r="AY479">
        <v>106699.4499102863</v>
      </c>
      <c r="BA479">
        <v>106699.4499102863</v>
      </c>
      <c r="BC479">
        <v>106699.4499102863</v>
      </c>
      <c r="BE479">
        <v>106699.4499102863</v>
      </c>
      <c r="BG479">
        <v>106699.4499102863</v>
      </c>
      <c r="BI479">
        <v>106699.4499102863</v>
      </c>
      <c r="BK479">
        <v>106699.4499102863</v>
      </c>
      <c r="BM479">
        <v>106699.4499102863</v>
      </c>
      <c r="BO479">
        <v>106699.4499102863</v>
      </c>
      <c r="BQ479">
        <v>106699.4499102863</v>
      </c>
      <c r="BS479">
        <v>106699.4499102863</v>
      </c>
      <c r="BT479" s="5">
        <v>106699.45</v>
      </c>
      <c r="BU479" s="5">
        <v>4610500</v>
      </c>
      <c r="BV479">
        <v>88888</v>
      </c>
      <c r="BX479" s="5">
        <v>88888</v>
      </c>
      <c r="BY479" s="5">
        <v>104642.721592224</v>
      </c>
      <c r="BZ479" s="5">
        <v>4521612</v>
      </c>
      <c r="CA479" s="5" t="s">
        <v>8</v>
      </c>
      <c r="CB479" s="5"/>
      <c r="CC479">
        <v>104642.721592224</v>
      </c>
      <c r="CD479" s="5">
        <v>0</v>
      </c>
      <c r="CE479" s="5">
        <v>4521612</v>
      </c>
      <c r="CF479" s="5"/>
      <c r="CG479" s="5" t="s">
        <v>1297</v>
      </c>
      <c r="CH479" s="5" t="s">
        <v>1</v>
      </c>
      <c r="CI479" s="5" t="s">
        <v>1</v>
      </c>
      <c r="CJ479" t="s">
        <v>1863</v>
      </c>
      <c r="CK479" t="s">
        <v>1787</v>
      </c>
      <c r="CL479" t="s">
        <v>1868</v>
      </c>
      <c r="CM479" t="s">
        <v>1856</v>
      </c>
      <c r="CN479" s="5" t="b">
        <v>1</v>
      </c>
      <c r="CO479" t="s">
        <v>620</v>
      </c>
      <c r="CQ479" t="s">
        <v>1269</v>
      </c>
      <c r="CR479" t="s">
        <v>1450</v>
      </c>
      <c r="CS479" t="s">
        <v>8</v>
      </c>
      <c r="CT479" t="b">
        <v>1</v>
      </c>
      <c r="CU479">
        <v>4610500</v>
      </c>
      <c r="CV479" t="s">
        <v>1899</v>
      </c>
      <c r="CW479">
        <v>0</v>
      </c>
      <c r="CX479">
        <v>4610500</v>
      </c>
      <c r="CY479">
        <v>0</v>
      </c>
      <c r="CZ479" t="b">
        <v>1</v>
      </c>
      <c r="DA479">
        <v>45370</v>
      </c>
      <c r="DB479" t="s">
        <v>1789</v>
      </c>
      <c r="DC479">
        <v>-2.2217079379773241E-2</v>
      </c>
      <c r="DD479">
        <v>-2324.8556521299524</v>
      </c>
      <c r="DE479" s="5">
        <f>ROUND(ПП5[[#This Row],[Стоимость квартиры с отделкой]]/1000000,2)</f>
        <v>4.5199999999999996</v>
      </c>
    </row>
    <row r="480" spans="1:109" x14ac:dyDescent="0.25">
      <c r="A480" s="5">
        <v>479</v>
      </c>
      <c r="B480" s="5" t="s">
        <v>22</v>
      </c>
      <c r="C480" s="5">
        <v>12</v>
      </c>
      <c r="D480" s="5">
        <v>3</v>
      </c>
      <c r="E480" s="5">
        <v>0</v>
      </c>
      <c r="F480" s="5">
        <v>7.2</v>
      </c>
      <c r="G480" s="5"/>
      <c r="H480" s="5"/>
      <c r="I480" s="5">
        <v>7.2</v>
      </c>
      <c r="J480" s="5">
        <v>5.17</v>
      </c>
      <c r="K480" s="5">
        <v>3.71</v>
      </c>
      <c r="L480" s="5"/>
      <c r="M480" s="5"/>
      <c r="N480" s="5">
        <v>6.96</v>
      </c>
      <c r="O480" s="5">
        <v>2.92</v>
      </c>
      <c r="P480" s="5"/>
      <c r="R480" s="5">
        <v>2.92</v>
      </c>
      <c r="S480" s="5">
        <v>25.96</v>
      </c>
      <c r="T480" s="5">
        <v>23.04</v>
      </c>
      <c r="U480" s="5">
        <v>24.5</v>
      </c>
      <c r="V480">
        <v>24.25</v>
      </c>
      <c r="W480" s="5">
        <v>91105.56</v>
      </c>
      <c r="X480">
        <v>4555.2780000000002</v>
      </c>
      <c r="Y480">
        <v>95660.838000000003</v>
      </c>
      <c r="Z480">
        <v>2869.8251399999999</v>
      </c>
      <c r="AA480">
        <v>98530.663140000004</v>
      </c>
      <c r="AB480">
        <v>8867.7596826000008</v>
      </c>
      <c r="AC480">
        <v>107398.4228226</v>
      </c>
      <c r="AE480">
        <v>107398.4228226</v>
      </c>
      <c r="AG480">
        <v>107398.4228226</v>
      </c>
      <c r="AI480">
        <v>107398.4228226</v>
      </c>
      <c r="AJ480">
        <v>1073.9842282259999</v>
      </c>
      <c r="AK480">
        <v>108472.407050826</v>
      </c>
      <c r="AL480" s="5">
        <v>5423.6203525413002</v>
      </c>
      <c r="AM480" s="5">
        <v>113896.0274033673</v>
      </c>
      <c r="AO480">
        <v>113896.0274033673</v>
      </c>
      <c r="AP480">
        <v>3416.880822101019</v>
      </c>
      <c r="AQ480">
        <v>117312.90822546832</v>
      </c>
      <c r="AS480">
        <v>117312.90822546832</v>
      </c>
      <c r="AU480">
        <v>117312.90822546832</v>
      </c>
      <c r="AW480">
        <v>117312.90822546832</v>
      </c>
      <c r="AX480" s="5">
        <v>1173.1290822546832</v>
      </c>
      <c r="AY480">
        <v>118486.03730772302</v>
      </c>
      <c r="BA480">
        <v>118486.03730772302</v>
      </c>
      <c r="BB480">
        <v>592.43018653861509</v>
      </c>
      <c r="BC480">
        <v>119078.46749426164</v>
      </c>
      <c r="BE480">
        <v>119078.46749426164</v>
      </c>
      <c r="BF480">
        <v>2976.961687356541</v>
      </c>
      <c r="BG480">
        <v>122055.42918161816</v>
      </c>
      <c r="BI480">
        <v>122055.42918161816</v>
      </c>
      <c r="BK480">
        <v>122055.42918161816</v>
      </c>
      <c r="BL480">
        <v>4882.2171672647264</v>
      </c>
      <c r="BM480">
        <v>126937.64634888287</v>
      </c>
      <c r="BN480">
        <v>16501.894025354777</v>
      </c>
      <c r="BO480">
        <v>143439.54037423767</v>
      </c>
      <c r="BP480">
        <v>35</v>
      </c>
      <c r="BQ480">
        <v>143474.54037423767</v>
      </c>
      <c r="BS480">
        <v>143474.54037423767</v>
      </c>
      <c r="BT480" s="5">
        <v>143474.54</v>
      </c>
      <c r="BU480" s="5">
        <v>3515200</v>
      </c>
      <c r="BV480">
        <v>196000</v>
      </c>
      <c r="BX480" s="5">
        <v>196000</v>
      </c>
      <c r="BY480" s="5">
        <v>135477.55102040817</v>
      </c>
      <c r="BZ480" s="5">
        <v>3319200</v>
      </c>
      <c r="CA480" s="5" t="s">
        <v>8</v>
      </c>
      <c r="CB480" s="5"/>
      <c r="CC480">
        <v>135477.55102040817</v>
      </c>
      <c r="CD480" s="5">
        <v>0</v>
      </c>
      <c r="CE480" s="5">
        <v>3319200</v>
      </c>
      <c r="CF480" s="5"/>
      <c r="CG480" s="5" t="s">
        <v>1802</v>
      </c>
      <c r="CH480" s="5" t="s">
        <v>1</v>
      </c>
      <c r="CI480" s="5" t="s">
        <v>1</v>
      </c>
      <c r="CJ480" t="s">
        <v>1863</v>
      </c>
      <c r="CK480" t="s">
        <v>1787</v>
      </c>
      <c r="CL480" t="s">
        <v>1868</v>
      </c>
      <c r="CM480" t="s">
        <v>1862</v>
      </c>
      <c r="CN480" s="5" t="b">
        <v>1</v>
      </c>
      <c r="CO480" t="s">
        <v>621</v>
      </c>
      <c r="CQ480" t="s">
        <v>1269</v>
      </c>
      <c r="CR480" t="s">
        <v>1450</v>
      </c>
      <c r="CS480" t="s">
        <v>8</v>
      </c>
      <c r="CT480" t="b">
        <v>1</v>
      </c>
      <c r="CU480">
        <v>3515200</v>
      </c>
      <c r="CV480" t="s">
        <v>1899</v>
      </c>
      <c r="CW480">
        <v>0</v>
      </c>
      <c r="CX480">
        <v>3515200</v>
      </c>
      <c r="CY480">
        <v>0</v>
      </c>
      <c r="CZ480" t="b">
        <v>1</v>
      </c>
      <c r="DA480">
        <v>45755</v>
      </c>
      <c r="DB480" t="s">
        <v>1790</v>
      </c>
      <c r="DC480">
        <v>-1.0204081632653073E-2</v>
      </c>
      <c r="DD480">
        <v>-1382.4239900041664</v>
      </c>
      <c r="DE480" s="5">
        <f>ROUND(ПП5[[#This Row],[Стоимость квартиры с отделкой]]/1000000,2)</f>
        <v>3.32</v>
      </c>
    </row>
    <row r="481" spans="1:109" x14ac:dyDescent="0.25">
      <c r="A481" s="5">
        <v>480</v>
      </c>
      <c r="B481" s="5" t="s">
        <v>22</v>
      </c>
      <c r="C481" s="5">
        <v>12</v>
      </c>
      <c r="D481" s="5">
        <v>4</v>
      </c>
      <c r="E481" s="5">
        <v>2</v>
      </c>
      <c r="F481" s="5">
        <v>14.48</v>
      </c>
      <c r="G481" s="5">
        <v>11.42</v>
      </c>
      <c r="H481" s="5"/>
      <c r="I481" s="5">
        <v>25.9</v>
      </c>
      <c r="J481" s="5">
        <v>15.86</v>
      </c>
      <c r="K481" s="5">
        <v>3.01</v>
      </c>
      <c r="L481" s="5">
        <v>2.67</v>
      </c>
      <c r="M481" s="5"/>
      <c r="N481" s="5">
        <v>9.44</v>
      </c>
      <c r="O481" s="5">
        <v>2.72</v>
      </c>
      <c r="P481" s="5"/>
      <c r="R481" s="5">
        <v>2.72</v>
      </c>
      <c r="S481" s="5">
        <v>59.6</v>
      </c>
      <c r="T481" s="5">
        <v>56.88</v>
      </c>
      <c r="U481" s="5">
        <v>58.24</v>
      </c>
      <c r="V481">
        <v>57.95000000000001</v>
      </c>
      <c r="W481" s="5">
        <v>79535.67300000001</v>
      </c>
      <c r="X481">
        <v>3976.7836500000008</v>
      </c>
      <c r="Y481">
        <v>83512.456649999993</v>
      </c>
      <c r="Z481">
        <v>2505.3736994999999</v>
      </c>
      <c r="AA481">
        <v>86017.8303495</v>
      </c>
      <c r="AC481">
        <v>86017.8303495</v>
      </c>
      <c r="AE481">
        <v>86017.8303495</v>
      </c>
      <c r="AG481">
        <v>86017.8303495</v>
      </c>
      <c r="AI481">
        <v>86017.8303495</v>
      </c>
      <c r="AJ481">
        <v>860.17830349500002</v>
      </c>
      <c r="AK481">
        <v>86878.008652995006</v>
      </c>
      <c r="AL481" s="5">
        <v>4343.9004326497507</v>
      </c>
      <c r="AM481" s="5">
        <v>91221.909085644758</v>
      </c>
      <c r="AO481">
        <v>91221.909085644758</v>
      </c>
      <c r="AP481">
        <v>1824.4381817128951</v>
      </c>
      <c r="AQ481">
        <v>93046.347267357647</v>
      </c>
      <c r="AS481">
        <v>93046.347267357647</v>
      </c>
      <c r="AT481">
        <v>1860.9269453471527</v>
      </c>
      <c r="AU481">
        <v>94907.274212704797</v>
      </c>
      <c r="AW481">
        <v>94907.274212704797</v>
      </c>
      <c r="AX481" s="5">
        <v>949.07274212704795</v>
      </c>
      <c r="AY481">
        <v>95856.346954831839</v>
      </c>
      <c r="BA481">
        <v>95856.346954831839</v>
      </c>
      <c r="BC481">
        <v>95856.346954831839</v>
      </c>
      <c r="BE481">
        <v>95856.346954831839</v>
      </c>
      <c r="BF481">
        <v>1437.8452043224777</v>
      </c>
      <c r="BG481">
        <v>97294.192159154321</v>
      </c>
      <c r="BI481">
        <v>97294.192159154321</v>
      </c>
      <c r="BJ481">
        <v>3891.7676863661727</v>
      </c>
      <c r="BK481">
        <v>101185.9598455205</v>
      </c>
      <c r="BM481">
        <v>101185.9598455205</v>
      </c>
      <c r="BO481">
        <v>101185.9598455205</v>
      </c>
      <c r="BQ481">
        <v>101185.9598455205</v>
      </c>
      <c r="BS481">
        <v>101185.9598455205</v>
      </c>
      <c r="BT481" s="5">
        <v>101185.96</v>
      </c>
      <c r="BU481" s="5">
        <v>5893100</v>
      </c>
      <c r="BW481">
        <v>0.02</v>
      </c>
      <c r="BX481" s="5">
        <v>117862</v>
      </c>
      <c r="BY481" s="5">
        <v>99162.740384615376</v>
      </c>
      <c r="BZ481" s="5">
        <v>5775238</v>
      </c>
      <c r="CA481" s="5" t="s">
        <v>8</v>
      </c>
      <c r="CB481" s="5"/>
      <c r="CC481">
        <v>99162.740384615376</v>
      </c>
      <c r="CD481" s="5">
        <v>0</v>
      </c>
      <c r="CE481" s="5">
        <v>5775238</v>
      </c>
      <c r="CF481" s="5"/>
      <c r="CG481" s="5" t="s">
        <v>62</v>
      </c>
      <c r="CH481" s="5" t="s">
        <v>1</v>
      </c>
      <c r="CI481" s="5" t="s">
        <v>1</v>
      </c>
      <c r="CJ481" t="s">
        <v>1863</v>
      </c>
      <c r="CK481" t="s">
        <v>1787</v>
      </c>
      <c r="CL481" t="s">
        <v>1868</v>
      </c>
      <c r="CM481" t="s">
        <v>1857</v>
      </c>
      <c r="CN481" s="5" t="b">
        <v>1</v>
      </c>
      <c r="CO481" t="s">
        <v>622</v>
      </c>
      <c r="CQ481" t="s">
        <v>1269</v>
      </c>
      <c r="CR481" t="s">
        <v>1450</v>
      </c>
      <c r="CS481" t="s">
        <v>8</v>
      </c>
      <c r="CT481" t="b">
        <v>1</v>
      </c>
      <c r="CU481">
        <v>5893100</v>
      </c>
      <c r="CV481" t="s">
        <v>1899</v>
      </c>
      <c r="CW481">
        <v>0</v>
      </c>
      <c r="CX481">
        <v>5893100</v>
      </c>
      <c r="CY481">
        <v>0</v>
      </c>
      <c r="CZ481" t="b">
        <v>1</v>
      </c>
      <c r="DA481">
        <v>45614</v>
      </c>
      <c r="DB481" t="s">
        <v>1785</v>
      </c>
      <c r="DC481">
        <v>-4.9793956043954202E-3</v>
      </c>
      <c r="DD481">
        <v>-493.7705135909581</v>
      </c>
      <c r="DE481" s="5">
        <f>ROUND(ПП5[[#This Row],[Стоимость квартиры с отделкой]]/1000000,2)</f>
        <v>5.78</v>
      </c>
    </row>
    <row r="482" spans="1:109" x14ac:dyDescent="0.25">
      <c r="A482" s="5">
        <v>481</v>
      </c>
      <c r="B482" s="5" t="s">
        <v>22</v>
      </c>
      <c r="C482" s="5">
        <v>12</v>
      </c>
      <c r="D482" s="5">
        <v>5</v>
      </c>
      <c r="E482" s="5">
        <v>2</v>
      </c>
      <c r="F482" s="5">
        <v>15.41</v>
      </c>
      <c r="G482" s="5">
        <v>12.78</v>
      </c>
      <c r="H482" s="5"/>
      <c r="I482" s="5">
        <v>28.19</v>
      </c>
      <c r="J482" s="5">
        <v>13.45</v>
      </c>
      <c r="K482" s="5">
        <v>3.7</v>
      </c>
      <c r="L482" s="5">
        <v>2.72</v>
      </c>
      <c r="M482" s="5"/>
      <c r="N482" s="5">
        <v>8.2200000000000006</v>
      </c>
      <c r="O482" s="5">
        <v>3.03</v>
      </c>
      <c r="P482" s="5"/>
      <c r="R482" s="5">
        <v>3.03</v>
      </c>
      <c r="S482" s="5">
        <v>59.31</v>
      </c>
      <c r="T482" s="5">
        <v>56.28</v>
      </c>
      <c r="U482" s="5">
        <v>57.8</v>
      </c>
      <c r="V482">
        <v>57.7</v>
      </c>
      <c r="W482" s="5">
        <v>79149.577499999999</v>
      </c>
      <c r="X482">
        <v>3957.4788749999998</v>
      </c>
      <c r="Y482">
        <v>83107.056375</v>
      </c>
      <c r="Z482">
        <v>2493.2116912500001</v>
      </c>
      <c r="AA482">
        <v>85600.268066250006</v>
      </c>
      <c r="AC482">
        <v>85600.268066250006</v>
      </c>
      <c r="AE482">
        <v>85600.268066250006</v>
      </c>
      <c r="AG482">
        <v>85600.268066250006</v>
      </c>
      <c r="AI482">
        <v>85600.268066250006</v>
      </c>
      <c r="AJ482">
        <v>856.0026806625001</v>
      </c>
      <c r="AK482">
        <v>86456.270746912502</v>
      </c>
      <c r="AL482" s="5">
        <v>4322.8135373456253</v>
      </c>
      <c r="AM482" s="5">
        <v>90779.084284258133</v>
      </c>
      <c r="AO482">
        <v>90779.084284258133</v>
      </c>
      <c r="AP482">
        <v>1815.5816856851627</v>
      </c>
      <c r="AQ482">
        <v>92594.665969943293</v>
      </c>
      <c r="AS482">
        <v>92594.665969943293</v>
      </c>
      <c r="AT482">
        <v>1851.893319398866</v>
      </c>
      <c r="AU482">
        <v>94446.559289342156</v>
      </c>
      <c r="AW482">
        <v>94446.559289342156</v>
      </c>
      <c r="AX482" s="5">
        <v>944.46559289342156</v>
      </c>
      <c r="AY482">
        <v>95391.024882235579</v>
      </c>
      <c r="BA482">
        <v>95391.024882235579</v>
      </c>
      <c r="BC482">
        <v>95391.024882235579</v>
      </c>
      <c r="BE482">
        <v>95391.024882235579</v>
      </c>
      <c r="BG482">
        <v>95391.024882235579</v>
      </c>
      <c r="BI482">
        <v>95391.024882235579</v>
      </c>
      <c r="BK482">
        <v>95391.024882235579</v>
      </c>
      <c r="BM482">
        <v>95391.024882235579</v>
      </c>
      <c r="BO482">
        <v>95391.024882235579</v>
      </c>
      <c r="BQ482">
        <v>95391.024882235579</v>
      </c>
      <c r="BS482">
        <v>95391.024882235579</v>
      </c>
      <c r="BT482" s="5">
        <v>95391.02</v>
      </c>
      <c r="BU482" s="5">
        <v>5513700</v>
      </c>
      <c r="BX482" s="5">
        <v>0</v>
      </c>
      <c r="BY482" s="5">
        <v>95392.733564013863</v>
      </c>
      <c r="BZ482" s="5">
        <v>5513700</v>
      </c>
      <c r="CA482" s="5" t="s">
        <v>10</v>
      </c>
      <c r="CB482" s="5">
        <v>20000</v>
      </c>
      <c r="CC482">
        <v>115392.73356401383</v>
      </c>
      <c r="CD482" s="5">
        <v>1156000</v>
      </c>
      <c r="CE482" s="5">
        <v>6669700</v>
      </c>
      <c r="CF482" s="5"/>
      <c r="CG482" s="5"/>
      <c r="CH482" s="5" t="s">
        <v>1</v>
      </c>
      <c r="CI482" s="5" t="s">
        <v>1</v>
      </c>
      <c r="CJ482" t="s">
        <v>1863</v>
      </c>
      <c r="CK482" t="s">
        <v>1787</v>
      </c>
      <c r="CL482" t="s">
        <v>1868</v>
      </c>
      <c r="CM482" t="s">
        <v>1865</v>
      </c>
      <c r="CN482" s="5" t="b">
        <v>1</v>
      </c>
      <c r="CO482" t="s">
        <v>623</v>
      </c>
      <c r="CQ482" t="s">
        <v>1269</v>
      </c>
      <c r="CR482" t="s">
        <v>1450</v>
      </c>
      <c r="CS482" t="s">
        <v>10</v>
      </c>
      <c r="CT482" t="b">
        <v>1</v>
      </c>
      <c r="CU482">
        <v>5513700</v>
      </c>
      <c r="CV482" t="s">
        <v>1899</v>
      </c>
      <c r="CW482">
        <v>0</v>
      </c>
      <c r="CX482">
        <v>5513700</v>
      </c>
      <c r="CY482">
        <v>0</v>
      </c>
      <c r="CZ482" t="b">
        <v>1</v>
      </c>
      <c r="DA482">
        <v>45493</v>
      </c>
      <c r="DB482" t="s">
        <v>1792</v>
      </c>
      <c r="DC482">
        <v>-1.7301038062282892E-3</v>
      </c>
      <c r="DD482">
        <v>-165.03933142562144</v>
      </c>
      <c r="DE482" s="5">
        <f>ROUND(ПП5[[#This Row],[Стоимость квартиры с отделкой]]/1000000,2)</f>
        <v>6.67</v>
      </c>
    </row>
    <row r="483" spans="1:109" x14ac:dyDescent="0.25">
      <c r="A483" s="5">
        <v>482</v>
      </c>
      <c r="B483" s="5" t="s">
        <v>22</v>
      </c>
      <c r="C483" s="5">
        <v>12</v>
      </c>
      <c r="D483" s="5">
        <v>6</v>
      </c>
      <c r="E483" s="5">
        <v>1</v>
      </c>
      <c r="F483" s="5">
        <v>12.71</v>
      </c>
      <c r="G483" s="5"/>
      <c r="H483" s="5"/>
      <c r="I483" s="5">
        <v>12.71</v>
      </c>
      <c r="J483" s="5">
        <v>12.55</v>
      </c>
      <c r="K483" s="5">
        <v>4.28</v>
      </c>
      <c r="L483" s="5"/>
      <c r="M483" s="5"/>
      <c r="N483" s="5">
        <v>7.34</v>
      </c>
      <c r="O483" s="5">
        <v>2.84</v>
      </c>
      <c r="P483" s="5"/>
      <c r="R483" s="5">
        <v>2.84</v>
      </c>
      <c r="S483" s="5">
        <v>39.72</v>
      </c>
      <c r="T483" s="5">
        <v>36.880000000000003</v>
      </c>
      <c r="U483" s="5">
        <v>38.299999999999997</v>
      </c>
      <c r="V483">
        <v>37.9</v>
      </c>
      <c r="W483" s="5">
        <v>87601.5</v>
      </c>
      <c r="X483">
        <v>4380.0749999999998</v>
      </c>
      <c r="Y483">
        <v>91981.574999999997</v>
      </c>
      <c r="Z483">
        <v>2759.4472499999997</v>
      </c>
      <c r="AA483">
        <v>94741.022249999995</v>
      </c>
      <c r="AB483">
        <v>947.41022250000003</v>
      </c>
      <c r="AC483">
        <v>95688.432472500004</v>
      </c>
      <c r="AE483">
        <v>95688.432472500004</v>
      </c>
      <c r="AF483">
        <v>4784.4216236249995</v>
      </c>
      <c r="AG483">
        <v>100472.854096125</v>
      </c>
      <c r="AI483">
        <v>100472.854096125</v>
      </c>
      <c r="AJ483">
        <v>1004.72854096125</v>
      </c>
      <c r="AK483">
        <v>101477.58263708623</v>
      </c>
      <c r="AL483" s="5">
        <v>5073.8791318543126</v>
      </c>
      <c r="AM483" s="5">
        <v>106551.46176894056</v>
      </c>
      <c r="AO483">
        <v>106551.46176894056</v>
      </c>
      <c r="AP483">
        <v>3196.5438530682168</v>
      </c>
      <c r="AQ483">
        <v>109748.00562200876</v>
      </c>
      <c r="AS483">
        <v>109748.00562200876</v>
      </c>
      <c r="AU483">
        <v>109748.00562200876</v>
      </c>
      <c r="AW483">
        <v>109748.00562200876</v>
      </c>
      <c r="AX483" s="5"/>
      <c r="AY483">
        <v>109748.00562200876</v>
      </c>
      <c r="AZ483">
        <v>1097.4800562200878</v>
      </c>
      <c r="BA483">
        <v>110845.48567822886</v>
      </c>
      <c r="BB483">
        <v>554.22742839114426</v>
      </c>
      <c r="BC483">
        <v>111399.71310661999</v>
      </c>
      <c r="BE483">
        <v>111399.71310661999</v>
      </c>
      <c r="BF483">
        <v>2784.9928276655</v>
      </c>
      <c r="BG483">
        <v>114184.70593428548</v>
      </c>
      <c r="BI483">
        <v>114184.70593428548</v>
      </c>
      <c r="BJ483">
        <v>2283.6941186857098</v>
      </c>
      <c r="BK483">
        <v>116468.40005297121</v>
      </c>
      <c r="BL483">
        <v>5823.4200026485605</v>
      </c>
      <c r="BM483">
        <v>122291.82005561976</v>
      </c>
      <c r="BN483">
        <v>15897.936607230571</v>
      </c>
      <c r="BO483">
        <v>138189.75666285033</v>
      </c>
      <c r="BP483">
        <v>35</v>
      </c>
      <c r="BQ483">
        <v>138224.75666285033</v>
      </c>
      <c r="BS483">
        <v>138224.75666285033</v>
      </c>
      <c r="BT483" s="5">
        <v>138224.76</v>
      </c>
      <c r="BU483" s="5">
        <v>5238800</v>
      </c>
      <c r="BX483" s="5">
        <v>0</v>
      </c>
      <c r="BY483" s="5">
        <v>138226.91292875991</v>
      </c>
      <c r="BZ483" s="5">
        <v>5238800</v>
      </c>
      <c r="CA483" s="5" t="s">
        <v>8</v>
      </c>
      <c r="CB483" s="5"/>
      <c r="CC483">
        <v>138226.91292875991</v>
      </c>
      <c r="CD483" s="5">
        <v>0</v>
      </c>
      <c r="CE483" s="5">
        <v>5238800</v>
      </c>
      <c r="CF483" s="5"/>
      <c r="CG483" s="5"/>
      <c r="CH483" s="5" t="s">
        <v>2</v>
      </c>
      <c r="CI483" s="5" t="s">
        <v>2</v>
      </c>
      <c r="CJ483" t="s">
        <v>1821</v>
      </c>
      <c r="CK483" t="s">
        <v>1787</v>
      </c>
      <c r="CL483" t="s">
        <v>1868</v>
      </c>
      <c r="CM483" t="s">
        <v>1864</v>
      </c>
      <c r="CN483" s="5" t="b">
        <v>1</v>
      </c>
      <c r="CO483" t="s">
        <v>624</v>
      </c>
      <c r="CQ483" t="s">
        <v>1269</v>
      </c>
      <c r="CR483" t="s">
        <v>1451</v>
      </c>
      <c r="CS483" t="s">
        <v>8</v>
      </c>
      <c r="CT483" t="b">
        <v>1</v>
      </c>
      <c r="CU483">
        <v>5238800</v>
      </c>
      <c r="CV483">
        <v>5238800</v>
      </c>
      <c r="CW483">
        <v>0</v>
      </c>
      <c r="CX483">
        <v>0</v>
      </c>
      <c r="CY483">
        <v>0</v>
      </c>
      <c r="CZ483" t="b">
        <v>1</v>
      </c>
      <c r="DA483" t="s">
        <v>1786</v>
      </c>
      <c r="DB483" t="s">
        <v>1787</v>
      </c>
      <c r="DC483">
        <v>-1.0443864229764954E-2</v>
      </c>
      <c r="DD483">
        <v>-1443.6231115275104</v>
      </c>
      <c r="DE483" s="5">
        <f>ROUND(ПП5[[#This Row],[Стоимость квартиры с отделкой]]/1000000,2)</f>
        <v>5.24</v>
      </c>
    </row>
    <row r="484" spans="1:109" x14ac:dyDescent="0.25">
      <c r="A484" s="5">
        <v>483</v>
      </c>
      <c r="B484" s="5" t="s">
        <v>22</v>
      </c>
      <c r="C484" s="5">
        <v>12</v>
      </c>
      <c r="D484" s="5">
        <v>7</v>
      </c>
      <c r="E484" s="5">
        <v>3</v>
      </c>
      <c r="F484" s="5">
        <v>14.49</v>
      </c>
      <c r="G484" s="5">
        <v>13.98</v>
      </c>
      <c r="H484" s="5">
        <v>11.42</v>
      </c>
      <c r="I484" s="5">
        <v>39.89</v>
      </c>
      <c r="J484" s="5">
        <v>16.670000000000002</v>
      </c>
      <c r="K484" s="5">
        <v>4.1399999999999997</v>
      </c>
      <c r="L484" s="5">
        <v>1.89</v>
      </c>
      <c r="M484" s="5"/>
      <c r="N484" s="5">
        <v>11.31</v>
      </c>
      <c r="O484" s="5">
        <v>2.86</v>
      </c>
      <c r="P484" s="5">
        <v>2.79</v>
      </c>
      <c r="Q484">
        <v>5.42</v>
      </c>
      <c r="R484" s="5">
        <v>11.07</v>
      </c>
      <c r="S484" s="5">
        <v>84.97</v>
      </c>
      <c r="T484" s="5">
        <v>73.900000000000006</v>
      </c>
      <c r="U484" s="5">
        <v>79.44</v>
      </c>
      <c r="V484">
        <v>78.649999999999977</v>
      </c>
      <c r="W484" s="5">
        <v>77803.110000000015</v>
      </c>
      <c r="X484">
        <v>3890.1555000000008</v>
      </c>
      <c r="Y484">
        <v>81693.265500000023</v>
      </c>
      <c r="Z484">
        <v>2450.7979650000002</v>
      </c>
      <c r="AA484">
        <v>84144.063465000014</v>
      </c>
      <c r="AC484">
        <v>84144.063465000014</v>
      </c>
      <c r="AE484">
        <v>84144.063465000014</v>
      </c>
      <c r="AG484">
        <v>84144.063465000014</v>
      </c>
      <c r="AI484">
        <v>84144.063465000014</v>
      </c>
      <c r="AJ484">
        <v>841.44063465000011</v>
      </c>
      <c r="AK484">
        <v>84985.504099650017</v>
      </c>
      <c r="AL484" s="5">
        <v>4249.2752049825012</v>
      </c>
      <c r="AM484" s="5">
        <v>89234.779304632524</v>
      </c>
      <c r="AO484">
        <v>89234.779304632524</v>
      </c>
      <c r="AP484">
        <v>1784.6955860926505</v>
      </c>
      <c r="AQ484">
        <v>91019.474890725178</v>
      </c>
      <c r="AS484">
        <v>91019.474890725178</v>
      </c>
      <c r="AT484">
        <v>1820.3894978145036</v>
      </c>
      <c r="AU484">
        <v>92839.864388539703</v>
      </c>
      <c r="AW484">
        <v>92839.864388539703</v>
      </c>
      <c r="AX484" s="5"/>
      <c r="AY484">
        <v>92839.864388539703</v>
      </c>
      <c r="BA484">
        <v>92839.864388539703</v>
      </c>
      <c r="BC484">
        <v>92839.864388539703</v>
      </c>
      <c r="BE484">
        <v>92839.864388539703</v>
      </c>
      <c r="BG484">
        <v>92839.864388539703</v>
      </c>
      <c r="BI484">
        <v>92839.864388539703</v>
      </c>
      <c r="BK484">
        <v>92839.864388539703</v>
      </c>
      <c r="BM484">
        <v>92839.864388539703</v>
      </c>
      <c r="BO484">
        <v>92839.864388539703</v>
      </c>
      <c r="BQ484">
        <v>92839.864388539703</v>
      </c>
      <c r="BS484">
        <v>92839.864388539703</v>
      </c>
      <c r="BT484" s="5">
        <v>92839.86</v>
      </c>
      <c r="BU484" s="5">
        <v>7375200</v>
      </c>
      <c r="BV484">
        <v>90000</v>
      </c>
      <c r="BX484" s="5">
        <v>90000</v>
      </c>
      <c r="BY484" s="5">
        <v>91706.948640483388</v>
      </c>
      <c r="BZ484" s="5">
        <v>7285200</v>
      </c>
      <c r="CA484" s="5" t="s">
        <v>8</v>
      </c>
      <c r="CB484" s="5"/>
      <c r="CC484">
        <v>91706.948640483388</v>
      </c>
      <c r="CD484" s="5">
        <v>0</v>
      </c>
      <c r="CE484" s="5">
        <v>7285200</v>
      </c>
      <c r="CF484" s="5" t="s">
        <v>105</v>
      </c>
      <c r="CG484" s="5" t="s">
        <v>1309</v>
      </c>
      <c r="CH484" s="5" t="s">
        <v>1</v>
      </c>
      <c r="CI484" s="5" t="s">
        <v>1</v>
      </c>
      <c r="CJ484" t="s">
        <v>1863</v>
      </c>
      <c r="CK484" t="s">
        <v>1787</v>
      </c>
      <c r="CL484" t="s">
        <v>1868</v>
      </c>
      <c r="CM484" t="s">
        <v>1858</v>
      </c>
      <c r="CN484" s="5" t="b">
        <v>1</v>
      </c>
      <c r="CO484" t="s">
        <v>625</v>
      </c>
      <c r="CQ484" t="s">
        <v>1269</v>
      </c>
      <c r="CR484" t="s">
        <v>1450</v>
      </c>
      <c r="CS484" t="s">
        <v>8</v>
      </c>
      <c r="CT484" t="b">
        <v>1</v>
      </c>
      <c r="CU484">
        <v>7375200</v>
      </c>
      <c r="CV484" t="s">
        <v>1899</v>
      </c>
      <c r="CW484">
        <v>0</v>
      </c>
      <c r="CX484">
        <v>7375200</v>
      </c>
      <c r="CY484">
        <v>0</v>
      </c>
      <c r="CZ484" t="b">
        <v>1</v>
      </c>
      <c r="DA484">
        <v>45408</v>
      </c>
      <c r="DB484" t="s">
        <v>1792</v>
      </c>
      <c r="DC484">
        <v>-9.9446122860020747E-3</v>
      </c>
      <c r="DD484">
        <v>-911.99004816191234</v>
      </c>
      <c r="DE484" s="5">
        <f>ROUND(ПП5[[#This Row],[Стоимость квартиры с отделкой]]/1000000,2)</f>
        <v>7.29</v>
      </c>
    </row>
    <row r="485" spans="1:109" x14ac:dyDescent="0.25">
      <c r="A485" s="5">
        <v>484</v>
      </c>
      <c r="B485" s="5" t="s">
        <v>22</v>
      </c>
      <c r="C485" s="5">
        <v>12</v>
      </c>
      <c r="D485" s="5">
        <v>8</v>
      </c>
      <c r="E485" s="5">
        <v>1</v>
      </c>
      <c r="F485" s="5">
        <v>16.79</v>
      </c>
      <c r="G485" s="5"/>
      <c r="H485" s="5"/>
      <c r="I485" s="5">
        <v>16.79</v>
      </c>
      <c r="J485" s="5">
        <v>11.43</v>
      </c>
      <c r="K485" s="5">
        <v>3.56</v>
      </c>
      <c r="L485" s="5"/>
      <c r="M485" s="5"/>
      <c r="N485" s="5">
        <v>6.66</v>
      </c>
      <c r="O485" s="5">
        <v>2.4900000000000002</v>
      </c>
      <c r="P485" s="5"/>
      <c r="R485" s="5">
        <v>2.4900000000000002</v>
      </c>
      <c r="S485" s="5">
        <v>40.93</v>
      </c>
      <c r="T485" s="5">
        <v>38.44</v>
      </c>
      <c r="U485" s="5">
        <v>39.69</v>
      </c>
      <c r="V485">
        <v>39.450000000000003</v>
      </c>
      <c r="W485" s="5">
        <v>86384.8125</v>
      </c>
      <c r="X485">
        <v>4319.2406250000004</v>
      </c>
      <c r="Y485">
        <v>90704.053125000006</v>
      </c>
      <c r="Z485">
        <v>2721.1215937500001</v>
      </c>
      <c r="AA485">
        <v>93425.17471875</v>
      </c>
      <c r="AB485">
        <v>4204.1328623437503</v>
      </c>
      <c r="AC485">
        <v>97629.307581093744</v>
      </c>
      <c r="AE485">
        <v>97629.307581093744</v>
      </c>
      <c r="AG485">
        <v>97629.307581093744</v>
      </c>
      <c r="AI485">
        <v>97629.307581093744</v>
      </c>
      <c r="AK485">
        <v>97629.307581093744</v>
      </c>
      <c r="AL485" s="5"/>
      <c r="AM485" s="5">
        <v>97629.307581093744</v>
      </c>
      <c r="AO485">
        <v>97629.307581093744</v>
      </c>
      <c r="AQ485">
        <v>97629.307581093744</v>
      </c>
      <c r="AS485">
        <v>97629.307581093744</v>
      </c>
      <c r="AU485">
        <v>97629.307581093744</v>
      </c>
      <c r="AW485">
        <v>97629.307581093744</v>
      </c>
      <c r="AX485" s="5"/>
      <c r="AY485">
        <v>97629.307581093744</v>
      </c>
      <c r="BA485">
        <v>97629.307581093744</v>
      </c>
      <c r="BC485">
        <v>97629.307581093744</v>
      </c>
      <c r="BE485">
        <v>97629.307581093744</v>
      </c>
      <c r="BG485">
        <v>97629.307581093744</v>
      </c>
      <c r="BI485">
        <v>97629.307581093744</v>
      </c>
      <c r="BK485">
        <v>97629.307581093744</v>
      </c>
      <c r="BM485">
        <v>97629.307581093744</v>
      </c>
      <c r="BO485">
        <v>97629.307581093744</v>
      </c>
      <c r="BQ485">
        <v>97629.307581093744</v>
      </c>
      <c r="BS485">
        <v>97629.307581093744</v>
      </c>
      <c r="BT485" s="5">
        <v>97629.31</v>
      </c>
      <c r="BU485" s="5">
        <v>3874907.31</v>
      </c>
      <c r="BX485" s="5">
        <v>0</v>
      </c>
      <c r="BY485" s="5">
        <v>97629.309901738481</v>
      </c>
      <c r="BZ485" s="5">
        <v>3874907.31</v>
      </c>
      <c r="CA485" s="5" t="s">
        <v>8</v>
      </c>
      <c r="CB485" s="5"/>
      <c r="CC485">
        <v>97629.309901738481</v>
      </c>
      <c r="CD485" s="5">
        <v>0</v>
      </c>
      <c r="CE485" s="5">
        <v>3874907.31</v>
      </c>
      <c r="CF485" s="5"/>
      <c r="CG485" s="5"/>
      <c r="CH485" s="5" t="s">
        <v>1</v>
      </c>
      <c r="CI485" s="5" t="s">
        <v>1</v>
      </c>
      <c r="CJ485" t="s">
        <v>1863</v>
      </c>
      <c r="CK485" t="s">
        <v>1787</v>
      </c>
      <c r="CL485" t="s">
        <v>1868</v>
      </c>
      <c r="CM485" t="s">
        <v>1864</v>
      </c>
      <c r="CN485" s="5" t="b">
        <v>1</v>
      </c>
      <c r="CO485" t="s">
        <v>626</v>
      </c>
      <c r="CQ485" t="s">
        <v>128</v>
      </c>
      <c r="CR485" t="s">
        <v>1450</v>
      </c>
      <c r="CS485" t="s">
        <v>8</v>
      </c>
      <c r="CT485" t="b">
        <v>1</v>
      </c>
      <c r="CU485">
        <v>3874907.31</v>
      </c>
      <c r="CV485" t="s">
        <v>1899</v>
      </c>
      <c r="CW485">
        <v>0</v>
      </c>
      <c r="CX485">
        <v>3874907</v>
      </c>
      <c r="CY485">
        <v>0</v>
      </c>
      <c r="CZ485" t="b">
        <v>1</v>
      </c>
      <c r="DA485">
        <v>45230</v>
      </c>
      <c r="DB485" t="s">
        <v>1789</v>
      </c>
      <c r="DC485">
        <v>-6.0468631897202529E-3</v>
      </c>
      <c r="DD485">
        <v>-590.35108028261345</v>
      </c>
      <c r="DE485" s="5">
        <f>ROUND(ПП5[[#This Row],[Стоимость квартиры с отделкой]]/1000000,2)</f>
        <v>3.87</v>
      </c>
    </row>
    <row r="486" spans="1:109" x14ac:dyDescent="0.25">
      <c r="A486" s="5">
        <v>485</v>
      </c>
      <c r="B486" s="5" t="s">
        <v>22</v>
      </c>
      <c r="C486" s="5">
        <v>13</v>
      </c>
      <c r="D486" s="5">
        <v>1</v>
      </c>
      <c r="E486" s="5">
        <v>0</v>
      </c>
      <c r="F486" s="5">
        <v>13.74</v>
      </c>
      <c r="G486" s="5"/>
      <c r="H486" s="5"/>
      <c r="I486" s="5">
        <v>13.74</v>
      </c>
      <c r="J486" s="5">
        <v>5.84</v>
      </c>
      <c r="K486" s="5">
        <v>3.76</v>
      </c>
      <c r="L486" s="5"/>
      <c r="M486" s="5"/>
      <c r="N486" s="5">
        <v>3.73</v>
      </c>
      <c r="O486" s="5">
        <v>4.6500000000000004</v>
      </c>
      <c r="P486" s="5"/>
      <c r="R486" s="5">
        <v>4.6500000000000004</v>
      </c>
      <c r="S486" s="5">
        <v>31.72</v>
      </c>
      <c r="T486" s="5">
        <v>27.07</v>
      </c>
      <c r="U486" s="5">
        <v>29.4</v>
      </c>
      <c r="V486">
        <v>29.2</v>
      </c>
      <c r="W486" s="5">
        <v>89353.53</v>
      </c>
      <c r="Y486">
        <v>89353.53</v>
      </c>
      <c r="AA486">
        <v>89353.53</v>
      </c>
      <c r="AC486">
        <v>89353.53</v>
      </c>
      <c r="AE486">
        <v>89353.53</v>
      </c>
      <c r="AG486">
        <v>89353.53</v>
      </c>
      <c r="AI486">
        <v>89353.53</v>
      </c>
      <c r="AK486">
        <v>89353.53</v>
      </c>
      <c r="AL486" s="5"/>
      <c r="AM486" s="5">
        <v>89353.53</v>
      </c>
      <c r="AO486">
        <v>89353.53</v>
      </c>
      <c r="AQ486">
        <v>89353.53</v>
      </c>
      <c r="AS486">
        <v>89353.53</v>
      </c>
      <c r="AU486">
        <v>89353.53</v>
      </c>
      <c r="AW486">
        <v>89353.53</v>
      </c>
      <c r="AX486" s="5"/>
      <c r="AY486">
        <v>89353.53</v>
      </c>
      <c r="BA486">
        <v>89353.53</v>
      </c>
      <c r="BC486">
        <v>89353.53</v>
      </c>
      <c r="BE486">
        <v>89353.53</v>
      </c>
      <c r="BG486">
        <v>89353.53</v>
      </c>
      <c r="BI486">
        <v>89353.53</v>
      </c>
      <c r="BK486">
        <v>89353.53</v>
      </c>
      <c r="BM486">
        <v>89353.53</v>
      </c>
      <c r="BO486">
        <v>89353.53</v>
      </c>
      <c r="BQ486">
        <v>89353.53</v>
      </c>
      <c r="BS486">
        <v>89353.53</v>
      </c>
      <c r="BT486" s="5">
        <v>89353.53</v>
      </c>
      <c r="BU486" s="5">
        <v>2626993.7799999998</v>
      </c>
      <c r="BX486" s="5">
        <v>0</v>
      </c>
      <c r="BY486" s="5">
        <v>89353.529931972793</v>
      </c>
      <c r="BZ486" s="5">
        <v>2626993.7799999998</v>
      </c>
      <c r="CA486" s="5" t="s">
        <v>8</v>
      </c>
      <c r="CB486" s="5"/>
      <c r="CC486">
        <v>89353.529931972793</v>
      </c>
      <c r="CD486" s="5">
        <v>0</v>
      </c>
      <c r="CE486" s="5">
        <v>2626993.7799999998</v>
      </c>
      <c r="CF486" s="5"/>
      <c r="CG486" s="5"/>
      <c r="CH486" s="5" t="s">
        <v>1</v>
      </c>
      <c r="CI486" s="5" t="s">
        <v>1</v>
      </c>
      <c r="CJ486" t="s">
        <v>1863</v>
      </c>
      <c r="CK486" t="s">
        <v>1787</v>
      </c>
      <c r="CL486" t="s">
        <v>1868</v>
      </c>
      <c r="CM486" t="s">
        <v>1862</v>
      </c>
      <c r="CN486" s="5" t="b">
        <v>1</v>
      </c>
      <c r="CO486" t="s">
        <v>627</v>
      </c>
      <c r="CQ486" t="s">
        <v>128</v>
      </c>
      <c r="CR486" t="s">
        <v>1450</v>
      </c>
      <c r="CS486" t="s">
        <v>8</v>
      </c>
      <c r="CT486" t="b">
        <v>1</v>
      </c>
      <c r="CU486">
        <v>2626993.7799999998</v>
      </c>
      <c r="CV486" t="s">
        <v>1899</v>
      </c>
      <c r="CW486">
        <v>2626994</v>
      </c>
      <c r="CX486">
        <v>2626994</v>
      </c>
      <c r="CY486">
        <v>0</v>
      </c>
      <c r="CZ486" t="b">
        <v>1</v>
      </c>
      <c r="DA486">
        <v>45188</v>
      </c>
      <c r="DB486" t="s">
        <v>1791</v>
      </c>
      <c r="DC486">
        <v>-6.8027210884353817E-3</v>
      </c>
      <c r="DD486">
        <v>-607.84714239437346</v>
      </c>
      <c r="DE486" s="5">
        <f>ROUND(ПП5[[#This Row],[Стоимость квартиры с отделкой]]/1000000,2)</f>
        <v>2.63</v>
      </c>
    </row>
    <row r="487" spans="1:109" x14ac:dyDescent="0.25">
      <c r="A487" s="5">
        <v>486</v>
      </c>
      <c r="B487" s="5" t="s">
        <v>22</v>
      </c>
      <c r="C487" s="5">
        <v>13</v>
      </c>
      <c r="D487" s="5">
        <v>2</v>
      </c>
      <c r="E487" s="5">
        <v>1</v>
      </c>
      <c r="F487" s="5">
        <v>13.17</v>
      </c>
      <c r="G487" s="5"/>
      <c r="H487" s="5"/>
      <c r="I487" s="5">
        <v>13.17</v>
      </c>
      <c r="J487" s="5">
        <v>16.940000000000001</v>
      </c>
      <c r="K487" s="5">
        <v>3.55</v>
      </c>
      <c r="L487" s="5">
        <v>2.41</v>
      </c>
      <c r="M487" s="5"/>
      <c r="N487" s="5">
        <v>5.8</v>
      </c>
      <c r="O487" s="5">
        <v>2.68</v>
      </c>
      <c r="P487" s="5"/>
      <c r="R487" s="5">
        <v>2.68</v>
      </c>
      <c r="S487" s="5">
        <v>44.55</v>
      </c>
      <c r="T487" s="5">
        <v>41.87</v>
      </c>
      <c r="U487" s="5">
        <v>43.21</v>
      </c>
      <c r="V487">
        <v>42.2</v>
      </c>
      <c r="W487" s="5">
        <v>85168.125</v>
      </c>
      <c r="X487">
        <v>4258.40625</v>
      </c>
      <c r="Y487">
        <v>89426.53125</v>
      </c>
      <c r="Z487">
        <v>2682.7959375</v>
      </c>
      <c r="AA487">
        <v>92109.327187500006</v>
      </c>
      <c r="AB487">
        <v>921.09327187500003</v>
      </c>
      <c r="AC487">
        <v>93030.420459375004</v>
      </c>
      <c r="AE487">
        <v>93030.420459375004</v>
      </c>
      <c r="AF487">
        <v>4651.52102296875</v>
      </c>
      <c r="AG487">
        <v>97681.941482343755</v>
      </c>
      <c r="AI487">
        <v>97681.941482343755</v>
      </c>
      <c r="AJ487">
        <v>976.81941482343757</v>
      </c>
      <c r="AK487">
        <v>98658.760897167187</v>
      </c>
      <c r="AL487" s="5">
        <v>4932.9380448583597</v>
      </c>
      <c r="AM487" s="5">
        <v>103591.69894202554</v>
      </c>
      <c r="AO487">
        <v>103591.69894202554</v>
      </c>
      <c r="AP487">
        <v>3107.7509682607661</v>
      </c>
      <c r="AQ487">
        <v>106699.4499102863</v>
      </c>
      <c r="AR487">
        <v>500</v>
      </c>
      <c r="AS487">
        <v>107199.4499102863</v>
      </c>
      <c r="AU487">
        <v>107199.4499102863</v>
      </c>
      <c r="AW487">
        <v>107199.4499102863</v>
      </c>
      <c r="AX487" s="5"/>
      <c r="AY487">
        <v>107199.4499102863</v>
      </c>
      <c r="AZ487">
        <v>1071.9944991028633</v>
      </c>
      <c r="BA487">
        <v>108271.44440938917</v>
      </c>
      <c r="BC487">
        <v>108271.44440938917</v>
      </c>
      <c r="BE487">
        <v>108271.44440938917</v>
      </c>
      <c r="BF487">
        <v>2706.7861102347292</v>
      </c>
      <c r="BG487">
        <v>110978.23051962387</v>
      </c>
      <c r="BI487">
        <v>110978.23051962387</v>
      </c>
      <c r="BK487">
        <v>110978.23051962387</v>
      </c>
      <c r="BM487">
        <v>110978.23051962387</v>
      </c>
      <c r="BO487">
        <v>110978.23051962387</v>
      </c>
      <c r="BQ487">
        <v>110978.23051962387</v>
      </c>
      <c r="BS487">
        <v>110978.23051962387</v>
      </c>
      <c r="BT487" s="5">
        <v>110978.23</v>
      </c>
      <c r="BU487" s="5">
        <v>4795400</v>
      </c>
      <c r="BX487" s="5">
        <v>0</v>
      </c>
      <c r="BY487" s="5">
        <v>110978.94006017126</v>
      </c>
      <c r="BZ487" s="5">
        <v>4795400</v>
      </c>
      <c r="CA487" s="5" t="s">
        <v>1282</v>
      </c>
      <c r="CB487" s="5">
        <v>8000</v>
      </c>
      <c r="CC487">
        <v>118978.94006017126</v>
      </c>
      <c r="CD487" s="5">
        <v>345680</v>
      </c>
      <c r="CE487" s="5">
        <v>5141080</v>
      </c>
      <c r="CF487" s="5"/>
      <c r="CG487" s="5"/>
      <c r="CH487" s="5" t="s">
        <v>1</v>
      </c>
      <c r="CI487" s="5" t="s">
        <v>1</v>
      </c>
      <c r="CJ487" t="s">
        <v>1863</v>
      </c>
      <c r="CK487" t="s">
        <v>1787</v>
      </c>
      <c r="CL487" t="s">
        <v>1868</v>
      </c>
      <c r="CM487" t="s">
        <v>1856</v>
      </c>
      <c r="CN487" s="5" t="b">
        <v>1</v>
      </c>
      <c r="CO487" t="s">
        <v>628</v>
      </c>
      <c r="CQ487" t="s">
        <v>1269</v>
      </c>
      <c r="CR487" t="s">
        <v>1450</v>
      </c>
      <c r="CS487" t="s">
        <v>1282</v>
      </c>
      <c r="CT487" t="b">
        <v>1</v>
      </c>
      <c r="CU487">
        <v>4795400</v>
      </c>
      <c r="CV487" t="s">
        <v>1899</v>
      </c>
      <c r="CW487">
        <v>4795400</v>
      </c>
      <c r="CX487">
        <v>4795400</v>
      </c>
      <c r="CY487">
        <v>0</v>
      </c>
      <c r="CZ487" t="b">
        <v>1</v>
      </c>
      <c r="DA487">
        <v>45652</v>
      </c>
      <c r="DB487" t="s">
        <v>1789</v>
      </c>
      <c r="DC487">
        <v>-2.3374218930803159E-2</v>
      </c>
      <c r="DD487">
        <v>-2594.0460416749238</v>
      </c>
      <c r="DE487" s="5">
        <f>ROUND(ПП5[[#This Row],[Стоимость квартиры с отделкой]]/1000000,2)</f>
        <v>5.14</v>
      </c>
    </row>
    <row r="488" spans="1:109" x14ac:dyDescent="0.25">
      <c r="A488" s="5">
        <v>487</v>
      </c>
      <c r="B488" s="5" t="s">
        <v>22</v>
      </c>
      <c r="C488" s="5">
        <v>13</v>
      </c>
      <c r="D488" s="5">
        <v>3</v>
      </c>
      <c r="E488" s="5">
        <v>0</v>
      </c>
      <c r="F488" s="5">
        <v>7.2</v>
      </c>
      <c r="G488" s="5"/>
      <c r="H488" s="5"/>
      <c r="I488" s="5">
        <v>7.2</v>
      </c>
      <c r="J488" s="5">
        <v>5.17</v>
      </c>
      <c r="K488" s="5">
        <v>3.71</v>
      </c>
      <c r="L488" s="5"/>
      <c r="M488" s="5"/>
      <c r="N488" s="5">
        <v>6.96</v>
      </c>
      <c r="O488" s="5">
        <v>2.92</v>
      </c>
      <c r="P488" s="5"/>
      <c r="R488" s="5">
        <v>2.92</v>
      </c>
      <c r="S488" s="5">
        <v>25.96</v>
      </c>
      <c r="T488" s="5">
        <v>23.04</v>
      </c>
      <c r="U488" s="5">
        <v>24.5</v>
      </c>
      <c r="V488">
        <v>24.299999999999997</v>
      </c>
      <c r="W488" s="5">
        <v>91105.56</v>
      </c>
      <c r="X488">
        <v>4555.2780000000002</v>
      </c>
      <c r="Y488">
        <v>95660.838000000003</v>
      </c>
      <c r="Z488">
        <v>2869.8251399999999</v>
      </c>
      <c r="AA488">
        <v>98530.663140000004</v>
      </c>
      <c r="AB488">
        <v>8867.7596826000008</v>
      </c>
      <c r="AC488">
        <v>107398.4228226</v>
      </c>
      <c r="AE488">
        <v>107398.4228226</v>
      </c>
      <c r="AG488">
        <v>107398.4228226</v>
      </c>
      <c r="AI488">
        <v>107398.4228226</v>
      </c>
      <c r="AJ488">
        <v>1073.9842282259999</v>
      </c>
      <c r="AK488">
        <v>108472.407050826</v>
      </c>
      <c r="AL488" s="5">
        <v>5423.6203525413002</v>
      </c>
      <c r="AM488" s="5">
        <v>113896.0274033673</v>
      </c>
      <c r="AO488">
        <v>113896.0274033673</v>
      </c>
      <c r="AP488">
        <v>3416.880822101019</v>
      </c>
      <c r="AQ488">
        <v>117312.90822546832</v>
      </c>
      <c r="AS488">
        <v>117312.90822546832</v>
      </c>
      <c r="AU488">
        <v>117312.90822546832</v>
      </c>
      <c r="AW488">
        <v>117312.90822546832</v>
      </c>
      <c r="AX488" s="5">
        <v>1173.1290822546832</v>
      </c>
      <c r="AY488">
        <v>118486.03730772302</v>
      </c>
      <c r="BA488">
        <v>118486.03730772302</v>
      </c>
      <c r="BB488">
        <v>592.43018653861509</v>
      </c>
      <c r="BC488">
        <v>119078.46749426164</v>
      </c>
      <c r="BE488">
        <v>119078.46749426164</v>
      </c>
      <c r="BF488">
        <v>2976.961687356541</v>
      </c>
      <c r="BG488">
        <v>122055.42918161816</v>
      </c>
      <c r="BI488">
        <v>122055.42918161816</v>
      </c>
      <c r="BK488">
        <v>122055.42918161816</v>
      </c>
      <c r="BL488">
        <v>4882.2171672647264</v>
      </c>
      <c r="BM488">
        <v>126937.64634888287</v>
      </c>
      <c r="BN488">
        <v>16501.894025354777</v>
      </c>
      <c r="BO488">
        <v>143439.54037423767</v>
      </c>
      <c r="BP488">
        <v>35</v>
      </c>
      <c r="BQ488">
        <v>143474.54037423767</v>
      </c>
      <c r="BR488">
        <v>-8474.5403742376657</v>
      </c>
      <c r="BS488">
        <v>135000</v>
      </c>
      <c r="BT488" s="5">
        <v>135000</v>
      </c>
      <c r="BU488" s="5">
        <v>3307500</v>
      </c>
      <c r="BV488">
        <v>196000</v>
      </c>
      <c r="BX488" s="5">
        <v>196000</v>
      </c>
      <c r="BY488" s="5">
        <v>127000</v>
      </c>
      <c r="BZ488" s="5">
        <v>3111500</v>
      </c>
      <c r="CA488" s="5" t="s">
        <v>1282</v>
      </c>
      <c r="CB488" s="5">
        <v>10000</v>
      </c>
      <c r="CC488">
        <v>137000</v>
      </c>
      <c r="CD488" s="5">
        <v>245000</v>
      </c>
      <c r="CE488" s="5">
        <v>3356500</v>
      </c>
      <c r="CF488" s="5"/>
      <c r="CG488" s="5" t="s">
        <v>1802</v>
      </c>
      <c r="CH488" s="5" t="s">
        <v>1</v>
      </c>
      <c r="CI488" s="5" t="s">
        <v>1</v>
      </c>
      <c r="CJ488" t="s">
        <v>1863</v>
      </c>
      <c r="CK488" t="s">
        <v>1787</v>
      </c>
      <c r="CL488" t="s">
        <v>1868</v>
      </c>
      <c r="CM488" t="s">
        <v>1862</v>
      </c>
      <c r="CN488" s="5" t="b">
        <v>1</v>
      </c>
      <c r="CO488" t="s">
        <v>629</v>
      </c>
      <c r="CQ488" t="s">
        <v>1269</v>
      </c>
      <c r="CR488" t="s">
        <v>1450</v>
      </c>
      <c r="CS488" t="s">
        <v>1282</v>
      </c>
      <c r="CT488" t="b">
        <v>1</v>
      </c>
      <c r="CU488">
        <v>3307500</v>
      </c>
      <c r="CV488" t="s">
        <v>1899</v>
      </c>
      <c r="CW488">
        <v>0</v>
      </c>
      <c r="CX488">
        <v>3307500</v>
      </c>
      <c r="CY488">
        <v>0</v>
      </c>
      <c r="CZ488" t="b">
        <v>1</v>
      </c>
      <c r="DA488">
        <v>45825</v>
      </c>
      <c r="DB488" t="s">
        <v>1790</v>
      </c>
      <c r="DC488">
        <v>-8.1632653061225469E-3</v>
      </c>
      <c r="DD488">
        <v>-1036.7346938775634</v>
      </c>
      <c r="DE488" s="5">
        <f>ROUND(ПП5[[#This Row],[Стоимость квартиры с отделкой]]/1000000,2)</f>
        <v>3.36</v>
      </c>
    </row>
    <row r="489" spans="1:109" x14ac:dyDescent="0.25">
      <c r="A489" s="5">
        <v>488</v>
      </c>
      <c r="B489" s="5" t="s">
        <v>22</v>
      </c>
      <c r="C489" s="5">
        <v>13</v>
      </c>
      <c r="D489" s="5">
        <v>4</v>
      </c>
      <c r="E489" s="5">
        <v>2</v>
      </c>
      <c r="F489" s="5">
        <v>14.48</v>
      </c>
      <c r="G489" s="5">
        <v>11.42</v>
      </c>
      <c r="H489" s="5"/>
      <c r="I489" s="5">
        <v>25.9</v>
      </c>
      <c r="J489" s="5">
        <v>15.86</v>
      </c>
      <c r="K489" s="5">
        <v>3.01</v>
      </c>
      <c r="L489" s="5">
        <v>2.67</v>
      </c>
      <c r="M489" s="5"/>
      <c r="N489" s="5">
        <v>9.44</v>
      </c>
      <c r="O489" s="5">
        <v>2.72</v>
      </c>
      <c r="P489" s="5"/>
      <c r="R489" s="5">
        <v>2.72</v>
      </c>
      <c r="S489" s="5">
        <v>59.6</v>
      </c>
      <c r="T489" s="5">
        <v>56.88</v>
      </c>
      <c r="U489" s="5">
        <v>58.24</v>
      </c>
      <c r="V489">
        <v>57.85</v>
      </c>
      <c r="W489" s="5">
        <v>79535.67300000001</v>
      </c>
      <c r="X489">
        <v>3976.7836500000008</v>
      </c>
      <c r="Y489">
        <v>83512.456649999993</v>
      </c>
      <c r="Z489">
        <v>2505.3736994999999</v>
      </c>
      <c r="AA489">
        <v>86017.8303495</v>
      </c>
      <c r="AC489">
        <v>86017.8303495</v>
      </c>
      <c r="AE489">
        <v>86017.8303495</v>
      </c>
      <c r="AG489">
        <v>86017.8303495</v>
      </c>
      <c r="AI489">
        <v>86017.8303495</v>
      </c>
      <c r="AJ489">
        <v>860.17830349500002</v>
      </c>
      <c r="AK489">
        <v>86878.008652995006</v>
      </c>
      <c r="AL489" s="5">
        <v>4343.9004326497507</v>
      </c>
      <c r="AM489" s="5">
        <v>91221.909085644758</v>
      </c>
      <c r="AO489">
        <v>91221.909085644758</v>
      </c>
      <c r="AP489">
        <v>1824.4381817128951</v>
      </c>
      <c r="AQ489">
        <v>93046.347267357647</v>
      </c>
      <c r="AS489">
        <v>93046.347267357647</v>
      </c>
      <c r="AT489">
        <v>1860.9269453471527</v>
      </c>
      <c r="AU489">
        <v>94907.274212704797</v>
      </c>
      <c r="AW489">
        <v>94907.274212704797</v>
      </c>
      <c r="AX489" s="5"/>
      <c r="AY489">
        <v>94907.274212704797</v>
      </c>
      <c r="BA489">
        <v>94907.274212704797</v>
      </c>
      <c r="BC489">
        <v>94907.274212704797</v>
      </c>
      <c r="BE489">
        <v>94907.274212704797</v>
      </c>
      <c r="BG489">
        <v>94907.274212704797</v>
      </c>
      <c r="BI489">
        <v>94907.274212704797</v>
      </c>
      <c r="BK489">
        <v>94907.274212704797</v>
      </c>
      <c r="BM489">
        <v>94907.274212704797</v>
      </c>
      <c r="BO489">
        <v>94907.274212704797</v>
      </c>
      <c r="BQ489">
        <v>94907.274212704797</v>
      </c>
      <c r="BS489">
        <v>94907.274212704797</v>
      </c>
      <c r="BT489" s="5">
        <v>94907.27</v>
      </c>
      <c r="BU489" s="5">
        <v>5527400</v>
      </c>
      <c r="BV489">
        <v>90000</v>
      </c>
      <c r="BX489" s="5">
        <v>90000</v>
      </c>
      <c r="BY489" s="5">
        <v>93361.950549450543</v>
      </c>
      <c r="BZ489" s="5">
        <v>5437400</v>
      </c>
      <c r="CA489" s="5" t="s">
        <v>8</v>
      </c>
      <c r="CB489" s="5"/>
      <c r="CC489">
        <v>93361.950549450543</v>
      </c>
      <c r="CD489" s="5">
        <v>0</v>
      </c>
      <c r="CE489" s="5">
        <v>5437400</v>
      </c>
      <c r="CF489" s="5"/>
      <c r="CG489" s="5" t="s">
        <v>1309</v>
      </c>
      <c r="CH489" s="5" t="s">
        <v>1</v>
      </c>
      <c r="CI489" s="5" t="s">
        <v>1</v>
      </c>
      <c r="CJ489" t="s">
        <v>1863</v>
      </c>
      <c r="CK489" t="s">
        <v>1787</v>
      </c>
      <c r="CL489" t="s">
        <v>1868</v>
      </c>
      <c r="CM489" t="s">
        <v>1857</v>
      </c>
      <c r="CN489" s="5" t="b">
        <v>1</v>
      </c>
      <c r="CO489" t="s">
        <v>630</v>
      </c>
      <c r="CQ489" t="s">
        <v>1269</v>
      </c>
      <c r="CR489" t="s">
        <v>1450</v>
      </c>
      <c r="CS489" t="s">
        <v>8</v>
      </c>
      <c r="CT489" t="b">
        <v>1</v>
      </c>
      <c r="CU489">
        <v>5527400</v>
      </c>
      <c r="CV489" t="s">
        <v>1899</v>
      </c>
      <c r="CW489">
        <v>0</v>
      </c>
      <c r="CX489">
        <v>5527400</v>
      </c>
      <c r="CY489">
        <v>0</v>
      </c>
      <c r="CZ489" t="b">
        <v>1</v>
      </c>
      <c r="DA489">
        <v>45407</v>
      </c>
      <c r="DB489" t="s">
        <v>1793</v>
      </c>
      <c r="DC489">
        <v>-6.6964285714286031E-3</v>
      </c>
      <c r="DD489">
        <v>-625.19163314364494</v>
      </c>
      <c r="DE489" s="5">
        <f>ROUND(ПП5[[#This Row],[Стоимость квартиры с отделкой]]/1000000,2)</f>
        <v>5.44</v>
      </c>
    </row>
    <row r="490" spans="1:109" x14ac:dyDescent="0.25">
      <c r="A490" s="5">
        <v>489</v>
      </c>
      <c r="B490" s="5" t="s">
        <v>22</v>
      </c>
      <c r="C490" s="5">
        <v>13</v>
      </c>
      <c r="D490" s="5">
        <v>5</v>
      </c>
      <c r="E490" s="5">
        <v>2</v>
      </c>
      <c r="F490" s="5">
        <v>15.41</v>
      </c>
      <c r="G490" s="5">
        <v>12.78</v>
      </c>
      <c r="H490" s="5"/>
      <c r="I490" s="5">
        <v>28.19</v>
      </c>
      <c r="J490" s="5">
        <v>13.45</v>
      </c>
      <c r="K490" s="5">
        <v>3.7</v>
      </c>
      <c r="L490" s="5">
        <v>2.72</v>
      </c>
      <c r="M490" s="5"/>
      <c r="N490" s="5">
        <v>8.2200000000000006</v>
      </c>
      <c r="O490" s="5">
        <v>3.03</v>
      </c>
      <c r="P490" s="5"/>
      <c r="R490" s="5">
        <v>3.03</v>
      </c>
      <c r="S490" s="5">
        <v>59.31</v>
      </c>
      <c r="T490" s="5">
        <v>56.28</v>
      </c>
      <c r="U490" s="5">
        <v>57.8</v>
      </c>
      <c r="V490">
        <v>57.55</v>
      </c>
      <c r="W490" s="5">
        <v>79149.577499999999</v>
      </c>
      <c r="X490">
        <v>3957.4788749999998</v>
      </c>
      <c r="Y490">
        <v>83107.056375</v>
      </c>
      <c r="Z490">
        <v>2493.2116912500001</v>
      </c>
      <c r="AA490">
        <v>85600.268066250006</v>
      </c>
      <c r="AC490">
        <v>85600.268066250006</v>
      </c>
      <c r="AE490">
        <v>85600.268066250006</v>
      </c>
      <c r="AG490">
        <v>85600.268066250006</v>
      </c>
      <c r="AI490">
        <v>85600.268066250006</v>
      </c>
      <c r="AK490">
        <v>85600.268066250006</v>
      </c>
      <c r="AL490" s="5"/>
      <c r="AM490" s="5">
        <v>85600.268066250006</v>
      </c>
      <c r="AO490">
        <v>85600.268066250006</v>
      </c>
      <c r="AQ490">
        <v>85600.268066250006</v>
      </c>
      <c r="AS490">
        <v>85600.268066250006</v>
      </c>
      <c r="AU490">
        <v>85600.268066250006</v>
      </c>
      <c r="AW490">
        <v>85600.268066250006</v>
      </c>
      <c r="AX490" s="5"/>
      <c r="AY490">
        <v>85600.268066250006</v>
      </c>
      <c r="BA490">
        <v>85600.268066250006</v>
      </c>
      <c r="BC490">
        <v>85600.268066250006</v>
      </c>
      <c r="BE490">
        <v>85600.268066250006</v>
      </c>
      <c r="BG490">
        <v>85600.268066250006</v>
      </c>
      <c r="BI490">
        <v>85600.268066250006</v>
      </c>
      <c r="BK490">
        <v>85600.268066250006</v>
      </c>
      <c r="BM490">
        <v>85600.268066250006</v>
      </c>
      <c r="BO490">
        <v>85600.268066250006</v>
      </c>
      <c r="BQ490">
        <v>85600.268066250006</v>
      </c>
      <c r="BS490">
        <v>85600.268066250006</v>
      </c>
      <c r="BT490" s="5">
        <v>85600.27</v>
      </c>
      <c r="BU490" s="5">
        <v>4947695.6100000003</v>
      </c>
      <c r="BW490">
        <v>0.02</v>
      </c>
      <c r="BX490" s="5">
        <v>98953.912200000006</v>
      </c>
      <c r="BY490" s="5">
        <v>83888.264705882364</v>
      </c>
      <c r="BZ490" s="5">
        <v>4848741.7</v>
      </c>
      <c r="CA490" s="5" t="s">
        <v>10</v>
      </c>
      <c r="CB490" s="5">
        <v>22000</v>
      </c>
      <c r="CC490">
        <v>105888.26470588236</v>
      </c>
      <c r="CD490" s="5">
        <v>1271600</v>
      </c>
      <c r="CE490" s="5">
        <v>6120341.7000000002</v>
      </c>
      <c r="CF490" s="5"/>
      <c r="CG490" s="5" t="s">
        <v>62</v>
      </c>
      <c r="CH490" s="5" t="s">
        <v>1</v>
      </c>
      <c r="CI490" s="5" t="s">
        <v>1</v>
      </c>
      <c r="CJ490" t="s">
        <v>1863</v>
      </c>
      <c r="CK490" t="s">
        <v>1787</v>
      </c>
      <c r="CL490" t="s">
        <v>1868</v>
      </c>
      <c r="CM490" t="s">
        <v>1865</v>
      </c>
      <c r="CN490" s="5" t="b">
        <v>1</v>
      </c>
      <c r="CO490" t="s">
        <v>631</v>
      </c>
      <c r="CQ490" t="s">
        <v>128</v>
      </c>
      <c r="CR490" t="s">
        <v>1450</v>
      </c>
      <c r="CS490" t="s">
        <v>10</v>
      </c>
      <c r="CT490" t="b">
        <v>1</v>
      </c>
      <c r="CU490">
        <v>4947695.6100000003</v>
      </c>
      <c r="CV490" t="s">
        <v>1899</v>
      </c>
      <c r="CW490">
        <v>0</v>
      </c>
      <c r="CX490">
        <v>4947696</v>
      </c>
      <c r="CY490">
        <v>0</v>
      </c>
      <c r="CZ490" t="b">
        <v>1</v>
      </c>
      <c r="DA490">
        <v>45230</v>
      </c>
      <c r="DB490" t="s">
        <v>1789</v>
      </c>
      <c r="DC490">
        <v>-4.325259515570834E-3</v>
      </c>
      <c r="DD490">
        <v>-362.83851516384266</v>
      </c>
      <c r="DE490" s="5">
        <f>ROUND(ПП5[[#This Row],[Стоимость квартиры с отделкой]]/1000000,2)</f>
        <v>6.12</v>
      </c>
    </row>
    <row r="491" spans="1:109" x14ac:dyDescent="0.25">
      <c r="A491" s="5">
        <v>490</v>
      </c>
      <c r="B491" s="5" t="s">
        <v>22</v>
      </c>
      <c r="C491" s="5">
        <v>13</v>
      </c>
      <c r="D491" s="5">
        <v>6</v>
      </c>
      <c r="E491" s="5">
        <v>1</v>
      </c>
      <c r="F491" s="5">
        <v>12.71</v>
      </c>
      <c r="G491" s="5"/>
      <c r="H491" s="5"/>
      <c r="I491" s="5">
        <v>12.71</v>
      </c>
      <c r="J491" s="5">
        <v>12.55</v>
      </c>
      <c r="K491" s="5">
        <v>4.28</v>
      </c>
      <c r="L491" s="5"/>
      <c r="M491" s="5"/>
      <c r="N491" s="5">
        <v>7.34</v>
      </c>
      <c r="O491" s="5">
        <v>2.84</v>
      </c>
      <c r="P491" s="5"/>
      <c r="R491" s="5">
        <v>2.84</v>
      </c>
      <c r="S491" s="5">
        <v>39.72</v>
      </c>
      <c r="T491" s="5">
        <v>36.880000000000003</v>
      </c>
      <c r="U491" s="5">
        <v>38.299999999999997</v>
      </c>
      <c r="V491">
        <v>37.899999999999991</v>
      </c>
      <c r="W491" s="5">
        <v>87601.5</v>
      </c>
      <c r="X491">
        <v>4380.0749999999998</v>
      </c>
      <c r="Y491">
        <v>91981.574999999997</v>
      </c>
      <c r="Z491">
        <v>2759.4472499999997</v>
      </c>
      <c r="AA491">
        <v>94741.022249999995</v>
      </c>
      <c r="AB491">
        <v>947.41022250000003</v>
      </c>
      <c r="AC491">
        <v>95688.432472500004</v>
      </c>
      <c r="AE491">
        <v>95688.432472500004</v>
      </c>
      <c r="AF491">
        <v>4784.4216236249995</v>
      </c>
      <c r="AG491">
        <v>100472.854096125</v>
      </c>
      <c r="AI491">
        <v>100472.854096125</v>
      </c>
      <c r="AJ491">
        <v>1004.72854096125</v>
      </c>
      <c r="AK491">
        <v>101477.58263708623</v>
      </c>
      <c r="AL491" s="5">
        <v>5073.8791318543126</v>
      </c>
      <c r="AM491" s="5">
        <v>106551.46176894056</v>
      </c>
      <c r="AO491">
        <v>106551.46176894056</v>
      </c>
      <c r="AP491">
        <v>3196.5438530682168</v>
      </c>
      <c r="AQ491">
        <v>109748.00562200876</v>
      </c>
      <c r="AS491">
        <v>109748.00562200876</v>
      </c>
      <c r="AU491">
        <v>109748.00562200876</v>
      </c>
      <c r="AW491">
        <v>109748.00562200876</v>
      </c>
      <c r="AX491" s="5"/>
      <c r="AY491">
        <v>109748.00562200876</v>
      </c>
      <c r="AZ491">
        <v>1097.4800562200878</v>
      </c>
      <c r="BA491">
        <v>110845.48567822886</v>
      </c>
      <c r="BB491">
        <v>554.22742839114426</v>
      </c>
      <c r="BC491">
        <v>111399.71310661999</v>
      </c>
      <c r="BE491">
        <v>111399.71310661999</v>
      </c>
      <c r="BF491">
        <v>2784.9928276655</v>
      </c>
      <c r="BG491">
        <v>114184.70593428548</v>
      </c>
      <c r="BI491">
        <v>114184.70593428548</v>
      </c>
      <c r="BJ491">
        <v>2283.6941186857098</v>
      </c>
      <c r="BK491">
        <v>116468.40005297121</v>
      </c>
      <c r="BL491">
        <v>5823.4200026485605</v>
      </c>
      <c r="BM491">
        <v>122291.82005561976</v>
      </c>
      <c r="BN491">
        <v>15897.936607230571</v>
      </c>
      <c r="BO491">
        <v>138189.75666285033</v>
      </c>
      <c r="BP491">
        <v>35</v>
      </c>
      <c r="BQ491">
        <v>138224.75666285033</v>
      </c>
      <c r="BS491">
        <v>138224.75666285033</v>
      </c>
      <c r="BT491" s="5">
        <v>138224.76</v>
      </c>
      <c r="BU491" s="5">
        <v>5238800</v>
      </c>
      <c r="BX491" s="5">
        <v>0</v>
      </c>
      <c r="BY491" s="5">
        <v>138226.91292875994</v>
      </c>
      <c r="BZ491" s="5">
        <v>5238800</v>
      </c>
      <c r="CA491" s="5" t="s">
        <v>8</v>
      </c>
      <c r="CB491" s="5"/>
      <c r="CC491">
        <v>138226.91292875994</v>
      </c>
      <c r="CD491" s="5">
        <v>0</v>
      </c>
      <c r="CE491" s="5">
        <v>5238800</v>
      </c>
      <c r="CF491" s="5"/>
      <c r="CG491" s="5"/>
      <c r="CH491" s="5" t="s">
        <v>2</v>
      </c>
      <c r="CI491" s="5" t="s">
        <v>2</v>
      </c>
      <c r="CJ491" t="s">
        <v>1821</v>
      </c>
      <c r="CK491" t="s">
        <v>1787</v>
      </c>
      <c r="CL491" t="s">
        <v>1868</v>
      </c>
      <c r="CM491" t="s">
        <v>1864</v>
      </c>
      <c r="CN491" s="5" t="b">
        <v>1</v>
      </c>
      <c r="CO491" t="s">
        <v>632</v>
      </c>
      <c r="CQ491" t="s">
        <v>1269</v>
      </c>
      <c r="CR491" t="s">
        <v>1451</v>
      </c>
      <c r="CS491" t="s">
        <v>1282</v>
      </c>
      <c r="CT491" t="b">
        <v>0</v>
      </c>
      <c r="CU491">
        <v>5238800</v>
      </c>
      <c r="CV491">
        <v>5238800</v>
      </c>
      <c r="CW491">
        <v>0</v>
      </c>
      <c r="CX491">
        <v>0</v>
      </c>
      <c r="CY491">
        <v>0</v>
      </c>
      <c r="CZ491" t="b">
        <v>1</v>
      </c>
      <c r="DA491" t="s">
        <v>1786</v>
      </c>
      <c r="DB491" t="s">
        <v>1787</v>
      </c>
      <c r="DC491">
        <v>-1.0443864229765176E-2</v>
      </c>
      <c r="DD491">
        <v>-1443.6231115275414</v>
      </c>
      <c r="DE491" s="5">
        <f>ROUND(ПП5[[#This Row],[Стоимость квартиры с отделкой]]/1000000,2)</f>
        <v>5.24</v>
      </c>
    </row>
    <row r="492" spans="1:109" x14ac:dyDescent="0.25">
      <c r="A492" s="5">
        <v>491</v>
      </c>
      <c r="B492" s="5" t="s">
        <v>22</v>
      </c>
      <c r="C492" s="5">
        <v>13</v>
      </c>
      <c r="D492" s="5">
        <v>7</v>
      </c>
      <c r="E492" s="5">
        <v>3</v>
      </c>
      <c r="F492" s="5">
        <v>14.49</v>
      </c>
      <c r="G492" s="5">
        <v>13.98</v>
      </c>
      <c r="H492" s="5">
        <v>11.42</v>
      </c>
      <c r="I492" s="5">
        <v>39.89</v>
      </c>
      <c r="J492" s="5">
        <v>16.670000000000002</v>
      </c>
      <c r="K492" s="5">
        <v>4.1399999999999997</v>
      </c>
      <c r="L492" s="5">
        <v>1.89</v>
      </c>
      <c r="M492" s="5"/>
      <c r="N492" s="5">
        <v>11.31</v>
      </c>
      <c r="O492" s="5">
        <v>2.86</v>
      </c>
      <c r="P492" s="5">
        <v>2.79</v>
      </c>
      <c r="Q492">
        <v>5.42</v>
      </c>
      <c r="R492" s="5">
        <v>11.07</v>
      </c>
      <c r="S492" s="5">
        <v>84.97</v>
      </c>
      <c r="T492" s="5">
        <v>73.900000000000006</v>
      </c>
      <c r="U492" s="5">
        <v>79.44</v>
      </c>
      <c r="V492">
        <v>78.55</v>
      </c>
      <c r="W492" s="5">
        <v>76375.530000000013</v>
      </c>
      <c r="X492">
        <v>3818.7765000000009</v>
      </c>
      <c r="Y492">
        <v>80194.306500000021</v>
      </c>
      <c r="Z492">
        <v>2405.8291950000007</v>
      </c>
      <c r="AA492">
        <v>82600.135695000019</v>
      </c>
      <c r="AC492">
        <v>82600.135695000019</v>
      </c>
      <c r="AE492">
        <v>82600.135695000019</v>
      </c>
      <c r="AG492">
        <v>82600.135695000019</v>
      </c>
      <c r="AI492">
        <v>82600.135695000019</v>
      </c>
      <c r="AK492">
        <v>82600.135695000019</v>
      </c>
      <c r="AL492" s="5"/>
      <c r="AM492" s="5">
        <v>82600.135695000019</v>
      </c>
      <c r="AO492">
        <v>82600.135695000019</v>
      </c>
      <c r="AQ492">
        <v>82600.135695000019</v>
      </c>
      <c r="AS492">
        <v>82600.135695000019</v>
      </c>
      <c r="AU492">
        <v>82600.135695000019</v>
      </c>
      <c r="AW492">
        <v>82600.135695000019</v>
      </c>
      <c r="AX492" s="5"/>
      <c r="AY492">
        <v>82600.135695000019</v>
      </c>
      <c r="BA492">
        <v>82600.135695000019</v>
      </c>
      <c r="BC492">
        <v>82600.135695000019</v>
      </c>
      <c r="BE492">
        <v>82600.135695000019</v>
      </c>
      <c r="BG492">
        <v>82600.135695000019</v>
      </c>
      <c r="BI492">
        <v>82600.135695000019</v>
      </c>
      <c r="BK492">
        <v>82600.135695000019</v>
      </c>
      <c r="BM492">
        <v>82600.135695000019</v>
      </c>
      <c r="BO492">
        <v>82600.135695000019</v>
      </c>
      <c r="BQ492">
        <v>82600.135695000019</v>
      </c>
      <c r="BS492">
        <v>82600.135695000019</v>
      </c>
      <c r="BT492" s="5">
        <v>82600.14</v>
      </c>
      <c r="BU492" s="5">
        <v>6561755.1200000001</v>
      </c>
      <c r="BX492" s="5">
        <v>0</v>
      </c>
      <c r="BY492" s="5">
        <v>82600.139979859014</v>
      </c>
      <c r="BZ492" s="5">
        <v>6561755.1200000001</v>
      </c>
      <c r="CA492" s="5" t="s">
        <v>8</v>
      </c>
      <c r="CB492" s="5"/>
      <c r="CC492">
        <v>82600.139979859014</v>
      </c>
      <c r="CD492" s="5">
        <v>0</v>
      </c>
      <c r="CE492" s="5">
        <v>6561755.1200000001</v>
      </c>
      <c r="CF492" s="5" t="s">
        <v>105</v>
      </c>
      <c r="CG492" s="5"/>
      <c r="CH492" s="5" t="s">
        <v>1</v>
      </c>
      <c r="CI492" s="5" t="s">
        <v>1</v>
      </c>
      <c r="CJ492" t="s">
        <v>1863</v>
      </c>
      <c r="CK492" t="s">
        <v>1787</v>
      </c>
      <c r="CL492" t="s">
        <v>1868</v>
      </c>
      <c r="CM492" t="s">
        <v>1858</v>
      </c>
      <c r="CN492" s="5" t="b">
        <v>1</v>
      </c>
      <c r="CO492" t="s">
        <v>633</v>
      </c>
      <c r="CQ492" t="s">
        <v>128</v>
      </c>
      <c r="CR492" t="s">
        <v>1450</v>
      </c>
      <c r="CS492" t="s">
        <v>8</v>
      </c>
      <c r="CT492" t="b">
        <v>1</v>
      </c>
      <c r="CU492">
        <v>6561755.1200000001</v>
      </c>
      <c r="CV492" t="s">
        <v>1899</v>
      </c>
      <c r="CW492">
        <v>0</v>
      </c>
      <c r="CX492">
        <v>6561755</v>
      </c>
      <c r="CY492">
        <v>0</v>
      </c>
      <c r="CZ492" t="b">
        <v>1</v>
      </c>
      <c r="DA492">
        <v>45229</v>
      </c>
      <c r="DB492" t="s">
        <v>1792</v>
      </c>
      <c r="DC492">
        <v>-1.1203423967774406E-2</v>
      </c>
      <c r="DD492">
        <v>-925.40438799187348</v>
      </c>
      <c r="DE492" s="5">
        <f>ROUND(ПП5[[#This Row],[Стоимость квартиры с отделкой]]/1000000,2)</f>
        <v>6.56</v>
      </c>
    </row>
    <row r="493" spans="1:109" x14ac:dyDescent="0.25">
      <c r="A493" s="5">
        <v>492</v>
      </c>
      <c r="B493" s="5" t="s">
        <v>22</v>
      </c>
      <c r="C493" s="5">
        <v>13</v>
      </c>
      <c r="D493" s="5">
        <v>8</v>
      </c>
      <c r="E493" s="5">
        <v>1</v>
      </c>
      <c r="F493" s="5">
        <v>16.79</v>
      </c>
      <c r="G493" s="5"/>
      <c r="H493" s="5"/>
      <c r="I493" s="5">
        <v>16.79</v>
      </c>
      <c r="J493" s="5">
        <v>11.43</v>
      </c>
      <c r="K493" s="5">
        <v>3.56</v>
      </c>
      <c r="L493" s="5"/>
      <c r="M493" s="5"/>
      <c r="N493" s="5">
        <v>6.66</v>
      </c>
      <c r="O493" s="5">
        <v>2.4900000000000002</v>
      </c>
      <c r="P493" s="5"/>
      <c r="R493" s="5">
        <v>2.4900000000000002</v>
      </c>
      <c r="S493" s="5">
        <v>40.93</v>
      </c>
      <c r="T493" s="5">
        <v>38.44</v>
      </c>
      <c r="U493" s="5">
        <v>39.69</v>
      </c>
      <c r="V493">
        <v>39.75</v>
      </c>
      <c r="W493" s="5">
        <v>84762.5625</v>
      </c>
      <c r="X493">
        <v>4238.1281250000002</v>
      </c>
      <c r="Y493">
        <v>89000.690625000003</v>
      </c>
      <c r="Z493">
        <v>2670.02071875</v>
      </c>
      <c r="AA493">
        <v>91670.711343750023</v>
      </c>
      <c r="AB493">
        <v>4125.1820104687504</v>
      </c>
      <c r="AC493">
        <v>95795.893354218759</v>
      </c>
      <c r="AE493">
        <v>95795.893354218759</v>
      </c>
      <c r="AF493">
        <v>4789.7946677109385</v>
      </c>
      <c r="AG493">
        <v>100585.6880219297</v>
      </c>
      <c r="AI493">
        <v>100585.6880219297</v>
      </c>
      <c r="AJ493">
        <v>1005.8568802192972</v>
      </c>
      <c r="AK493">
        <v>101591.54490214901</v>
      </c>
      <c r="AL493" s="5">
        <v>5079.5772451074508</v>
      </c>
      <c r="AM493" s="5">
        <v>106671.12214725644</v>
      </c>
      <c r="AO493">
        <v>106671.12214725644</v>
      </c>
      <c r="AP493">
        <v>3200.1336644176936</v>
      </c>
      <c r="AQ493">
        <v>109871.25581167414</v>
      </c>
      <c r="AS493">
        <v>109871.25581167414</v>
      </c>
      <c r="AU493">
        <v>109871.25581167414</v>
      </c>
      <c r="AW493">
        <v>109871.25581167414</v>
      </c>
      <c r="AX493" s="5"/>
      <c r="AY493">
        <v>109871.25581167414</v>
      </c>
      <c r="BA493">
        <v>109871.25581167414</v>
      </c>
      <c r="BC493">
        <v>109871.25581167414</v>
      </c>
      <c r="BE493">
        <v>109871.25581167414</v>
      </c>
      <c r="BF493">
        <v>549.35627905837077</v>
      </c>
      <c r="BG493">
        <v>110420.61209073252</v>
      </c>
      <c r="BI493">
        <v>110420.61209073252</v>
      </c>
      <c r="BJ493">
        <v>2208.4122418146503</v>
      </c>
      <c r="BK493">
        <v>112629.02433254715</v>
      </c>
      <c r="BL493">
        <v>5631.451216627358</v>
      </c>
      <c r="BM493">
        <v>118260.47554917452</v>
      </c>
      <c r="BN493">
        <v>15373.861821392687</v>
      </c>
      <c r="BO493">
        <v>133634.3373705672</v>
      </c>
      <c r="BP493">
        <v>35</v>
      </c>
      <c r="BQ493">
        <v>133669.3373705672</v>
      </c>
      <c r="BS493">
        <v>133669.3373705672</v>
      </c>
      <c r="BT493" s="5">
        <v>133669.34</v>
      </c>
      <c r="BU493" s="5">
        <v>5313400</v>
      </c>
      <c r="BV493">
        <v>317520</v>
      </c>
      <c r="BW493">
        <v>0.02</v>
      </c>
      <c r="BX493" s="5">
        <v>423788</v>
      </c>
      <c r="BY493" s="5">
        <v>123009.10691823901</v>
      </c>
      <c r="BZ493" s="5">
        <v>4889612</v>
      </c>
      <c r="CA493" s="5" t="s">
        <v>1282</v>
      </c>
      <c r="CB493" s="5">
        <v>10000</v>
      </c>
      <c r="CC493">
        <v>133009.10691823898</v>
      </c>
      <c r="CD493" s="5">
        <v>397499.99999999907</v>
      </c>
      <c r="CE493" s="5">
        <v>5287111.9999999991</v>
      </c>
      <c r="CF493" s="5"/>
      <c r="CG493" s="5" t="s">
        <v>1852</v>
      </c>
      <c r="CH493" s="5" t="s">
        <v>1</v>
      </c>
      <c r="CI493" s="5" t="s">
        <v>1</v>
      </c>
      <c r="CJ493" t="s">
        <v>1863</v>
      </c>
      <c r="CK493" t="s">
        <v>1787</v>
      </c>
      <c r="CL493" t="s">
        <v>1868</v>
      </c>
      <c r="CM493" t="s">
        <v>1864</v>
      </c>
      <c r="CN493" s="5" t="b">
        <v>1</v>
      </c>
      <c r="CO493" t="s">
        <v>634</v>
      </c>
      <c r="CQ493" t="s">
        <v>1269</v>
      </c>
      <c r="CR493" t="s">
        <v>1451</v>
      </c>
      <c r="CS493" t="s">
        <v>1282</v>
      </c>
      <c r="CT493" t="b">
        <v>1</v>
      </c>
      <c r="CU493">
        <v>5313400</v>
      </c>
      <c r="CV493" t="s">
        <v>1899</v>
      </c>
      <c r="CW493">
        <v>0</v>
      </c>
      <c r="CX493">
        <v>5313400</v>
      </c>
      <c r="CY493">
        <v>0</v>
      </c>
      <c r="CZ493" t="b">
        <v>1</v>
      </c>
      <c r="DA493">
        <v>45868</v>
      </c>
      <c r="DB493" t="s">
        <v>1792</v>
      </c>
      <c r="DC493">
        <v>1.5117157974300357E-3</v>
      </c>
      <c r="DD493">
        <v>185.95481015606217</v>
      </c>
      <c r="DE493" s="5">
        <f>ROUND(ПП5[[#This Row],[Стоимость квартиры с отделкой]]/1000000,2)</f>
        <v>5.29</v>
      </c>
    </row>
    <row r="494" spans="1:109" x14ac:dyDescent="0.25">
      <c r="A494" s="5">
        <v>493</v>
      </c>
      <c r="B494" s="5" t="s">
        <v>22</v>
      </c>
      <c r="C494" s="5">
        <v>14</v>
      </c>
      <c r="D494" s="5">
        <v>1</v>
      </c>
      <c r="E494" s="5">
        <v>0</v>
      </c>
      <c r="F494" s="5">
        <v>13.74</v>
      </c>
      <c r="G494" s="5"/>
      <c r="H494" s="5"/>
      <c r="I494" s="5">
        <v>13.74</v>
      </c>
      <c r="J494" s="5">
        <v>5.84</v>
      </c>
      <c r="K494" s="5">
        <v>3.76</v>
      </c>
      <c r="L494" s="5"/>
      <c r="M494" s="5"/>
      <c r="N494" s="5">
        <v>3.73</v>
      </c>
      <c r="O494" s="5">
        <v>4.6500000000000004</v>
      </c>
      <c r="P494" s="5"/>
      <c r="R494" s="5">
        <v>4.6500000000000004</v>
      </c>
      <c r="S494" s="5">
        <v>31.72</v>
      </c>
      <c r="T494" s="5">
        <v>27.07</v>
      </c>
      <c r="U494" s="5">
        <v>29.4</v>
      </c>
      <c r="V494">
        <v>28.999999999999996</v>
      </c>
      <c r="W494" s="5">
        <v>89353.53</v>
      </c>
      <c r="X494">
        <v>4467.6765000000005</v>
      </c>
      <c r="Y494">
        <v>93821.2065</v>
      </c>
      <c r="Z494">
        <v>2814.636195</v>
      </c>
      <c r="AA494">
        <v>96635.842694999999</v>
      </c>
      <c r="AB494">
        <v>8697.2258425500004</v>
      </c>
      <c r="AC494">
        <v>105333.06853755</v>
      </c>
      <c r="AE494">
        <v>105333.06853755</v>
      </c>
      <c r="AG494">
        <v>105333.06853755</v>
      </c>
      <c r="AI494">
        <v>105333.06853755</v>
      </c>
      <c r="AJ494">
        <v>1053.3306853755</v>
      </c>
      <c r="AK494">
        <v>106386.39922292552</v>
      </c>
      <c r="AL494" s="5">
        <v>5319.319961146276</v>
      </c>
      <c r="AM494" s="5">
        <v>111705.7191840718</v>
      </c>
      <c r="AO494">
        <v>111705.7191840718</v>
      </c>
      <c r="AP494">
        <v>3351.1715755221535</v>
      </c>
      <c r="AQ494">
        <v>115056.89075959394</v>
      </c>
      <c r="AS494">
        <v>115056.89075959394</v>
      </c>
      <c r="AU494">
        <v>115056.89075959394</v>
      </c>
      <c r="AW494">
        <v>115056.89075959394</v>
      </c>
      <c r="AX494" s="5">
        <v>1150.5689075959394</v>
      </c>
      <c r="AY494">
        <v>116207.45966718988</v>
      </c>
      <c r="BA494">
        <v>116207.45966718988</v>
      </c>
      <c r="BC494">
        <v>116207.45966718988</v>
      </c>
      <c r="BE494">
        <v>116207.45966718988</v>
      </c>
      <c r="BF494">
        <v>1743.111895007848</v>
      </c>
      <c r="BG494">
        <v>117950.57156219771</v>
      </c>
      <c r="BI494">
        <v>117950.57156219771</v>
      </c>
      <c r="BK494">
        <v>117950.57156219771</v>
      </c>
      <c r="BL494">
        <v>4718.0228624879092</v>
      </c>
      <c r="BM494">
        <v>122668.59442468564</v>
      </c>
      <c r="BN494">
        <v>15946.917275209133</v>
      </c>
      <c r="BO494">
        <v>138615.51169989476</v>
      </c>
      <c r="BQ494">
        <v>138615.51169989476</v>
      </c>
      <c r="BS494">
        <v>138615.51169989476</v>
      </c>
      <c r="BT494" s="5">
        <v>138615.51</v>
      </c>
      <c r="BU494" s="5">
        <v>4075300</v>
      </c>
      <c r="BW494">
        <v>0.02</v>
      </c>
      <c r="BX494" s="5">
        <v>81506</v>
      </c>
      <c r="BY494" s="5">
        <v>135843.33333333334</v>
      </c>
      <c r="BZ494" s="5">
        <v>3993794</v>
      </c>
      <c r="CA494" s="5" t="s">
        <v>8</v>
      </c>
      <c r="CB494" s="5"/>
      <c r="CC494">
        <v>135843.33333333334</v>
      </c>
      <c r="CD494" s="5">
        <v>0</v>
      </c>
      <c r="CE494" s="5">
        <v>3993794</v>
      </c>
      <c r="CF494" s="5"/>
      <c r="CG494" s="5" t="s">
        <v>62</v>
      </c>
      <c r="CH494" s="5" t="s">
        <v>1</v>
      </c>
      <c r="CI494" s="5" t="s">
        <v>1</v>
      </c>
      <c r="CJ494" t="s">
        <v>1863</v>
      </c>
      <c r="CK494" t="s">
        <v>1787</v>
      </c>
      <c r="CL494" t="s">
        <v>1868</v>
      </c>
      <c r="CM494" t="s">
        <v>1862</v>
      </c>
      <c r="CN494" s="5" t="b">
        <v>1</v>
      </c>
      <c r="CO494" t="s">
        <v>635</v>
      </c>
      <c r="CQ494" t="s">
        <v>1269</v>
      </c>
      <c r="CR494" t="s">
        <v>1450</v>
      </c>
      <c r="CS494" t="s">
        <v>8</v>
      </c>
      <c r="CT494" t="b">
        <v>1</v>
      </c>
      <c r="CU494">
        <v>4075300</v>
      </c>
      <c r="CV494" t="s">
        <v>1899</v>
      </c>
      <c r="CW494">
        <v>0</v>
      </c>
      <c r="CX494">
        <v>4075300</v>
      </c>
      <c r="CY494">
        <v>0</v>
      </c>
      <c r="CZ494" t="b">
        <v>1</v>
      </c>
      <c r="DA494">
        <v>45649</v>
      </c>
      <c r="DB494" t="s">
        <v>1790</v>
      </c>
      <c r="DC494">
        <v>-1.3605442176870874E-2</v>
      </c>
      <c r="DD494">
        <v>-1848.2086167800624</v>
      </c>
      <c r="DE494" s="5">
        <f>ROUND(ПП5[[#This Row],[Стоимость квартиры с отделкой]]/1000000,2)</f>
        <v>3.99</v>
      </c>
    </row>
    <row r="495" spans="1:109" x14ac:dyDescent="0.25">
      <c r="A495" s="5">
        <v>494</v>
      </c>
      <c r="B495" s="5" t="s">
        <v>22</v>
      </c>
      <c r="C495" s="5">
        <v>14</v>
      </c>
      <c r="D495" s="5">
        <v>2</v>
      </c>
      <c r="E495" s="5">
        <v>1</v>
      </c>
      <c r="F495" s="5">
        <v>13.17</v>
      </c>
      <c r="G495" s="5"/>
      <c r="H495" s="5"/>
      <c r="I495" s="5">
        <v>13.17</v>
      </c>
      <c r="J495" s="5">
        <v>16.940000000000001</v>
      </c>
      <c r="K495" s="5">
        <v>3.55</v>
      </c>
      <c r="L495" s="5">
        <v>2.41</v>
      </c>
      <c r="M495" s="5"/>
      <c r="N495" s="5">
        <v>5.8</v>
      </c>
      <c r="O495" s="5">
        <v>2.68</v>
      </c>
      <c r="P495" s="5"/>
      <c r="R495" s="5">
        <v>2.68</v>
      </c>
      <c r="S495" s="5">
        <v>44.55</v>
      </c>
      <c r="T495" s="5">
        <v>41.87</v>
      </c>
      <c r="U495" s="5">
        <v>43.21</v>
      </c>
      <c r="V495">
        <v>42.249999999999993</v>
      </c>
      <c r="W495" s="5">
        <v>85168.125</v>
      </c>
      <c r="X495">
        <v>4258.40625</v>
      </c>
      <c r="Y495">
        <v>89426.53125</v>
      </c>
      <c r="Z495">
        <v>2682.7959375</v>
      </c>
      <c r="AA495">
        <v>92109.327187500006</v>
      </c>
      <c r="AB495">
        <v>921.09327187500003</v>
      </c>
      <c r="AC495">
        <v>93030.420459375004</v>
      </c>
      <c r="AE495">
        <v>93030.420459375004</v>
      </c>
      <c r="AF495">
        <v>4651.52102296875</v>
      </c>
      <c r="AG495">
        <v>97681.941482343755</v>
      </c>
      <c r="AI495">
        <v>97681.941482343755</v>
      </c>
      <c r="AK495">
        <v>97681.941482343755</v>
      </c>
      <c r="AL495" s="5"/>
      <c r="AM495" s="5">
        <v>97681.941482343755</v>
      </c>
      <c r="AO495">
        <v>97681.941482343755</v>
      </c>
      <c r="AQ495">
        <v>97681.941482343755</v>
      </c>
      <c r="AS495">
        <v>97681.941482343755</v>
      </c>
      <c r="AU495">
        <v>97681.941482343755</v>
      </c>
      <c r="AW495">
        <v>97681.941482343755</v>
      </c>
      <c r="AX495" s="5"/>
      <c r="AY495">
        <v>97681.941482343755</v>
      </c>
      <c r="BA495">
        <v>97681.941482343755</v>
      </c>
      <c r="BC495">
        <v>97681.941482343755</v>
      </c>
      <c r="BE495">
        <v>97681.941482343755</v>
      </c>
      <c r="BG495">
        <v>97681.941482343755</v>
      </c>
      <c r="BI495">
        <v>97681.941482343755</v>
      </c>
      <c r="BK495">
        <v>97681.941482343755</v>
      </c>
      <c r="BM495">
        <v>97681.941482343755</v>
      </c>
      <c r="BO495">
        <v>97681.941482343755</v>
      </c>
      <c r="BQ495">
        <v>97681.941482343755</v>
      </c>
      <c r="BS495">
        <v>97681.941482343755</v>
      </c>
      <c r="BT495" s="5">
        <v>97681.94</v>
      </c>
      <c r="BU495" s="5">
        <v>4220900</v>
      </c>
      <c r="BW495">
        <v>0.02</v>
      </c>
      <c r="BX495" s="5">
        <v>84418</v>
      </c>
      <c r="BY495" s="5">
        <v>95729.738486461472</v>
      </c>
      <c r="BZ495" s="5">
        <v>4136482</v>
      </c>
      <c r="CA495" s="5" t="s">
        <v>8</v>
      </c>
      <c r="CB495" s="5"/>
      <c r="CC495">
        <v>95729.738486461472</v>
      </c>
      <c r="CD495" s="5">
        <v>0</v>
      </c>
      <c r="CE495" s="5">
        <v>4136482.0000000009</v>
      </c>
      <c r="CF495" s="5"/>
      <c r="CG495" s="5" t="s">
        <v>1304</v>
      </c>
      <c r="CH495" s="5" t="s">
        <v>1</v>
      </c>
      <c r="CI495" s="5" t="s">
        <v>1</v>
      </c>
      <c r="CJ495" t="s">
        <v>1863</v>
      </c>
      <c r="CK495" t="s">
        <v>1787</v>
      </c>
      <c r="CL495" t="s">
        <v>1868</v>
      </c>
      <c r="CM495" t="s">
        <v>1856</v>
      </c>
      <c r="CN495" s="5" t="b">
        <v>1</v>
      </c>
      <c r="CO495" t="s">
        <v>636</v>
      </c>
      <c r="CQ495" t="s">
        <v>1269</v>
      </c>
      <c r="CR495" t="s">
        <v>1450</v>
      </c>
      <c r="CS495" t="s">
        <v>8</v>
      </c>
      <c r="CT495" t="b">
        <v>1</v>
      </c>
      <c r="CU495">
        <v>4220900</v>
      </c>
      <c r="CV495" t="s">
        <v>1899</v>
      </c>
      <c r="CW495">
        <v>0</v>
      </c>
      <c r="CX495">
        <v>4220900</v>
      </c>
      <c r="CY495">
        <v>0</v>
      </c>
      <c r="CZ495" t="b">
        <v>1</v>
      </c>
      <c r="DA495">
        <v>45281</v>
      </c>
      <c r="DB495" t="s">
        <v>1789</v>
      </c>
      <c r="DC495">
        <v>-2.2217079379773352E-2</v>
      </c>
      <c r="DD495">
        <v>-2126.8351989586586</v>
      </c>
      <c r="DE495" s="5">
        <f>ROUND(ПП5[[#This Row],[Стоимость квартиры с отделкой]]/1000000,2)</f>
        <v>4.1399999999999997</v>
      </c>
    </row>
    <row r="496" spans="1:109" x14ac:dyDescent="0.25">
      <c r="A496" s="5">
        <v>495</v>
      </c>
      <c r="B496" s="5" t="s">
        <v>22</v>
      </c>
      <c r="C496" s="5">
        <v>14</v>
      </c>
      <c r="D496" s="5">
        <v>3</v>
      </c>
      <c r="E496" s="5">
        <v>0</v>
      </c>
      <c r="F496" s="5">
        <v>7.2</v>
      </c>
      <c r="G496" s="5"/>
      <c r="H496" s="5"/>
      <c r="I496" s="5">
        <v>7.2</v>
      </c>
      <c r="J496" s="5">
        <v>5.17</v>
      </c>
      <c r="K496" s="5">
        <v>3.71</v>
      </c>
      <c r="L496" s="5"/>
      <c r="M496" s="5"/>
      <c r="N496" s="5">
        <v>6.96</v>
      </c>
      <c r="O496" s="5">
        <v>2.92</v>
      </c>
      <c r="P496" s="5"/>
      <c r="R496" s="5">
        <v>2.92</v>
      </c>
      <c r="S496" s="5">
        <v>25.96</v>
      </c>
      <c r="T496" s="5">
        <v>23.04</v>
      </c>
      <c r="U496" s="5">
        <v>24.5</v>
      </c>
      <c r="V496">
        <v>24.25</v>
      </c>
      <c r="W496" s="5">
        <v>91105.56</v>
      </c>
      <c r="X496">
        <v>4555.2780000000002</v>
      </c>
      <c r="Y496">
        <v>95660.838000000003</v>
      </c>
      <c r="Z496">
        <v>2869.8251399999999</v>
      </c>
      <c r="AA496">
        <v>98530.663140000004</v>
      </c>
      <c r="AB496">
        <v>8867.7596826000008</v>
      </c>
      <c r="AC496">
        <v>107398.4228226</v>
      </c>
      <c r="AE496">
        <v>107398.4228226</v>
      </c>
      <c r="AG496">
        <v>107398.4228226</v>
      </c>
      <c r="AI496">
        <v>107398.4228226</v>
      </c>
      <c r="AJ496">
        <v>1073.9842282259999</v>
      </c>
      <c r="AK496">
        <v>108472.407050826</v>
      </c>
      <c r="AL496" s="5">
        <v>5423.6203525413002</v>
      </c>
      <c r="AM496" s="5">
        <v>113896.0274033673</v>
      </c>
      <c r="AO496">
        <v>113896.0274033673</v>
      </c>
      <c r="AP496">
        <v>3416.880822101019</v>
      </c>
      <c r="AQ496">
        <v>117312.90822546832</v>
      </c>
      <c r="AS496">
        <v>117312.90822546832</v>
      </c>
      <c r="AU496">
        <v>117312.90822546832</v>
      </c>
      <c r="AW496">
        <v>117312.90822546832</v>
      </c>
      <c r="AX496" s="5">
        <v>1173.1290822546832</v>
      </c>
      <c r="AY496">
        <v>118486.03730772302</v>
      </c>
      <c r="BA496">
        <v>118486.03730772302</v>
      </c>
      <c r="BB496">
        <v>592.43018653861509</v>
      </c>
      <c r="BC496">
        <v>119078.46749426164</v>
      </c>
      <c r="BE496">
        <v>119078.46749426164</v>
      </c>
      <c r="BF496">
        <v>2976.961687356541</v>
      </c>
      <c r="BG496">
        <v>122055.42918161816</v>
      </c>
      <c r="BI496">
        <v>122055.42918161816</v>
      </c>
      <c r="BK496">
        <v>122055.42918161816</v>
      </c>
      <c r="BL496">
        <v>4882.2171672647264</v>
      </c>
      <c r="BM496">
        <v>126937.64634888287</v>
      </c>
      <c r="BN496">
        <v>16501.894025354777</v>
      </c>
      <c r="BO496">
        <v>143439.54037423767</v>
      </c>
      <c r="BQ496">
        <v>143439.54037423767</v>
      </c>
      <c r="BS496">
        <v>143439.54037423767</v>
      </c>
      <c r="BT496" s="5">
        <v>143439.54</v>
      </c>
      <c r="BU496" s="5">
        <v>3514300</v>
      </c>
      <c r="BW496">
        <v>0.02</v>
      </c>
      <c r="BX496" s="5">
        <v>70286</v>
      </c>
      <c r="BY496" s="5">
        <v>140572</v>
      </c>
      <c r="BZ496" s="5">
        <v>3444014</v>
      </c>
      <c r="CA496" s="5" t="s">
        <v>8</v>
      </c>
      <c r="CB496" s="5"/>
      <c r="CC496">
        <v>140572</v>
      </c>
      <c r="CD496" s="5">
        <v>0</v>
      </c>
      <c r="CE496" s="5">
        <v>3444014</v>
      </c>
      <c r="CF496" s="5"/>
      <c r="CG496" s="5" t="s">
        <v>62</v>
      </c>
      <c r="CH496" s="5" t="s">
        <v>1</v>
      </c>
      <c r="CI496" s="5" t="s">
        <v>1</v>
      </c>
      <c r="CJ496" t="s">
        <v>1863</v>
      </c>
      <c r="CK496" t="s">
        <v>1787</v>
      </c>
      <c r="CL496" t="s">
        <v>1868</v>
      </c>
      <c r="CM496" t="s">
        <v>1862</v>
      </c>
      <c r="CN496" s="5" t="b">
        <v>1</v>
      </c>
      <c r="CO496" t="s">
        <v>637</v>
      </c>
      <c r="CQ496" t="s">
        <v>1269</v>
      </c>
      <c r="CR496" t="s">
        <v>1450</v>
      </c>
      <c r="CS496" t="s">
        <v>8</v>
      </c>
      <c r="CT496" t="b">
        <v>1</v>
      </c>
      <c r="CU496">
        <v>3514300</v>
      </c>
      <c r="CV496" t="s">
        <v>1899</v>
      </c>
      <c r="CW496">
        <v>0</v>
      </c>
      <c r="CX496">
        <v>3514300</v>
      </c>
      <c r="CY496">
        <v>0</v>
      </c>
      <c r="CZ496" t="b">
        <v>1</v>
      </c>
      <c r="DA496">
        <v>45614</v>
      </c>
      <c r="DB496" t="s">
        <v>1789</v>
      </c>
      <c r="DC496">
        <v>-1.0204081632653073E-2</v>
      </c>
      <c r="DD496">
        <v>-1434.4081632653076</v>
      </c>
      <c r="DE496" s="5">
        <f>ROUND(ПП5[[#This Row],[Стоимость квартиры с отделкой]]/1000000,2)</f>
        <v>3.44</v>
      </c>
    </row>
    <row r="497" spans="1:109" x14ac:dyDescent="0.25">
      <c r="A497" s="5">
        <v>496</v>
      </c>
      <c r="B497" s="5" t="s">
        <v>22</v>
      </c>
      <c r="C497" s="5">
        <v>14</v>
      </c>
      <c r="D497" s="5">
        <v>4</v>
      </c>
      <c r="E497" s="5">
        <v>2</v>
      </c>
      <c r="F497" s="5">
        <v>14.48</v>
      </c>
      <c r="G497" s="5">
        <v>11.42</v>
      </c>
      <c r="H497" s="5"/>
      <c r="I497" s="5">
        <v>25.9</v>
      </c>
      <c r="J497" s="5">
        <v>15.86</v>
      </c>
      <c r="K497" s="5">
        <v>3.01</v>
      </c>
      <c r="L497" s="5">
        <v>2.67</v>
      </c>
      <c r="M497" s="5"/>
      <c r="N497" s="5">
        <v>9.44</v>
      </c>
      <c r="O497" s="5">
        <v>2.72</v>
      </c>
      <c r="P497" s="5"/>
      <c r="R497" s="5">
        <v>2.72</v>
      </c>
      <c r="S497" s="5">
        <v>59.6</v>
      </c>
      <c r="T497" s="5">
        <v>56.88</v>
      </c>
      <c r="U497" s="5">
        <v>58.24</v>
      </c>
      <c r="V497">
        <v>58.05</v>
      </c>
      <c r="W497" s="5">
        <v>79535.67300000001</v>
      </c>
      <c r="X497">
        <v>3976.7836500000008</v>
      </c>
      <c r="Y497">
        <v>83512.456649999993</v>
      </c>
      <c r="Z497">
        <v>2505.3736994999999</v>
      </c>
      <c r="AA497">
        <v>86017.8303495</v>
      </c>
      <c r="AC497">
        <v>86017.8303495</v>
      </c>
      <c r="AE497">
        <v>86017.8303495</v>
      </c>
      <c r="AG497">
        <v>86017.8303495</v>
      </c>
      <c r="AI497">
        <v>86017.8303495</v>
      </c>
      <c r="AJ497">
        <v>860.17830349500002</v>
      </c>
      <c r="AK497">
        <v>86878.008652995006</v>
      </c>
      <c r="AL497" s="5">
        <v>4343.9004326497507</v>
      </c>
      <c r="AM497" s="5">
        <v>91221.909085644758</v>
      </c>
      <c r="AO497">
        <v>91221.909085644758</v>
      </c>
      <c r="AP497">
        <v>1824.4381817128951</v>
      </c>
      <c r="AQ497">
        <v>93046.347267357647</v>
      </c>
      <c r="AS497">
        <v>93046.347267357647</v>
      </c>
      <c r="AT497">
        <v>1860.9269453471527</v>
      </c>
      <c r="AU497">
        <v>94907.274212704797</v>
      </c>
      <c r="AW497">
        <v>94907.274212704797</v>
      </c>
      <c r="AX497" s="5">
        <v>949.07274212704795</v>
      </c>
      <c r="AY497">
        <v>95856.346954831839</v>
      </c>
      <c r="BA497">
        <v>95856.346954831839</v>
      </c>
      <c r="BC497">
        <v>95856.346954831839</v>
      </c>
      <c r="BE497">
        <v>95856.346954831839</v>
      </c>
      <c r="BF497">
        <v>1437.8452043224777</v>
      </c>
      <c r="BG497">
        <v>97294.192159154321</v>
      </c>
      <c r="BI497">
        <v>97294.192159154321</v>
      </c>
      <c r="BJ497">
        <v>3891.7676863661727</v>
      </c>
      <c r="BK497">
        <v>101185.9598455205</v>
      </c>
      <c r="BL497">
        <v>6071.1575907312299</v>
      </c>
      <c r="BM497">
        <v>107257.11743625172</v>
      </c>
      <c r="BN497">
        <v>13943.425266712726</v>
      </c>
      <c r="BO497">
        <v>121200.54270296446</v>
      </c>
      <c r="BP497">
        <v>35</v>
      </c>
      <c r="BQ497">
        <v>121235.54270296446</v>
      </c>
      <c r="BS497">
        <v>121235.54270296446</v>
      </c>
      <c r="BT497" s="5">
        <v>121235.54</v>
      </c>
      <c r="BU497" s="5">
        <v>7037800</v>
      </c>
      <c r="BX497" s="5">
        <v>0</v>
      </c>
      <c r="BY497" s="5">
        <v>121236.86477174849</v>
      </c>
      <c r="BZ497" s="5">
        <v>7037800</v>
      </c>
      <c r="CA497" s="5" t="s">
        <v>1282</v>
      </c>
      <c r="CB497" s="5">
        <v>10000</v>
      </c>
      <c r="CC497">
        <v>131236.86477174849</v>
      </c>
      <c r="CD497" s="5">
        <v>580500</v>
      </c>
      <c r="CE497" s="5">
        <v>7618300</v>
      </c>
      <c r="CF497" s="5"/>
      <c r="CG497" s="5"/>
      <c r="CH497" s="5" t="s">
        <v>1815</v>
      </c>
      <c r="CI497" s="5" t="s">
        <v>1815</v>
      </c>
      <c r="CJ497" t="s">
        <v>1827</v>
      </c>
      <c r="CK497" t="s">
        <v>1830</v>
      </c>
      <c r="CL497" t="s">
        <v>1868</v>
      </c>
      <c r="CM497" t="s">
        <v>1857</v>
      </c>
      <c r="CN497" s="5" t="b">
        <v>1</v>
      </c>
      <c r="CO497" t="s">
        <v>638</v>
      </c>
      <c r="CQ497" t="s">
        <v>1269</v>
      </c>
      <c r="CR497" t="s">
        <v>1451</v>
      </c>
      <c r="CS497" t="s">
        <v>1282</v>
      </c>
      <c r="CT497" t="b">
        <v>1</v>
      </c>
      <c r="CU497">
        <v>7037800</v>
      </c>
      <c r="CV497">
        <v>7037800</v>
      </c>
      <c r="CW497">
        <v>0</v>
      </c>
      <c r="CX497">
        <v>0</v>
      </c>
      <c r="CY497">
        <v>0</v>
      </c>
      <c r="CZ497" t="b">
        <v>1</v>
      </c>
      <c r="DA497" t="s">
        <v>1786</v>
      </c>
      <c r="DB497" t="s">
        <v>1787</v>
      </c>
      <c r="DC497">
        <v>-3.2623626373625703E-3</v>
      </c>
      <c r="DD497">
        <v>-395.51861790233062</v>
      </c>
      <c r="DE497" s="5">
        <f>ROUND(ПП5[[#This Row],[Стоимость квартиры с отделкой]]/1000000,2)</f>
        <v>7.62</v>
      </c>
    </row>
    <row r="498" spans="1:109" x14ac:dyDescent="0.25">
      <c r="A498" s="5">
        <v>497</v>
      </c>
      <c r="B498" s="5" t="s">
        <v>22</v>
      </c>
      <c r="C498" s="5">
        <v>14</v>
      </c>
      <c r="D498" s="5">
        <v>5</v>
      </c>
      <c r="E498" s="5">
        <v>2</v>
      </c>
      <c r="F498" s="5">
        <v>15.41</v>
      </c>
      <c r="G498" s="5">
        <v>12.78</v>
      </c>
      <c r="H498" s="5"/>
      <c r="I498" s="5">
        <v>28.19</v>
      </c>
      <c r="J498" s="5">
        <v>13.45</v>
      </c>
      <c r="K498" s="5">
        <v>3.7</v>
      </c>
      <c r="L498" s="5">
        <v>2.72</v>
      </c>
      <c r="M498" s="5"/>
      <c r="N498" s="5">
        <v>8.2200000000000006</v>
      </c>
      <c r="O498" s="5">
        <v>3.03</v>
      </c>
      <c r="P498" s="5"/>
      <c r="R498" s="5">
        <v>3.03</v>
      </c>
      <c r="S498" s="5">
        <v>59.31</v>
      </c>
      <c r="T498" s="5">
        <v>56.28</v>
      </c>
      <c r="U498" s="5">
        <v>57.8</v>
      </c>
      <c r="V498">
        <v>57.3</v>
      </c>
      <c r="W498" s="5">
        <v>79149.577499999999</v>
      </c>
      <c r="X498">
        <v>3957.4788749999998</v>
      </c>
      <c r="Y498">
        <v>83107.056375</v>
      </c>
      <c r="Z498">
        <v>2493.2116912500001</v>
      </c>
      <c r="AA498">
        <v>85600.268066250006</v>
      </c>
      <c r="AC498">
        <v>85600.268066250006</v>
      </c>
      <c r="AE498">
        <v>85600.268066250006</v>
      </c>
      <c r="AG498">
        <v>85600.268066250006</v>
      </c>
      <c r="AI498">
        <v>85600.268066250006</v>
      </c>
      <c r="AK498">
        <v>85600.268066250006</v>
      </c>
      <c r="AL498" s="5"/>
      <c r="AM498" s="5">
        <v>85600.268066250006</v>
      </c>
      <c r="AO498">
        <v>85600.268066250006</v>
      </c>
      <c r="AQ498">
        <v>85600.268066250006</v>
      </c>
      <c r="AS498">
        <v>85600.268066250006</v>
      </c>
      <c r="AU498">
        <v>85600.268066250006</v>
      </c>
      <c r="AW498">
        <v>85600.268066250006</v>
      </c>
      <c r="AX498" s="5"/>
      <c r="AY498">
        <v>85600.268066250006</v>
      </c>
      <c r="BA498">
        <v>85600.268066250006</v>
      </c>
      <c r="BC498">
        <v>85600.268066250006</v>
      </c>
      <c r="BE498">
        <v>85600.268066250006</v>
      </c>
      <c r="BG498">
        <v>85600.268066250006</v>
      </c>
      <c r="BI498">
        <v>85600.268066250006</v>
      </c>
      <c r="BK498">
        <v>85600.268066250006</v>
      </c>
      <c r="BM498">
        <v>85600.268066250006</v>
      </c>
      <c r="BO498">
        <v>85600.268066250006</v>
      </c>
      <c r="BQ498">
        <v>85600.268066250006</v>
      </c>
      <c r="BS498">
        <v>85600.268066250006</v>
      </c>
      <c r="BT498" s="5">
        <v>85600.27</v>
      </c>
      <c r="BU498" s="5">
        <v>4947695.6100000003</v>
      </c>
      <c r="BW498">
        <v>0.02</v>
      </c>
      <c r="BX498" s="5">
        <v>98953.912200000006</v>
      </c>
      <c r="BY498" s="5">
        <v>83888.264705882364</v>
      </c>
      <c r="BZ498" s="5">
        <v>4848741.7</v>
      </c>
      <c r="CA498" s="5" t="s">
        <v>8</v>
      </c>
      <c r="CB498" s="5"/>
      <c r="CC498">
        <v>83888.264705882364</v>
      </c>
      <c r="CD498" s="5">
        <v>0</v>
      </c>
      <c r="CE498" s="5">
        <v>4848741.7</v>
      </c>
      <c r="CF498" s="5"/>
      <c r="CG498" s="5" t="s">
        <v>62</v>
      </c>
      <c r="CH498" s="5" t="s">
        <v>1</v>
      </c>
      <c r="CI498" s="5" t="s">
        <v>1</v>
      </c>
      <c r="CJ498" t="s">
        <v>1863</v>
      </c>
      <c r="CK498" t="s">
        <v>1787</v>
      </c>
      <c r="CL498" t="s">
        <v>1868</v>
      </c>
      <c r="CM498" t="s">
        <v>1865</v>
      </c>
      <c r="CN498" s="5" t="b">
        <v>1</v>
      </c>
      <c r="CO498" t="s">
        <v>639</v>
      </c>
      <c r="CQ498" t="s">
        <v>128</v>
      </c>
      <c r="CR498" t="s">
        <v>1450</v>
      </c>
      <c r="CS498" t="s">
        <v>8</v>
      </c>
      <c r="CT498" t="b">
        <v>1</v>
      </c>
      <c r="CU498">
        <v>4947695.6100000003</v>
      </c>
      <c r="CV498" t="s">
        <v>1899</v>
      </c>
      <c r="CW498">
        <v>0</v>
      </c>
      <c r="CX498">
        <v>4947696</v>
      </c>
      <c r="CY498">
        <v>0</v>
      </c>
      <c r="CZ498" t="b">
        <v>1</v>
      </c>
      <c r="DA498">
        <v>45233</v>
      </c>
      <c r="DB498" t="s">
        <v>1789</v>
      </c>
      <c r="DC498">
        <v>-8.650519031141779E-3</v>
      </c>
      <c r="DD498">
        <v>-725.67703032769475</v>
      </c>
      <c r="DE498" s="5">
        <f>ROUND(ПП5[[#This Row],[Стоимость квартиры с отделкой]]/1000000,2)</f>
        <v>4.8499999999999996</v>
      </c>
    </row>
    <row r="499" spans="1:109" x14ac:dyDescent="0.25">
      <c r="A499" s="5">
        <v>498</v>
      </c>
      <c r="B499" s="5" t="s">
        <v>22</v>
      </c>
      <c r="C499" s="5">
        <v>14</v>
      </c>
      <c r="D499" s="5">
        <v>6</v>
      </c>
      <c r="E499" s="5">
        <v>1</v>
      </c>
      <c r="F499" s="5">
        <v>12.71</v>
      </c>
      <c r="G499" s="5"/>
      <c r="H499" s="5"/>
      <c r="I499" s="5">
        <v>12.71</v>
      </c>
      <c r="J499" s="5">
        <v>12.55</v>
      </c>
      <c r="K499" s="5">
        <v>4.28</v>
      </c>
      <c r="L499" s="5"/>
      <c r="M499" s="5"/>
      <c r="N499" s="5">
        <v>7.34</v>
      </c>
      <c r="O499" s="5">
        <v>2.84</v>
      </c>
      <c r="P499" s="5"/>
      <c r="R499" s="5">
        <v>2.84</v>
      </c>
      <c r="S499" s="5">
        <v>39.72</v>
      </c>
      <c r="T499" s="5">
        <v>36.880000000000003</v>
      </c>
      <c r="U499" s="5">
        <v>38.299999999999997</v>
      </c>
      <c r="V499">
        <v>37.799999999999997</v>
      </c>
      <c r="W499" s="5">
        <v>87601.5</v>
      </c>
      <c r="X499">
        <v>4380.0749999999998</v>
      </c>
      <c r="Y499">
        <v>91981.574999999997</v>
      </c>
      <c r="Z499">
        <v>2759.4472499999997</v>
      </c>
      <c r="AA499">
        <v>94741.022249999995</v>
      </c>
      <c r="AB499">
        <v>947.41022250000003</v>
      </c>
      <c r="AC499">
        <v>95688.432472500004</v>
      </c>
      <c r="AE499">
        <v>95688.432472500004</v>
      </c>
      <c r="AF499">
        <v>4784.4216236249995</v>
      </c>
      <c r="AG499">
        <v>100472.854096125</v>
      </c>
      <c r="AI499">
        <v>100472.854096125</v>
      </c>
      <c r="AJ499">
        <v>1004.72854096125</v>
      </c>
      <c r="AK499">
        <v>101477.58263708623</v>
      </c>
      <c r="AL499" s="5">
        <v>5073.8791318543126</v>
      </c>
      <c r="AM499" s="5">
        <v>106551.46176894056</v>
      </c>
      <c r="AO499">
        <v>106551.46176894056</v>
      </c>
      <c r="AP499">
        <v>3196.5438530682168</v>
      </c>
      <c r="AQ499">
        <v>109748.00562200876</v>
      </c>
      <c r="AS499">
        <v>109748.00562200876</v>
      </c>
      <c r="AU499">
        <v>109748.00562200876</v>
      </c>
      <c r="AW499">
        <v>109748.00562200876</v>
      </c>
      <c r="AX499" s="5"/>
      <c r="AY499">
        <v>109748.00562200876</v>
      </c>
      <c r="BA499">
        <v>109748.00562200876</v>
      </c>
      <c r="BC499">
        <v>109748.00562200876</v>
      </c>
      <c r="BE499">
        <v>109748.00562200876</v>
      </c>
      <c r="BG499">
        <v>109748.00562200876</v>
      </c>
      <c r="BI499">
        <v>109748.00562200876</v>
      </c>
      <c r="BK499">
        <v>109748.00562200876</v>
      </c>
      <c r="BM499">
        <v>109748.00562200876</v>
      </c>
      <c r="BO499">
        <v>109748.00562200876</v>
      </c>
      <c r="BQ499">
        <v>109748.00562200876</v>
      </c>
      <c r="BS499">
        <v>109748.00562200876</v>
      </c>
      <c r="BT499" s="5">
        <v>109748.01</v>
      </c>
      <c r="BU499" s="5">
        <v>4203400</v>
      </c>
      <c r="BX499" s="5">
        <v>0</v>
      </c>
      <c r="BY499" s="5">
        <v>109749.34725848564</v>
      </c>
      <c r="BZ499" s="5">
        <v>4203400</v>
      </c>
      <c r="CA499" s="5" t="s">
        <v>1282</v>
      </c>
      <c r="CB499" s="5">
        <v>7000</v>
      </c>
      <c r="CC499">
        <v>116749.34725848564</v>
      </c>
      <c r="CD499" s="5">
        <v>268100</v>
      </c>
      <c r="CE499" s="5">
        <v>4471500</v>
      </c>
      <c r="CF499" s="5"/>
      <c r="CG499" s="5"/>
      <c r="CH499" s="5" t="s">
        <v>1</v>
      </c>
      <c r="CI499" s="5" t="s">
        <v>1</v>
      </c>
      <c r="CJ499" t="s">
        <v>1863</v>
      </c>
      <c r="CK499" t="s">
        <v>1787</v>
      </c>
      <c r="CL499" t="s">
        <v>1868</v>
      </c>
      <c r="CM499" t="s">
        <v>1864</v>
      </c>
      <c r="CN499" s="5" t="b">
        <v>1</v>
      </c>
      <c r="CO499" t="s">
        <v>640</v>
      </c>
      <c r="CQ499" t="s">
        <v>1269</v>
      </c>
      <c r="CR499" t="s">
        <v>1450</v>
      </c>
      <c r="CS499" t="s">
        <v>1282</v>
      </c>
      <c r="CT499" t="b">
        <v>1</v>
      </c>
      <c r="CU499">
        <v>4203400</v>
      </c>
      <c r="CV499" t="s">
        <v>1899</v>
      </c>
      <c r="CW499">
        <v>0</v>
      </c>
      <c r="CX499">
        <v>4203400</v>
      </c>
      <c r="CY499">
        <v>0</v>
      </c>
      <c r="CZ499" t="b">
        <v>1</v>
      </c>
      <c r="DA499">
        <v>45420</v>
      </c>
      <c r="DB499" t="s">
        <v>1788</v>
      </c>
      <c r="DC499">
        <v>-1.3054830287206221E-2</v>
      </c>
      <c r="DD499">
        <v>-1432.7591025911915</v>
      </c>
      <c r="DE499" s="5">
        <f>ROUND(ПП5[[#This Row],[Стоимость квартиры с отделкой]]/1000000,2)</f>
        <v>4.47</v>
      </c>
    </row>
    <row r="500" spans="1:109" x14ac:dyDescent="0.25">
      <c r="A500" s="5">
        <v>499</v>
      </c>
      <c r="B500" s="5" t="s">
        <v>22</v>
      </c>
      <c r="C500" s="5">
        <v>14</v>
      </c>
      <c r="D500" s="5">
        <v>7</v>
      </c>
      <c r="E500" s="5">
        <v>3</v>
      </c>
      <c r="F500" s="5">
        <v>14.49</v>
      </c>
      <c r="G500" s="5">
        <v>13.98</v>
      </c>
      <c r="H500" s="5">
        <v>11.42</v>
      </c>
      <c r="I500" s="5">
        <v>39.89</v>
      </c>
      <c r="J500" s="5">
        <v>16.670000000000002</v>
      </c>
      <c r="K500" s="5">
        <v>4.1399999999999997</v>
      </c>
      <c r="L500" s="5">
        <v>1.89</v>
      </c>
      <c r="M500" s="5"/>
      <c r="N500" s="5">
        <v>11.31</v>
      </c>
      <c r="O500" s="5">
        <v>2.86</v>
      </c>
      <c r="P500" s="5">
        <v>2.79</v>
      </c>
      <c r="Q500">
        <v>5.42</v>
      </c>
      <c r="R500" s="5">
        <v>11.07</v>
      </c>
      <c r="S500" s="5">
        <v>84.97</v>
      </c>
      <c r="T500" s="5">
        <v>73.900000000000006</v>
      </c>
      <c r="U500" s="5">
        <v>79.44</v>
      </c>
      <c r="V500">
        <v>78.649999999999977</v>
      </c>
      <c r="W500" s="5">
        <v>77803.110000000015</v>
      </c>
      <c r="X500">
        <v>3890.1555000000008</v>
      </c>
      <c r="Y500">
        <v>81693.265500000023</v>
      </c>
      <c r="Z500">
        <v>2450.7979650000002</v>
      </c>
      <c r="AA500">
        <v>84144.063465000014</v>
      </c>
      <c r="AC500">
        <v>84144.063465000014</v>
      </c>
      <c r="AE500">
        <v>84144.063465000014</v>
      </c>
      <c r="AG500">
        <v>84144.063465000014</v>
      </c>
      <c r="AI500">
        <v>84144.063465000014</v>
      </c>
      <c r="AJ500">
        <v>841.44063465000011</v>
      </c>
      <c r="AK500">
        <v>84985.504099650017</v>
      </c>
      <c r="AL500" s="5">
        <v>4249.2752049825012</v>
      </c>
      <c r="AM500" s="5">
        <v>89234.779304632524</v>
      </c>
      <c r="AO500">
        <v>89234.779304632524</v>
      </c>
      <c r="AQ500">
        <v>89234.779304632524</v>
      </c>
      <c r="AS500">
        <v>89234.779304632524</v>
      </c>
      <c r="AU500">
        <v>89234.779304632524</v>
      </c>
      <c r="AW500">
        <v>89234.779304632524</v>
      </c>
      <c r="AX500" s="5"/>
      <c r="AY500">
        <v>89234.779304632524</v>
      </c>
      <c r="BA500">
        <v>89234.779304632524</v>
      </c>
      <c r="BC500">
        <v>89234.779304632524</v>
      </c>
      <c r="BE500">
        <v>89234.779304632524</v>
      </c>
      <c r="BG500">
        <v>89234.779304632524</v>
      </c>
      <c r="BI500">
        <v>89234.779304632524</v>
      </c>
      <c r="BK500">
        <v>89234.779304632524</v>
      </c>
      <c r="BM500">
        <v>89234.779304632524</v>
      </c>
      <c r="BO500">
        <v>89234.779304632524</v>
      </c>
      <c r="BQ500">
        <v>89234.779304632524</v>
      </c>
      <c r="BS500">
        <v>89234.779304632524</v>
      </c>
      <c r="BT500" s="5">
        <v>89234.78</v>
      </c>
      <c r="BU500" s="5">
        <v>7088900</v>
      </c>
      <c r="BW500">
        <v>0.03</v>
      </c>
      <c r="BX500" s="5">
        <v>212667</v>
      </c>
      <c r="BY500" s="5">
        <v>86558.824269889228</v>
      </c>
      <c r="BZ500" s="5">
        <v>6876233</v>
      </c>
      <c r="CA500" s="5" t="s">
        <v>8</v>
      </c>
      <c r="CB500" s="5"/>
      <c r="CC500">
        <v>86558.824269889228</v>
      </c>
      <c r="CD500" s="5">
        <v>0</v>
      </c>
      <c r="CE500" s="5">
        <v>6876233</v>
      </c>
      <c r="CF500" s="5" t="s">
        <v>105</v>
      </c>
      <c r="CG500" s="5" t="s">
        <v>132</v>
      </c>
      <c r="CH500" s="5" t="s">
        <v>1</v>
      </c>
      <c r="CI500" s="5" t="s">
        <v>1</v>
      </c>
      <c r="CJ500" t="s">
        <v>1863</v>
      </c>
      <c r="CK500" t="s">
        <v>1787</v>
      </c>
      <c r="CL500" t="s">
        <v>1868</v>
      </c>
      <c r="CM500" t="s">
        <v>1858</v>
      </c>
      <c r="CN500" s="5" t="b">
        <v>1</v>
      </c>
      <c r="CO500" t="s">
        <v>641</v>
      </c>
      <c r="CQ500" t="s">
        <v>1269</v>
      </c>
      <c r="CR500" t="s">
        <v>1450</v>
      </c>
      <c r="CS500" t="s">
        <v>8</v>
      </c>
      <c r="CT500" t="b">
        <v>1</v>
      </c>
      <c r="CU500">
        <v>7088900</v>
      </c>
      <c r="CV500" t="s">
        <v>1899</v>
      </c>
      <c r="CW500">
        <v>0</v>
      </c>
      <c r="CX500">
        <v>7088900</v>
      </c>
      <c r="CY500">
        <v>0</v>
      </c>
      <c r="CZ500" t="b">
        <v>1</v>
      </c>
      <c r="DA500">
        <v>45348</v>
      </c>
      <c r="DB500" t="s">
        <v>1789</v>
      </c>
      <c r="DC500">
        <v>-9.9446122860020747E-3</v>
      </c>
      <c r="DD500">
        <v>-860.79394729623493</v>
      </c>
      <c r="DE500" s="5">
        <f>ROUND(ПП5[[#This Row],[Стоимость квартиры с отделкой]]/1000000,2)</f>
        <v>6.88</v>
      </c>
    </row>
    <row r="501" spans="1:109" x14ac:dyDescent="0.25">
      <c r="A501" s="5">
        <v>500</v>
      </c>
      <c r="B501" s="5" t="s">
        <v>22</v>
      </c>
      <c r="C501" s="5">
        <v>14</v>
      </c>
      <c r="D501" s="5">
        <v>8</v>
      </c>
      <c r="E501" s="5">
        <v>1</v>
      </c>
      <c r="F501" s="5">
        <v>16.79</v>
      </c>
      <c r="G501" s="5"/>
      <c r="H501" s="5"/>
      <c r="I501" s="5">
        <v>16.79</v>
      </c>
      <c r="J501" s="5">
        <v>11.43</v>
      </c>
      <c r="K501" s="5">
        <v>3.56</v>
      </c>
      <c r="L501" s="5"/>
      <c r="M501" s="5"/>
      <c r="N501" s="5">
        <v>6.66</v>
      </c>
      <c r="O501" s="5">
        <v>2.4900000000000002</v>
      </c>
      <c r="P501" s="5"/>
      <c r="R501" s="5">
        <v>2.4900000000000002</v>
      </c>
      <c r="S501" s="5">
        <v>40.93</v>
      </c>
      <c r="T501" s="5">
        <v>38.44</v>
      </c>
      <c r="U501" s="5">
        <v>39.69</v>
      </c>
      <c r="V501">
        <v>39.450000000000003</v>
      </c>
      <c r="W501" s="5">
        <v>86384.8125</v>
      </c>
      <c r="X501">
        <v>4319.2406250000004</v>
      </c>
      <c r="Y501">
        <v>90704.053125000006</v>
      </c>
      <c r="Z501">
        <v>2721.1215937500001</v>
      </c>
      <c r="AA501">
        <v>93425.17471875</v>
      </c>
      <c r="AB501">
        <v>4204.1328623437503</v>
      </c>
      <c r="AC501">
        <v>97629.307581093744</v>
      </c>
      <c r="AE501">
        <v>97629.307581093744</v>
      </c>
      <c r="AF501">
        <v>4881.4653790546872</v>
      </c>
      <c r="AG501">
        <v>102510.77296014845</v>
      </c>
      <c r="AI501">
        <v>102510.77296014845</v>
      </c>
      <c r="AJ501">
        <v>1025.1077296014844</v>
      </c>
      <c r="AK501">
        <v>103535.88068974992</v>
      </c>
      <c r="AL501" s="5">
        <v>5176.794034487496</v>
      </c>
      <c r="AM501" s="5">
        <v>108712.6747242374</v>
      </c>
      <c r="AO501">
        <v>108712.6747242374</v>
      </c>
      <c r="AP501">
        <v>3261.3802417271222</v>
      </c>
      <c r="AQ501">
        <v>111974.05496596452</v>
      </c>
      <c r="AS501">
        <v>111974.05496596452</v>
      </c>
      <c r="AU501">
        <v>111974.05496596452</v>
      </c>
      <c r="AW501">
        <v>111974.05496596452</v>
      </c>
      <c r="AX501" s="5"/>
      <c r="AY501">
        <v>111974.05496596452</v>
      </c>
      <c r="BA501">
        <v>111974.05496596452</v>
      </c>
      <c r="BC501">
        <v>111974.05496596452</v>
      </c>
      <c r="BE501">
        <v>111974.05496596452</v>
      </c>
      <c r="BF501">
        <v>559.87027482982273</v>
      </c>
      <c r="BG501">
        <v>112533.92524079436</v>
      </c>
      <c r="BI501">
        <v>112533.92524079436</v>
      </c>
      <c r="BJ501">
        <v>2250.6785048158872</v>
      </c>
      <c r="BK501">
        <v>114784.60374561023</v>
      </c>
      <c r="BM501">
        <v>114784.60374561023</v>
      </c>
      <c r="BO501">
        <v>114784.60374561023</v>
      </c>
      <c r="BQ501">
        <v>114784.60374561023</v>
      </c>
      <c r="BS501">
        <v>114784.60374561023</v>
      </c>
      <c r="BT501" s="5">
        <v>114784.6</v>
      </c>
      <c r="BU501" s="5">
        <v>4555900</v>
      </c>
      <c r="BX501" s="5">
        <v>0</v>
      </c>
      <c r="BY501" s="5">
        <v>114787.10002519526</v>
      </c>
      <c r="BZ501" s="5">
        <v>4555900</v>
      </c>
      <c r="CA501" s="5" t="s">
        <v>8</v>
      </c>
      <c r="CB501" s="5"/>
      <c r="CC501">
        <v>114787.10002519526</v>
      </c>
      <c r="CD501" s="5">
        <v>0</v>
      </c>
      <c r="CE501" s="5">
        <v>4555900</v>
      </c>
      <c r="CF501" s="5"/>
      <c r="CG501" s="5"/>
      <c r="CH501" s="5" t="s">
        <v>1</v>
      </c>
      <c r="CI501" s="5" t="s">
        <v>1</v>
      </c>
      <c r="CJ501" t="s">
        <v>1863</v>
      </c>
      <c r="CK501" t="s">
        <v>1787</v>
      </c>
      <c r="CL501" t="s">
        <v>1868</v>
      </c>
      <c r="CM501" t="s">
        <v>1864</v>
      </c>
      <c r="CN501" s="5" t="b">
        <v>1</v>
      </c>
      <c r="CO501" t="s">
        <v>642</v>
      </c>
      <c r="CQ501" t="s">
        <v>1269</v>
      </c>
      <c r="CR501" t="s">
        <v>1450</v>
      </c>
      <c r="CS501" t="s">
        <v>8</v>
      </c>
      <c r="CT501" t="b">
        <v>1</v>
      </c>
      <c r="CU501">
        <v>4555900</v>
      </c>
      <c r="CV501" t="s">
        <v>1899</v>
      </c>
      <c r="CW501">
        <v>0</v>
      </c>
      <c r="CX501">
        <v>4555900</v>
      </c>
      <c r="CY501">
        <v>0</v>
      </c>
      <c r="CZ501" t="b">
        <v>1</v>
      </c>
      <c r="DA501">
        <v>45595</v>
      </c>
      <c r="DB501" t="s">
        <v>1792</v>
      </c>
      <c r="DC501">
        <v>-6.0468631897202529E-3</v>
      </c>
      <c r="DD501">
        <v>-694.10188979708994</v>
      </c>
      <c r="DE501" s="5">
        <f>ROUND(ПП5[[#This Row],[Стоимость квартиры с отделкой]]/1000000,2)</f>
        <v>4.5599999999999996</v>
      </c>
    </row>
    <row r="502" spans="1:109" x14ac:dyDescent="0.25">
      <c r="A502" s="5">
        <v>501</v>
      </c>
      <c r="B502" s="5" t="s">
        <v>22</v>
      </c>
      <c r="C502" s="5">
        <v>15</v>
      </c>
      <c r="D502" s="5">
        <v>1</v>
      </c>
      <c r="E502" s="5">
        <v>0</v>
      </c>
      <c r="F502" s="5">
        <v>13.74</v>
      </c>
      <c r="G502" s="5"/>
      <c r="H502" s="5"/>
      <c r="I502" s="5">
        <v>13.74</v>
      </c>
      <c r="J502" s="5">
        <v>5.84</v>
      </c>
      <c r="K502" s="5">
        <v>3.76</v>
      </c>
      <c r="L502" s="5"/>
      <c r="M502" s="5"/>
      <c r="N502" s="5">
        <v>3.73</v>
      </c>
      <c r="O502" s="5">
        <v>4.6500000000000004</v>
      </c>
      <c r="P502" s="5"/>
      <c r="R502" s="5">
        <v>4.6500000000000004</v>
      </c>
      <c r="S502" s="5">
        <v>31.72</v>
      </c>
      <c r="T502" s="5">
        <v>27.07</v>
      </c>
      <c r="U502" s="5">
        <v>29.4</v>
      </c>
      <c r="V502">
        <v>29.1</v>
      </c>
      <c r="W502" s="5">
        <v>89353.53</v>
      </c>
      <c r="X502">
        <v>4467.6765000000005</v>
      </c>
      <c r="Y502">
        <v>93821.2065</v>
      </c>
      <c r="Z502">
        <v>2814.636195</v>
      </c>
      <c r="AA502">
        <v>96635.842694999999</v>
      </c>
      <c r="AB502">
        <v>8697.2258425500004</v>
      </c>
      <c r="AC502">
        <v>105333.06853755</v>
      </c>
      <c r="AE502">
        <v>105333.06853755</v>
      </c>
      <c r="AG502">
        <v>105333.06853755</v>
      </c>
      <c r="AI502">
        <v>105333.06853755</v>
      </c>
      <c r="AJ502">
        <v>1053.3306853755</v>
      </c>
      <c r="AK502">
        <v>106386.39922292552</v>
      </c>
      <c r="AL502" s="5">
        <v>5319.319961146276</v>
      </c>
      <c r="AM502" s="5">
        <v>111705.7191840718</v>
      </c>
      <c r="AO502">
        <v>111705.7191840718</v>
      </c>
      <c r="AP502">
        <v>3351.1715755221535</v>
      </c>
      <c r="AQ502">
        <v>115056.89075959394</v>
      </c>
      <c r="AS502">
        <v>115056.89075959394</v>
      </c>
      <c r="AU502">
        <v>115056.89075959394</v>
      </c>
      <c r="AW502">
        <v>115056.89075959394</v>
      </c>
      <c r="AX502" s="5">
        <v>1150.5689075959394</v>
      </c>
      <c r="AY502">
        <v>116207.45966718988</v>
      </c>
      <c r="BA502">
        <v>116207.45966718988</v>
      </c>
      <c r="BC502">
        <v>116207.45966718988</v>
      </c>
      <c r="BE502">
        <v>116207.45966718988</v>
      </c>
      <c r="BF502">
        <v>1743.111895007848</v>
      </c>
      <c r="BG502">
        <v>117950.57156219771</v>
      </c>
      <c r="BI502">
        <v>117950.57156219771</v>
      </c>
      <c r="BK502">
        <v>117950.57156219771</v>
      </c>
      <c r="BM502">
        <v>117950.57156219771</v>
      </c>
      <c r="BO502">
        <v>117950.57156219771</v>
      </c>
      <c r="BQ502">
        <v>117950.57156219771</v>
      </c>
      <c r="BS502">
        <v>117950.57156219771</v>
      </c>
      <c r="BT502" s="5">
        <v>117950.57</v>
      </c>
      <c r="BU502" s="5">
        <v>3467800</v>
      </c>
      <c r="BV502">
        <v>50000</v>
      </c>
      <c r="BX502" s="5">
        <v>50000</v>
      </c>
      <c r="BY502" s="5">
        <v>116251.70068027212</v>
      </c>
      <c r="BZ502" s="5">
        <v>3417800</v>
      </c>
      <c r="CA502" s="5" t="s">
        <v>10</v>
      </c>
      <c r="CB502" s="5">
        <v>24000</v>
      </c>
      <c r="CC502">
        <v>140251.70068027213</v>
      </c>
      <c r="CD502" s="5">
        <v>705600.00000000047</v>
      </c>
      <c r="CE502" s="5">
        <v>4123400.0000000009</v>
      </c>
      <c r="CF502" s="5"/>
      <c r="CG502" s="5" t="s">
        <v>24</v>
      </c>
      <c r="CH502" s="5" t="s">
        <v>1</v>
      </c>
      <c r="CI502" s="5" t="s">
        <v>1</v>
      </c>
      <c r="CJ502" t="s">
        <v>1863</v>
      </c>
      <c r="CK502" t="s">
        <v>1787</v>
      </c>
      <c r="CL502" t="s">
        <v>1868</v>
      </c>
      <c r="CM502" t="s">
        <v>1862</v>
      </c>
      <c r="CN502" s="5" t="b">
        <v>1</v>
      </c>
      <c r="CO502" t="s">
        <v>643</v>
      </c>
      <c r="CQ502" t="s">
        <v>1269</v>
      </c>
      <c r="CR502" t="s">
        <v>1450</v>
      </c>
      <c r="CS502" t="s">
        <v>10</v>
      </c>
      <c r="CT502" t="b">
        <v>1</v>
      </c>
      <c r="CU502">
        <v>3467800</v>
      </c>
      <c r="CV502" t="s">
        <v>1899</v>
      </c>
      <c r="CW502">
        <v>0</v>
      </c>
      <c r="CX502">
        <v>3467800</v>
      </c>
      <c r="CY502">
        <v>0</v>
      </c>
      <c r="CZ502" t="b">
        <v>1</v>
      </c>
      <c r="DA502">
        <v>45596</v>
      </c>
      <c r="DB502" t="s">
        <v>1792</v>
      </c>
      <c r="DC502">
        <v>-1.0204081632653073E-2</v>
      </c>
      <c r="DD502">
        <v>-1186.2418436762473</v>
      </c>
      <c r="DE502" s="5">
        <f>ROUND(ПП5[[#This Row],[Стоимость квартиры с отделкой]]/1000000,2)</f>
        <v>4.12</v>
      </c>
    </row>
    <row r="503" spans="1:109" x14ac:dyDescent="0.25">
      <c r="A503" s="5">
        <v>502</v>
      </c>
      <c r="B503" s="5" t="s">
        <v>22</v>
      </c>
      <c r="C503" s="5">
        <v>15</v>
      </c>
      <c r="D503" s="5">
        <v>2</v>
      </c>
      <c r="E503" s="5">
        <v>1</v>
      </c>
      <c r="F503" s="5">
        <v>13.17</v>
      </c>
      <c r="G503" s="5"/>
      <c r="H503" s="5"/>
      <c r="I503" s="5">
        <v>13.17</v>
      </c>
      <c r="J503" s="5">
        <v>16.940000000000001</v>
      </c>
      <c r="K503" s="5">
        <v>3.55</v>
      </c>
      <c r="L503" s="5">
        <v>2.41</v>
      </c>
      <c r="M503" s="5"/>
      <c r="N503" s="5">
        <v>5.8</v>
      </c>
      <c r="O503" s="5">
        <v>2.68</v>
      </c>
      <c r="P503" s="5"/>
      <c r="R503" s="5">
        <v>2.68</v>
      </c>
      <c r="S503" s="5">
        <v>44.55</v>
      </c>
      <c r="T503" s="5">
        <v>41.87</v>
      </c>
      <c r="U503" s="5">
        <v>43.21</v>
      </c>
      <c r="V503">
        <v>42.3</v>
      </c>
      <c r="W503" s="5">
        <v>85168.125</v>
      </c>
      <c r="X503">
        <v>4258.40625</v>
      </c>
      <c r="Y503">
        <v>89426.53125</v>
      </c>
      <c r="Z503">
        <v>2682.7959375</v>
      </c>
      <c r="AA503">
        <v>92109.327187500006</v>
      </c>
      <c r="AB503">
        <v>921.09327187500003</v>
      </c>
      <c r="AC503">
        <v>93030.420459375004</v>
      </c>
      <c r="AE503">
        <v>93030.420459375004</v>
      </c>
      <c r="AF503">
        <v>4651.52102296875</v>
      </c>
      <c r="AG503">
        <v>97681.941482343755</v>
      </c>
      <c r="AI503">
        <v>97681.941482343755</v>
      </c>
      <c r="AJ503">
        <v>976.81941482343757</v>
      </c>
      <c r="AK503">
        <v>98658.760897167187</v>
      </c>
      <c r="AL503" s="5">
        <v>4932.9380448583597</v>
      </c>
      <c r="AM503" s="5">
        <v>103591.69894202554</v>
      </c>
      <c r="AO503">
        <v>103591.69894202554</v>
      </c>
      <c r="AP503">
        <v>3107.7509682607661</v>
      </c>
      <c r="AQ503">
        <v>106699.4499102863</v>
      </c>
      <c r="AS503">
        <v>106699.4499102863</v>
      </c>
      <c r="AU503">
        <v>106699.4499102863</v>
      </c>
      <c r="AW503">
        <v>106699.4499102863</v>
      </c>
      <c r="AX503" s="5"/>
      <c r="AY503">
        <v>106699.4499102863</v>
      </c>
      <c r="BA503">
        <v>106699.4499102863</v>
      </c>
      <c r="BC503">
        <v>106699.4499102863</v>
      </c>
      <c r="BE503">
        <v>106699.4499102863</v>
      </c>
      <c r="BG503">
        <v>106699.4499102863</v>
      </c>
      <c r="BI503">
        <v>106699.4499102863</v>
      </c>
      <c r="BK503">
        <v>106699.4499102863</v>
      </c>
      <c r="BM503">
        <v>106699.4499102863</v>
      </c>
      <c r="BO503">
        <v>106699.4499102863</v>
      </c>
      <c r="BQ503">
        <v>106699.4499102863</v>
      </c>
      <c r="BS503">
        <v>106699.4499102863</v>
      </c>
      <c r="BT503" s="5">
        <v>106699.45</v>
      </c>
      <c r="BU503" s="5">
        <v>4610500</v>
      </c>
      <c r="BV503">
        <v>88888</v>
      </c>
      <c r="BX503" s="5">
        <v>88888</v>
      </c>
      <c r="BY503" s="5">
        <v>104642.721592224</v>
      </c>
      <c r="BZ503" s="5">
        <v>4521612</v>
      </c>
      <c r="CA503" s="5" t="s">
        <v>8</v>
      </c>
      <c r="CB503" s="5"/>
      <c r="CC503">
        <v>104642.721592224</v>
      </c>
      <c r="CD503" s="5">
        <v>0</v>
      </c>
      <c r="CE503" s="5">
        <v>4521612</v>
      </c>
      <c r="CF503" s="5"/>
      <c r="CG503" s="5" t="s">
        <v>1297</v>
      </c>
      <c r="CH503" s="5" t="s">
        <v>1</v>
      </c>
      <c r="CI503" s="5" t="s">
        <v>1</v>
      </c>
      <c r="CJ503" t="s">
        <v>1863</v>
      </c>
      <c r="CK503" t="s">
        <v>1787</v>
      </c>
      <c r="CL503" t="s">
        <v>1868</v>
      </c>
      <c r="CM503" t="s">
        <v>1856</v>
      </c>
      <c r="CN503" s="5" t="b">
        <v>1</v>
      </c>
      <c r="CO503" t="s">
        <v>644</v>
      </c>
      <c r="CQ503" t="s">
        <v>1269</v>
      </c>
      <c r="CR503" t="s">
        <v>1450</v>
      </c>
      <c r="CS503" t="s">
        <v>8</v>
      </c>
      <c r="CT503" t="b">
        <v>1</v>
      </c>
      <c r="CU503">
        <v>4610500</v>
      </c>
      <c r="CV503" t="s">
        <v>1899</v>
      </c>
      <c r="CW503">
        <v>0</v>
      </c>
      <c r="CX503">
        <v>4610500</v>
      </c>
      <c r="CY503">
        <v>0</v>
      </c>
      <c r="CZ503" t="b">
        <v>1</v>
      </c>
      <c r="DA503">
        <v>45372</v>
      </c>
      <c r="DB503" t="s">
        <v>1789</v>
      </c>
      <c r="DC503">
        <v>-2.1059939828743435E-2</v>
      </c>
      <c r="DD503">
        <v>-2203.7694202481889</v>
      </c>
      <c r="DE503" s="5">
        <f>ROUND(ПП5[[#This Row],[Стоимость квартиры с отделкой]]/1000000,2)</f>
        <v>4.5199999999999996</v>
      </c>
    </row>
    <row r="504" spans="1:109" x14ac:dyDescent="0.25">
      <c r="A504" s="5">
        <v>503</v>
      </c>
      <c r="B504" s="5" t="s">
        <v>22</v>
      </c>
      <c r="C504" s="5">
        <v>15</v>
      </c>
      <c r="D504" s="5">
        <v>3</v>
      </c>
      <c r="E504" s="5">
        <v>0</v>
      </c>
      <c r="F504" s="5">
        <v>7.2</v>
      </c>
      <c r="G504" s="5"/>
      <c r="H504" s="5"/>
      <c r="I504" s="5">
        <v>7.2</v>
      </c>
      <c r="J504" s="5">
        <v>5.17</v>
      </c>
      <c r="K504" s="5">
        <v>3.71</v>
      </c>
      <c r="L504" s="5"/>
      <c r="M504" s="5"/>
      <c r="N504" s="5">
        <v>6.96</v>
      </c>
      <c r="O504" s="5">
        <v>2.92</v>
      </c>
      <c r="P504" s="5"/>
      <c r="R504" s="5">
        <v>2.92</v>
      </c>
      <c r="S504" s="5">
        <v>25.96</v>
      </c>
      <c r="T504" s="5">
        <v>23.04</v>
      </c>
      <c r="U504" s="5">
        <v>24.5</v>
      </c>
      <c r="V504">
        <v>24.55</v>
      </c>
      <c r="W504" s="5">
        <v>91105.56</v>
      </c>
      <c r="X504">
        <v>4555.2780000000002</v>
      </c>
      <c r="Y504">
        <v>95660.838000000003</v>
      </c>
      <c r="Z504">
        <v>2869.8251399999999</v>
      </c>
      <c r="AA504">
        <v>98530.663140000004</v>
      </c>
      <c r="AB504">
        <v>8867.7596826000008</v>
      </c>
      <c r="AC504">
        <v>107398.4228226</v>
      </c>
      <c r="AE504">
        <v>107398.4228226</v>
      </c>
      <c r="AG504">
        <v>107398.4228226</v>
      </c>
      <c r="AI504">
        <v>107398.4228226</v>
      </c>
      <c r="AJ504">
        <v>1073.9842282259999</v>
      </c>
      <c r="AK504">
        <v>108472.407050826</v>
      </c>
      <c r="AL504" s="5">
        <v>5423.6203525413002</v>
      </c>
      <c r="AM504" s="5">
        <v>113896.0274033673</v>
      </c>
      <c r="AO504">
        <v>113896.0274033673</v>
      </c>
      <c r="AP504">
        <v>3416.880822101019</v>
      </c>
      <c r="AQ504">
        <v>117312.90822546832</v>
      </c>
      <c r="AS504">
        <v>117312.90822546832</v>
      </c>
      <c r="AU504">
        <v>117312.90822546832</v>
      </c>
      <c r="AW504">
        <v>117312.90822546832</v>
      </c>
      <c r="AX504" s="5">
        <v>1173.1290822546832</v>
      </c>
      <c r="AY504">
        <v>118486.03730772302</v>
      </c>
      <c r="BA504">
        <v>118486.03730772302</v>
      </c>
      <c r="BB504">
        <v>592.43018653861509</v>
      </c>
      <c r="BC504">
        <v>119078.46749426164</v>
      </c>
      <c r="BE504">
        <v>119078.46749426164</v>
      </c>
      <c r="BF504">
        <v>2976.961687356541</v>
      </c>
      <c r="BG504">
        <v>122055.42918161816</v>
      </c>
      <c r="BI504">
        <v>122055.42918161816</v>
      </c>
      <c r="BK504">
        <v>122055.42918161816</v>
      </c>
      <c r="BL504">
        <v>4882.2171672647264</v>
      </c>
      <c r="BM504">
        <v>126937.64634888287</v>
      </c>
      <c r="BN504">
        <v>16501.894025354777</v>
      </c>
      <c r="BO504">
        <v>143439.54037423767</v>
      </c>
      <c r="BP504">
        <v>35</v>
      </c>
      <c r="BQ504">
        <v>143474.54037423767</v>
      </c>
      <c r="BS504">
        <v>143474.54037423767</v>
      </c>
      <c r="BT504" s="5">
        <v>143474.54</v>
      </c>
      <c r="BU504" s="5">
        <v>3515200</v>
      </c>
      <c r="BX504" s="5">
        <v>0</v>
      </c>
      <c r="BY504" s="5">
        <v>143477.55102040817</v>
      </c>
      <c r="BZ504" s="5">
        <v>3515200</v>
      </c>
      <c r="CA504" s="5" t="s">
        <v>10</v>
      </c>
      <c r="CB504" s="5">
        <v>25000</v>
      </c>
      <c r="CC504">
        <v>168477.55102040817</v>
      </c>
      <c r="CD504" s="5">
        <v>612500</v>
      </c>
      <c r="CE504" s="5">
        <v>4127700</v>
      </c>
      <c r="CF504" s="5"/>
      <c r="CG504" s="5"/>
      <c r="CH504" s="5" t="s">
        <v>1</v>
      </c>
      <c r="CI504" s="5" t="s">
        <v>1</v>
      </c>
      <c r="CJ504" t="s">
        <v>1863</v>
      </c>
      <c r="CK504" t="s">
        <v>1787</v>
      </c>
      <c r="CL504" t="s">
        <v>1868</v>
      </c>
      <c r="CM504" t="s">
        <v>1862</v>
      </c>
      <c r="CN504" s="5" t="b">
        <v>1</v>
      </c>
      <c r="CO504" t="s">
        <v>645</v>
      </c>
      <c r="CQ504" t="s">
        <v>1269</v>
      </c>
      <c r="CR504" t="s">
        <v>1450</v>
      </c>
      <c r="CS504" t="s">
        <v>10</v>
      </c>
      <c r="CT504" t="b">
        <v>1</v>
      </c>
      <c r="CU504">
        <v>3515200</v>
      </c>
      <c r="CV504" t="s">
        <v>1899</v>
      </c>
      <c r="CW504">
        <v>0</v>
      </c>
      <c r="CX504">
        <v>3515200</v>
      </c>
      <c r="CY504">
        <v>0</v>
      </c>
      <c r="CZ504" t="b">
        <v>1</v>
      </c>
      <c r="DA504">
        <v>45654</v>
      </c>
      <c r="DB504" t="s">
        <v>1792</v>
      </c>
      <c r="DC504">
        <v>2.0408163265306367E-3</v>
      </c>
      <c r="DD504">
        <v>292.8113286130814</v>
      </c>
      <c r="DE504" s="5">
        <f>ROUND(ПП5[[#This Row],[Стоимость квартиры с отделкой]]/1000000,2)</f>
        <v>4.13</v>
      </c>
    </row>
    <row r="505" spans="1:109" x14ac:dyDescent="0.25">
      <c r="A505" s="5">
        <v>504</v>
      </c>
      <c r="B505" s="5" t="s">
        <v>22</v>
      </c>
      <c r="C505" s="5">
        <v>15</v>
      </c>
      <c r="D505" s="5">
        <v>4</v>
      </c>
      <c r="E505" s="5">
        <v>2</v>
      </c>
      <c r="F505" s="5">
        <v>14.48</v>
      </c>
      <c r="G505" s="5">
        <v>11.42</v>
      </c>
      <c r="H505" s="5"/>
      <c r="I505" s="5">
        <v>25.9</v>
      </c>
      <c r="J505" s="5">
        <v>15.86</v>
      </c>
      <c r="K505" s="5">
        <v>3.01</v>
      </c>
      <c r="L505" s="5">
        <v>2.67</v>
      </c>
      <c r="M505" s="5"/>
      <c r="N505" s="5">
        <v>9.44</v>
      </c>
      <c r="O505" s="5">
        <v>2.72</v>
      </c>
      <c r="P505" s="5"/>
      <c r="R505" s="5">
        <v>2.72</v>
      </c>
      <c r="S505" s="5">
        <v>59.6</v>
      </c>
      <c r="T505" s="5">
        <v>56.88</v>
      </c>
      <c r="U505" s="5">
        <v>58.24</v>
      </c>
      <c r="V505">
        <v>58.150000000000006</v>
      </c>
      <c r="W505" s="5">
        <v>79535.67300000001</v>
      </c>
      <c r="X505">
        <v>3976.7836500000008</v>
      </c>
      <c r="Y505">
        <v>83512.456649999993</v>
      </c>
      <c r="Z505">
        <v>2505.3736994999999</v>
      </c>
      <c r="AA505">
        <v>86017.8303495</v>
      </c>
      <c r="AC505">
        <v>86017.8303495</v>
      </c>
      <c r="AE505">
        <v>86017.8303495</v>
      </c>
      <c r="AG505">
        <v>86017.8303495</v>
      </c>
      <c r="AI505">
        <v>86017.8303495</v>
      </c>
      <c r="AK505">
        <v>86017.8303495</v>
      </c>
      <c r="AL505" s="5"/>
      <c r="AM505" s="5">
        <v>86017.8303495</v>
      </c>
      <c r="AO505">
        <v>86017.8303495</v>
      </c>
      <c r="AQ505">
        <v>86017.8303495</v>
      </c>
      <c r="AS505">
        <v>86017.8303495</v>
      </c>
      <c r="AU505">
        <v>86017.8303495</v>
      </c>
      <c r="AW505">
        <v>86017.8303495</v>
      </c>
      <c r="AX505" s="5"/>
      <c r="AY505">
        <v>86017.8303495</v>
      </c>
      <c r="BA505">
        <v>86017.8303495</v>
      </c>
      <c r="BC505">
        <v>86017.8303495</v>
      </c>
      <c r="BE505">
        <v>86017.8303495</v>
      </c>
      <c r="BG505">
        <v>86017.8303495</v>
      </c>
      <c r="BI505">
        <v>86017.8303495</v>
      </c>
      <c r="BK505">
        <v>86017.8303495</v>
      </c>
      <c r="BM505">
        <v>86017.8303495</v>
      </c>
      <c r="BO505">
        <v>86017.8303495</v>
      </c>
      <c r="BQ505">
        <v>86017.8303495</v>
      </c>
      <c r="BS505">
        <v>86017.8303495</v>
      </c>
      <c r="BT505" s="5">
        <v>86017.83</v>
      </c>
      <c r="BU505" s="5">
        <v>5009678.42</v>
      </c>
      <c r="BX505" s="5">
        <v>0</v>
      </c>
      <c r="BY505" s="5">
        <v>86017.830013736253</v>
      </c>
      <c r="BZ505" s="5">
        <v>5009678.42</v>
      </c>
      <c r="CA505" s="5" t="s">
        <v>10</v>
      </c>
      <c r="CB505" s="5">
        <v>22000</v>
      </c>
      <c r="CC505">
        <v>108017.83001373624</v>
      </c>
      <c r="CD505" s="5">
        <v>1281280</v>
      </c>
      <c r="CE505" s="5">
        <v>6290958.4199999999</v>
      </c>
      <c r="CF505" s="5"/>
      <c r="CG505" s="5"/>
      <c r="CH505" s="5" t="s">
        <v>1</v>
      </c>
      <c r="CI505" s="5" t="s">
        <v>1</v>
      </c>
      <c r="CJ505" t="s">
        <v>1863</v>
      </c>
      <c r="CK505" t="s">
        <v>1787</v>
      </c>
      <c r="CL505" t="s">
        <v>1868</v>
      </c>
      <c r="CM505" t="s">
        <v>1857</v>
      </c>
      <c r="CN505" s="5" t="b">
        <v>1</v>
      </c>
      <c r="CO505" t="s">
        <v>646</v>
      </c>
      <c r="CQ505" t="s">
        <v>128</v>
      </c>
      <c r="CR505" t="s">
        <v>1450</v>
      </c>
      <c r="CS505" t="s">
        <v>10</v>
      </c>
      <c r="CT505" t="b">
        <v>1</v>
      </c>
      <c r="CU505">
        <v>5009678.42</v>
      </c>
      <c r="CV505" t="s">
        <v>1899</v>
      </c>
      <c r="CW505">
        <v>0</v>
      </c>
      <c r="CX505">
        <v>5009678</v>
      </c>
      <c r="CY505">
        <v>0</v>
      </c>
      <c r="CZ505" t="b">
        <v>1</v>
      </c>
      <c r="DA505">
        <v>45199</v>
      </c>
      <c r="DB505" t="s">
        <v>1785</v>
      </c>
      <c r="DC505">
        <v>-1.5453296703296091E-3</v>
      </c>
      <c r="DD505">
        <v>-132.92590489759542</v>
      </c>
      <c r="DE505" s="5">
        <f>ROUND(ПП5[[#This Row],[Стоимость квартиры с отделкой]]/1000000,2)</f>
        <v>6.29</v>
      </c>
    </row>
    <row r="506" spans="1:109" x14ac:dyDescent="0.25">
      <c r="A506" s="5">
        <v>505</v>
      </c>
      <c r="B506" s="5" t="s">
        <v>22</v>
      </c>
      <c r="C506" s="5">
        <v>15</v>
      </c>
      <c r="D506" s="5">
        <v>5</v>
      </c>
      <c r="E506" s="5">
        <v>2</v>
      </c>
      <c r="F506" s="5">
        <v>15.41</v>
      </c>
      <c r="G506" s="5">
        <v>12.78</v>
      </c>
      <c r="H506" s="5"/>
      <c r="I506" s="5">
        <v>28.19</v>
      </c>
      <c r="J506" s="5">
        <v>13.45</v>
      </c>
      <c r="K506" s="5">
        <v>3.7</v>
      </c>
      <c r="L506" s="5">
        <v>2.72</v>
      </c>
      <c r="M506" s="5"/>
      <c r="N506" s="5">
        <v>8.2200000000000006</v>
      </c>
      <c r="O506" s="5">
        <v>3.03</v>
      </c>
      <c r="P506" s="5"/>
      <c r="R506" s="5">
        <v>3.03</v>
      </c>
      <c r="S506" s="5">
        <v>59.31</v>
      </c>
      <c r="T506" s="5">
        <v>56.28</v>
      </c>
      <c r="U506" s="5">
        <v>57.8</v>
      </c>
      <c r="V506">
        <v>57.70000000000001</v>
      </c>
      <c r="W506" s="5">
        <v>79149.577499999999</v>
      </c>
      <c r="X506">
        <v>3957.4788749999998</v>
      </c>
      <c r="Y506">
        <v>83107.056375</v>
      </c>
      <c r="Z506">
        <v>2493.2116912500001</v>
      </c>
      <c r="AA506">
        <v>85600.268066250006</v>
      </c>
      <c r="AC506">
        <v>85600.268066250006</v>
      </c>
      <c r="AE506">
        <v>85600.268066250006</v>
      </c>
      <c r="AG506">
        <v>85600.268066250006</v>
      </c>
      <c r="AI506">
        <v>85600.268066250006</v>
      </c>
      <c r="AK506">
        <v>85600.268066250006</v>
      </c>
      <c r="AL506" s="5"/>
      <c r="AM506" s="5">
        <v>85600.268066250006</v>
      </c>
      <c r="AO506">
        <v>85600.268066250006</v>
      </c>
      <c r="AQ506">
        <v>85600.268066250006</v>
      </c>
      <c r="AS506">
        <v>85600.268066250006</v>
      </c>
      <c r="AU506">
        <v>85600.268066250006</v>
      </c>
      <c r="AW506">
        <v>85600.268066250006</v>
      </c>
      <c r="AX506" s="5"/>
      <c r="AY506">
        <v>85600.268066250006</v>
      </c>
      <c r="BA506">
        <v>85600.268066250006</v>
      </c>
      <c r="BC506">
        <v>85600.268066250006</v>
      </c>
      <c r="BE506">
        <v>85600.268066250006</v>
      </c>
      <c r="BG506">
        <v>85600.268066250006</v>
      </c>
      <c r="BI506">
        <v>85600.268066250006</v>
      </c>
      <c r="BK506">
        <v>85600.268066250006</v>
      </c>
      <c r="BM506">
        <v>85600.268066250006</v>
      </c>
      <c r="BO506">
        <v>85600.268066250006</v>
      </c>
      <c r="BQ506">
        <v>85600.268066250006</v>
      </c>
      <c r="BS506">
        <v>85600.268066250006</v>
      </c>
      <c r="BT506" s="5">
        <v>85600.27</v>
      </c>
      <c r="BU506" s="5">
        <v>4947695.6100000003</v>
      </c>
      <c r="BW506">
        <v>0.03</v>
      </c>
      <c r="BX506" s="5">
        <v>148430.8683</v>
      </c>
      <c r="BY506" s="5">
        <v>83032.261937716277</v>
      </c>
      <c r="BZ506" s="5">
        <v>4799264.74</v>
      </c>
      <c r="CA506" s="5" t="s">
        <v>8</v>
      </c>
      <c r="CB506" s="5"/>
      <c r="CC506">
        <v>83032.261937716277</v>
      </c>
      <c r="CD506" s="5">
        <v>0</v>
      </c>
      <c r="CE506" s="5">
        <v>4799264.74</v>
      </c>
      <c r="CF506" s="5"/>
      <c r="CG506" s="5" t="s">
        <v>132</v>
      </c>
      <c r="CH506" s="5" t="s">
        <v>1</v>
      </c>
      <c r="CI506" s="5" t="s">
        <v>1</v>
      </c>
      <c r="CJ506" t="s">
        <v>1863</v>
      </c>
      <c r="CK506" t="s">
        <v>1787</v>
      </c>
      <c r="CL506" t="s">
        <v>1868</v>
      </c>
      <c r="CM506" t="s">
        <v>1865</v>
      </c>
      <c r="CN506" s="5" t="b">
        <v>1</v>
      </c>
      <c r="CO506" t="s">
        <v>647</v>
      </c>
      <c r="CQ506" t="s">
        <v>128</v>
      </c>
      <c r="CR506" t="s">
        <v>1450</v>
      </c>
      <c r="CS506" t="s">
        <v>8</v>
      </c>
      <c r="CT506" t="b">
        <v>1</v>
      </c>
      <c r="CU506">
        <v>4947695.6100000003</v>
      </c>
      <c r="CV506" t="s">
        <v>1899</v>
      </c>
      <c r="CW506">
        <v>0</v>
      </c>
      <c r="CX506">
        <v>4947696</v>
      </c>
      <c r="CY506">
        <v>0</v>
      </c>
      <c r="CZ506" t="b">
        <v>1</v>
      </c>
      <c r="DA506">
        <v>45253</v>
      </c>
      <c r="DB506" t="s">
        <v>1789</v>
      </c>
      <c r="DC506">
        <v>-1.7301038062281782E-3</v>
      </c>
      <c r="DD506">
        <v>-143.654432418178</v>
      </c>
      <c r="DE506" s="5">
        <f>ROUND(ПП5[[#This Row],[Стоимость квартиры с отделкой]]/1000000,2)</f>
        <v>4.8</v>
      </c>
    </row>
    <row r="507" spans="1:109" x14ac:dyDescent="0.25">
      <c r="A507" s="5">
        <v>506</v>
      </c>
      <c r="B507" s="5" t="s">
        <v>22</v>
      </c>
      <c r="C507" s="5">
        <v>15</v>
      </c>
      <c r="D507" s="5">
        <v>6</v>
      </c>
      <c r="E507" s="5">
        <v>1</v>
      </c>
      <c r="F507" s="5">
        <v>12.71</v>
      </c>
      <c r="G507" s="5"/>
      <c r="H507" s="5"/>
      <c r="I507" s="5">
        <v>12.71</v>
      </c>
      <c r="J507" s="5">
        <v>12.55</v>
      </c>
      <c r="K507" s="5">
        <v>4.28</v>
      </c>
      <c r="L507" s="5"/>
      <c r="M507" s="5"/>
      <c r="N507" s="5">
        <v>7.34</v>
      </c>
      <c r="O507" s="5">
        <v>2.84</v>
      </c>
      <c r="P507" s="5"/>
      <c r="R507" s="5">
        <v>2.84</v>
      </c>
      <c r="S507" s="5">
        <v>39.72</v>
      </c>
      <c r="T507" s="5">
        <v>36.880000000000003</v>
      </c>
      <c r="U507" s="5">
        <v>38.299999999999997</v>
      </c>
      <c r="V507">
        <v>37.9</v>
      </c>
      <c r="W507" s="5">
        <v>87601.5</v>
      </c>
      <c r="X507">
        <v>4380.0749999999998</v>
      </c>
      <c r="Y507">
        <v>91981.574999999997</v>
      </c>
      <c r="Z507">
        <v>2759.4472499999997</v>
      </c>
      <c r="AA507">
        <v>94741.022249999995</v>
      </c>
      <c r="AB507">
        <v>947.41022250000003</v>
      </c>
      <c r="AC507">
        <v>95688.432472500004</v>
      </c>
      <c r="AE507">
        <v>95688.432472500004</v>
      </c>
      <c r="AF507">
        <v>4784.4216236249995</v>
      </c>
      <c r="AG507">
        <v>100472.854096125</v>
      </c>
      <c r="AI507">
        <v>100472.854096125</v>
      </c>
      <c r="AJ507">
        <v>1004.72854096125</v>
      </c>
      <c r="AK507">
        <v>101477.58263708623</v>
      </c>
      <c r="AL507" s="5">
        <v>5073.8791318543126</v>
      </c>
      <c r="AM507" s="5">
        <v>106551.46176894056</v>
      </c>
      <c r="AO507">
        <v>106551.46176894056</v>
      </c>
      <c r="AP507">
        <v>3196.5438530682168</v>
      </c>
      <c r="AQ507">
        <v>109748.00562200876</v>
      </c>
      <c r="AS507">
        <v>109748.00562200876</v>
      </c>
      <c r="AU507">
        <v>109748.00562200876</v>
      </c>
      <c r="AW507">
        <v>109748.00562200876</v>
      </c>
      <c r="AX507" s="5"/>
      <c r="AY507">
        <v>109748.00562200876</v>
      </c>
      <c r="AZ507">
        <v>1097.4800562200878</v>
      </c>
      <c r="BA507">
        <v>110845.48567822886</v>
      </c>
      <c r="BB507">
        <v>554.22742839114426</v>
      </c>
      <c r="BC507">
        <v>111399.71310661999</v>
      </c>
      <c r="BE507">
        <v>111399.71310661999</v>
      </c>
      <c r="BG507">
        <v>111399.71310661999</v>
      </c>
      <c r="BI507">
        <v>111399.71310661999</v>
      </c>
      <c r="BK507">
        <v>111399.71310661999</v>
      </c>
      <c r="BM507">
        <v>111399.71310661999</v>
      </c>
      <c r="BO507">
        <v>111399.71310661999</v>
      </c>
      <c r="BQ507">
        <v>111399.71310661999</v>
      </c>
      <c r="BS507">
        <v>111399.71310661999</v>
      </c>
      <c r="BT507" s="5">
        <v>111399.71</v>
      </c>
      <c r="BU507" s="5">
        <v>4266700</v>
      </c>
      <c r="BX507" s="5">
        <v>0</v>
      </c>
      <c r="BY507" s="5">
        <v>111402.08877284596</v>
      </c>
      <c r="BZ507" s="5">
        <v>4266700</v>
      </c>
      <c r="CA507" s="5" t="s">
        <v>8</v>
      </c>
      <c r="CB507" s="5"/>
      <c r="CC507">
        <v>111402.08877284596</v>
      </c>
      <c r="CD507" s="5">
        <v>0</v>
      </c>
      <c r="CE507" s="5">
        <v>4266700</v>
      </c>
      <c r="CF507" s="5"/>
      <c r="CG507" s="5"/>
      <c r="CH507" s="5" t="s">
        <v>1</v>
      </c>
      <c r="CI507" s="5" t="s">
        <v>1</v>
      </c>
      <c r="CJ507" t="s">
        <v>1863</v>
      </c>
      <c r="CK507" t="s">
        <v>1787</v>
      </c>
      <c r="CL507" t="s">
        <v>1868</v>
      </c>
      <c r="CM507" t="s">
        <v>1864</v>
      </c>
      <c r="CN507" s="5" t="b">
        <v>1</v>
      </c>
      <c r="CO507" t="s">
        <v>648</v>
      </c>
      <c r="CQ507" t="s">
        <v>1269</v>
      </c>
      <c r="CR507" t="s">
        <v>1450</v>
      </c>
      <c r="CS507" t="s">
        <v>8</v>
      </c>
      <c r="CT507" t="b">
        <v>1</v>
      </c>
      <c r="CU507">
        <v>4266700</v>
      </c>
      <c r="CV507" t="s">
        <v>1899</v>
      </c>
      <c r="CW507">
        <v>0</v>
      </c>
      <c r="CX507">
        <v>4266700</v>
      </c>
      <c r="CY507">
        <v>0</v>
      </c>
      <c r="CZ507" t="b">
        <v>1</v>
      </c>
      <c r="DA507">
        <v>45468</v>
      </c>
      <c r="DB507" t="s">
        <v>1785</v>
      </c>
      <c r="DC507">
        <v>-1.0443864229764954E-2</v>
      </c>
      <c r="DD507">
        <v>-1163.4682900558259</v>
      </c>
      <c r="DE507" s="5">
        <f>ROUND(ПП5[[#This Row],[Стоимость квартиры с отделкой]]/1000000,2)</f>
        <v>4.2699999999999996</v>
      </c>
    </row>
    <row r="508" spans="1:109" x14ac:dyDescent="0.25">
      <c r="A508" s="5">
        <v>507</v>
      </c>
      <c r="B508" s="5" t="s">
        <v>22</v>
      </c>
      <c r="C508" s="5">
        <v>15</v>
      </c>
      <c r="D508" s="5">
        <v>7</v>
      </c>
      <c r="E508" s="5">
        <v>3</v>
      </c>
      <c r="F508" s="5">
        <v>14.49</v>
      </c>
      <c r="G508" s="5">
        <v>13.98</v>
      </c>
      <c r="H508" s="5">
        <v>11.42</v>
      </c>
      <c r="I508" s="5">
        <v>39.89</v>
      </c>
      <c r="J508" s="5">
        <v>16.670000000000002</v>
      </c>
      <c r="K508" s="5">
        <v>4.1399999999999997</v>
      </c>
      <c r="L508" s="5">
        <v>1.89</v>
      </c>
      <c r="M508" s="5"/>
      <c r="N508" s="5">
        <v>11.31</v>
      </c>
      <c r="O508" s="5">
        <v>2.86</v>
      </c>
      <c r="P508" s="5">
        <v>2.79</v>
      </c>
      <c r="Q508">
        <v>5.42</v>
      </c>
      <c r="R508" s="5">
        <v>11.07</v>
      </c>
      <c r="S508" s="5">
        <v>84.97</v>
      </c>
      <c r="T508" s="5">
        <v>73.900000000000006</v>
      </c>
      <c r="U508" s="5">
        <v>79.44</v>
      </c>
      <c r="V508">
        <v>78.749999999999986</v>
      </c>
      <c r="W508" s="5">
        <v>77803.110000000015</v>
      </c>
      <c r="X508">
        <v>3890.1555000000008</v>
      </c>
      <c r="Y508">
        <v>81693.265500000023</v>
      </c>
      <c r="Z508">
        <v>2450.7979650000002</v>
      </c>
      <c r="AA508">
        <v>84144.063465000014</v>
      </c>
      <c r="AC508">
        <v>84144.063465000014</v>
      </c>
      <c r="AE508">
        <v>84144.063465000014</v>
      </c>
      <c r="AG508">
        <v>84144.063465000014</v>
      </c>
      <c r="AI508">
        <v>84144.063465000014</v>
      </c>
      <c r="AJ508">
        <v>841.44063465000011</v>
      </c>
      <c r="AK508">
        <v>84985.504099650017</v>
      </c>
      <c r="AL508" s="5">
        <v>4249.2752049825012</v>
      </c>
      <c r="AM508" s="5">
        <v>89234.779304632524</v>
      </c>
      <c r="AO508">
        <v>89234.779304632524</v>
      </c>
      <c r="AP508">
        <v>1784.6955860926505</v>
      </c>
      <c r="AQ508">
        <v>91019.474890725178</v>
      </c>
      <c r="AS508">
        <v>91019.474890725178</v>
      </c>
      <c r="AT508">
        <v>1820.3894978145036</v>
      </c>
      <c r="AU508">
        <v>92839.864388539703</v>
      </c>
      <c r="AV508">
        <v>1000</v>
      </c>
      <c r="AW508">
        <v>93839.864388539703</v>
      </c>
      <c r="AX508" s="5"/>
      <c r="AY508">
        <v>93839.864388539703</v>
      </c>
      <c r="AZ508">
        <v>1876.7972877707939</v>
      </c>
      <c r="BA508">
        <v>95716.661676310483</v>
      </c>
      <c r="BC508">
        <v>95716.661676310483</v>
      </c>
      <c r="BD508">
        <v>1914.3332335262096</v>
      </c>
      <c r="BE508">
        <v>97630.994909836692</v>
      </c>
      <c r="BF508">
        <v>2440.7748727459175</v>
      </c>
      <c r="BG508">
        <v>100071.7697825826</v>
      </c>
      <c r="BI508">
        <v>100071.7697825826</v>
      </c>
      <c r="BK508">
        <v>100071.7697825826</v>
      </c>
      <c r="BM508">
        <v>100071.7697825826</v>
      </c>
      <c r="BO508">
        <v>100071.7697825826</v>
      </c>
      <c r="BQ508">
        <v>100071.7697825826</v>
      </c>
      <c r="BS508">
        <v>100071.7697825826</v>
      </c>
      <c r="BT508" s="5">
        <v>100071.77</v>
      </c>
      <c r="BU508" s="5">
        <v>7949800</v>
      </c>
      <c r="BX508" s="5">
        <v>0</v>
      </c>
      <c r="BY508" s="5">
        <v>100073.0110775428</v>
      </c>
      <c r="BZ508" s="5">
        <v>7949800</v>
      </c>
      <c r="CA508" s="5" t="s">
        <v>10</v>
      </c>
      <c r="CB508" s="5">
        <v>20000</v>
      </c>
      <c r="CC508">
        <v>120073.0110775428</v>
      </c>
      <c r="CD508" s="5">
        <v>1588800</v>
      </c>
      <c r="CE508" s="5">
        <v>9538600</v>
      </c>
      <c r="CF508" s="5" t="s">
        <v>105</v>
      </c>
      <c r="CG508" s="5"/>
      <c r="CH508" s="5" t="s">
        <v>1</v>
      </c>
      <c r="CI508" s="5" t="s">
        <v>1</v>
      </c>
      <c r="CJ508" t="s">
        <v>1863</v>
      </c>
      <c r="CK508" t="s">
        <v>1787</v>
      </c>
      <c r="CL508" t="s">
        <v>1868</v>
      </c>
      <c r="CM508" t="s">
        <v>1858</v>
      </c>
      <c r="CN508" s="5" t="b">
        <v>1</v>
      </c>
      <c r="CO508" t="s">
        <v>649</v>
      </c>
      <c r="CQ508" t="s">
        <v>1269</v>
      </c>
      <c r="CR508" t="s">
        <v>1450</v>
      </c>
      <c r="CS508" t="s">
        <v>10</v>
      </c>
      <c r="CT508" t="b">
        <v>1</v>
      </c>
      <c r="CU508">
        <v>7949800</v>
      </c>
      <c r="CV508" t="s">
        <v>1899</v>
      </c>
      <c r="CW508">
        <v>0</v>
      </c>
      <c r="CX508">
        <v>7949800</v>
      </c>
      <c r="CY508">
        <v>0</v>
      </c>
      <c r="CZ508" t="b">
        <v>1</v>
      </c>
      <c r="DA508">
        <v>45534</v>
      </c>
      <c r="DB508" t="s">
        <v>1789</v>
      </c>
      <c r="DC508">
        <v>-8.6858006042297431E-3</v>
      </c>
      <c r="DD508">
        <v>-869.21422008441107</v>
      </c>
      <c r="DE508" s="5">
        <f>ROUND(ПП5[[#This Row],[Стоимость квартиры с отделкой]]/1000000,2)</f>
        <v>9.5399999999999991</v>
      </c>
    </row>
    <row r="509" spans="1:109" x14ac:dyDescent="0.25">
      <c r="A509" s="5">
        <v>508</v>
      </c>
      <c r="B509" s="5" t="s">
        <v>22</v>
      </c>
      <c r="C509" s="5">
        <v>15</v>
      </c>
      <c r="D509" s="5">
        <v>8</v>
      </c>
      <c r="E509" s="5">
        <v>1</v>
      </c>
      <c r="F509" s="5">
        <v>16.79</v>
      </c>
      <c r="G509" s="5"/>
      <c r="H509" s="5"/>
      <c r="I509" s="5">
        <v>16.79</v>
      </c>
      <c r="J509" s="5">
        <v>11.43</v>
      </c>
      <c r="K509" s="5">
        <v>3.56</v>
      </c>
      <c r="L509" s="5"/>
      <c r="M509" s="5"/>
      <c r="N509" s="5">
        <v>6.66</v>
      </c>
      <c r="O509" s="5">
        <v>2.4900000000000002</v>
      </c>
      <c r="P509" s="5"/>
      <c r="R509" s="5">
        <v>2.4900000000000002</v>
      </c>
      <c r="S509" s="5">
        <v>40.93</v>
      </c>
      <c r="T509" s="5">
        <v>38.44</v>
      </c>
      <c r="U509" s="5">
        <v>39.69</v>
      </c>
      <c r="V509">
        <v>39.35</v>
      </c>
      <c r="W509" s="5">
        <v>86384.8125</v>
      </c>
      <c r="X509">
        <v>4319.2406250000004</v>
      </c>
      <c r="Y509">
        <v>90704.053125000006</v>
      </c>
      <c r="Z509">
        <v>2721.1215937500001</v>
      </c>
      <c r="AA509">
        <v>93425.17471875</v>
      </c>
      <c r="AC509">
        <v>93425.17471875</v>
      </c>
      <c r="AE509">
        <v>93425.17471875</v>
      </c>
      <c r="AG509">
        <v>93425.17471875</v>
      </c>
      <c r="AI509">
        <v>93425.17471875</v>
      </c>
      <c r="AK509">
        <v>93425.17471875</v>
      </c>
      <c r="AL509" s="5"/>
      <c r="AM509" s="5">
        <v>93425.17471875</v>
      </c>
      <c r="AO509">
        <v>93425.17471875</v>
      </c>
      <c r="AQ509">
        <v>93425.17471875</v>
      </c>
      <c r="AS509">
        <v>93425.17471875</v>
      </c>
      <c r="AU509">
        <v>93425.17471875</v>
      </c>
      <c r="AW509">
        <v>93425.17471875</v>
      </c>
      <c r="AX509" s="5"/>
      <c r="AY509">
        <v>93425.17471875</v>
      </c>
      <c r="BA509">
        <v>93425.17471875</v>
      </c>
      <c r="BC509">
        <v>93425.17471875</v>
      </c>
      <c r="BE509">
        <v>93425.17471875</v>
      </c>
      <c r="BG509">
        <v>93425.17471875</v>
      </c>
      <c r="BI509">
        <v>93425.17471875</v>
      </c>
      <c r="BK509">
        <v>93425.17471875</v>
      </c>
      <c r="BM509">
        <v>93425.17471875</v>
      </c>
      <c r="BO509">
        <v>93425.17471875</v>
      </c>
      <c r="BQ509">
        <v>93425.17471875</v>
      </c>
      <c r="BS509">
        <v>93425.17471875</v>
      </c>
      <c r="BT509" s="5">
        <v>93425.17</v>
      </c>
      <c r="BU509" s="5">
        <v>3708045</v>
      </c>
      <c r="BX509" s="5">
        <v>0</v>
      </c>
      <c r="BY509" s="5">
        <v>93425.170068027219</v>
      </c>
      <c r="BZ509" s="5">
        <v>3708045</v>
      </c>
      <c r="CA509" s="5" t="s">
        <v>10</v>
      </c>
      <c r="CB509" s="5">
        <v>16000</v>
      </c>
      <c r="CC509">
        <v>109425.17006802722</v>
      </c>
      <c r="CD509" s="5">
        <v>635040</v>
      </c>
      <c r="CE509" s="5">
        <v>4343085</v>
      </c>
      <c r="CF509" s="5"/>
      <c r="CG509" s="5"/>
      <c r="CH509" s="5" t="s">
        <v>1</v>
      </c>
      <c r="CI509" s="5" t="s">
        <v>1</v>
      </c>
      <c r="CJ509" t="s">
        <v>1863</v>
      </c>
      <c r="CK509" t="s">
        <v>1787</v>
      </c>
      <c r="CL509" t="s">
        <v>1868</v>
      </c>
      <c r="CM509" t="s">
        <v>1864</v>
      </c>
      <c r="CN509" s="5" t="b">
        <v>1</v>
      </c>
      <c r="CO509" t="s">
        <v>650</v>
      </c>
      <c r="CQ509" t="s">
        <v>128</v>
      </c>
      <c r="CR509" t="s">
        <v>1450</v>
      </c>
      <c r="CS509" t="s">
        <v>10</v>
      </c>
      <c r="CT509" t="b">
        <v>1</v>
      </c>
      <c r="CU509">
        <v>3708045</v>
      </c>
      <c r="CV509" t="s">
        <v>1899</v>
      </c>
      <c r="CW509">
        <v>3708045</v>
      </c>
      <c r="CX509">
        <v>3708045</v>
      </c>
      <c r="CY509">
        <v>0</v>
      </c>
      <c r="CZ509" t="b">
        <v>1</v>
      </c>
      <c r="DA509">
        <v>45188</v>
      </c>
      <c r="DB509" t="s">
        <v>1791</v>
      </c>
      <c r="DC509">
        <v>-8.5663895187704231E-3</v>
      </c>
      <c r="DD509">
        <v>-800.31639766009266</v>
      </c>
      <c r="DE509" s="5">
        <f>ROUND(ПП5[[#This Row],[Стоимость квартиры с отделкой]]/1000000,2)</f>
        <v>4.34</v>
      </c>
    </row>
    <row r="510" spans="1:109" x14ac:dyDescent="0.25">
      <c r="A510" s="5">
        <v>509</v>
      </c>
      <c r="B510" s="5" t="s">
        <v>22</v>
      </c>
      <c r="C510" s="5">
        <v>16</v>
      </c>
      <c r="D510" s="5">
        <v>1</v>
      </c>
      <c r="E510" s="5">
        <v>0</v>
      </c>
      <c r="F510" s="5">
        <v>13.74</v>
      </c>
      <c r="G510" s="5"/>
      <c r="H510" s="5"/>
      <c r="I510" s="5">
        <v>13.74</v>
      </c>
      <c r="J510" s="5">
        <v>5.84</v>
      </c>
      <c r="K510" s="5">
        <v>3.76</v>
      </c>
      <c r="L510" s="5"/>
      <c r="M510" s="5"/>
      <c r="N510" s="5">
        <v>3.73</v>
      </c>
      <c r="O510" s="5">
        <v>4.6500000000000004</v>
      </c>
      <c r="P510" s="5"/>
      <c r="R510" s="5">
        <v>4.6500000000000004</v>
      </c>
      <c r="S510" s="5">
        <v>31.72</v>
      </c>
      <c r="T510" s="5">
        <v>27.07</v>
      </c>
      <c r="U510" s="5">
        <v>29.4</v>
      </c>
      <c r="V510">
        <v>29.3</v>
      </c>
      <c r="W510" s="5">
        <v>89353.53</v>
      </c>
      <c r="X510">
        <v>4467.6765000000005</v>
      </c>
      <c r="Y510">
        <v>93821.2065</v>
      </c>
      <c r="Z510">
        <v>2814.636195</v>
      </c>
      <c r="AA510">
        <v>96635.842694999999</v>
      </c>
      <c r="AB510">
        <v>8697.2258425500004</v>
      </c>
      <c r="AC510">
        <v>105333.06853755</v>
      </c>
      <c r="AE510">
        <v>105333.06853755</v>
      </c>
      <c r="AG510">
        <v>105333.06853755</v>
      </c>
      <c r="AI510">
        <v>105333.06853755</v>
      </c>
      <c r="AJ510">
        <v>1053.3306853755</v>
      </c>
      <c r="AK510">
        <v>106386.39922292552</v>
      </c>
      <c r="AL510" s="5">
        <v>5319.319961146276</v>
      </c>
      <c r="AM510" s="5">
        <v>111705.7191840718</v>
      </c>
      <c r="AO510">
        <v>111705.7191840718</v>
      </c>
      <c r="AP510">
        <v>3351.1715755221535</v>
      </c>
      <c r="AQ510">
        <v>115056.89075959394</v>
      </c>
      <c r="AS510">
        <v>115056.89075959394</v>
      </c>
      <c r="AU510">
        <v>115056.89075959394</v>
      </c>
      <c r="AW510">
        <v>115056.89075959394</v>
      </c>
      <c r="AX510" s="5"/>
      <c r="AY510">
        <v>115056.89075959394</v>
      </c>
      <c r="BA510">
        <v>115056.89075959394</v>
      </c>
      <c r="BC510">
        <v>115056.89075959394</v>
      </c>
      <c r="BE510">
        <v>115056.89075959394</v>
      </c>
      <c r="BG510">
        <v>115056.89075959394</v>
      </c>
      <c r="BI510">
        <v>115056.89075959394</v>
      </c>
      <c r="BK510">
        <v>115056.89075959394</v>
      </c>
      <c r="BM510">
        <v>115056.89075959394</v>
      </c>
      <c r="BO510">
        <v>115056.89075959394</v>
      </c>
      <c r="BQ510">
        <v>115056.89075959394</v>
      </c>
      <c r="BS510">
        <v>115056.89075959394</v>
      </c>
      <c r="BT510" s="5">
        <v>115056.89</v>
      </c>
      <c r="BU510" s="5">
        <v>3382700</v>
      </c>
      <c r="BX510" s="5">
        <v>0</v>
      </c>
      <c r="BY510" s="5">
        <v>115057.8231292517</v>
      </c>
      <c r="BZ510" s="5">
        <v>3382700</v>
      </c>
      <c r="CA510" s="5" t="s">
        <v>10</v>
      </c>
      <c r="CB510" s="5">
        <v>20000</v>
      </c>
      <c r="CC510">
        <v>135057.82312925172</v>
      </c>
      <c r="CD510" s="5">
        <v>588000.00000000047</v>
      </c>
      <c r="CE510" s="5">
        <v>3970700.0000000009</v>
      </c>
      <c r="CF510" s="5"/>
      <c r="CG510" s="5"/>
      <c r="CH510" s="5" t="s">
        <v>1</v>
      </c>
      <c r="CI510" s="5" t="s">
        <v>1</v>
      </c>
      <c r="CJ510" t="s">
        <v>1863</v>
      </c>
      <c r="CK510" t="s">
        <v>1787</v>
      </c>
      <c r="CL510" t="s">
        <v>1868</v>
      </c>
      <c r="CM510" t="s">
        <v>1862</v>
      </c>
      <c r="CN510" s="5" t="b">
        <v>1</v>
      </c>
      <c r="CO510" t="s">
        <v>651</v>
      </c>
      <c r="CQ510" t="s">
        <v>1269</v>
      </c>
      <c r="CR510" t="s">
        <v>1450</v>
      </c>
      <c r="CS510" t="s">
        <v>10</v>
      </c>
      <c r="CT510" t="b">
        <v>1</v>
      </c>
      <c r="CU510">
        <v>3382700</v>
      </c>
      <c r="CV510" t="s">
        <v>1899</v>
      </c>
      <c r="CW510">
        <v>0</v>
      </c>
      <c r="CX510">
        <v>3382700</v>
      </c>
      <c r="CY510">
        <v>0</v>
      </c>
      <c r="CZ510" t="b">
        <v>1</v>
      </c>
      <c r="DA510">
        <v>45427</v>
      </c>
      <c r="DB510" t="s">
        <v>1785</v>
      </c>
      <c r="DC510">
        <v>-3.4013605442175798E-3</v>
      </c>
      <c r="DD510">
        <v>-391.35313989540163</v>
      </c>
      <c r="DE510" s="5">
        <f>ROUND(ПП5[[#This Row],[Стоимость квартиры с отделкой]]/1000000,2)</f>
        <v>3.97</v>
      </c>
    </row>
    <row r="511" spans="1:109" x14ac:dyDescent="0.25">
      <c r="A511" s="5">
        <v>510</v>
      </c>
      <c r="B511" s="5" t="s">
        <v>22</v>
      </c>
      <c r="C511" s="5">
        <v>16</v>
      </c>
      <c r="D511" s="5">
        <v>2</v>
      </c>
      <c r="E511" s="5">
        <v>1</v>
      </c>
      <c r="F511" s="5">
        <v>13.17</v>
      </c>
      <c r="G511" s="5"/>
      <c r="H511" s="5"/>
      <c r="I511" s="5">
        <v>13.17</v>
      </c>
      <c r="J511" s="5">
        <v>16.940000000000001</v>
      </c>
      <c r="K511" s="5">
        <v>3.55</v>
      </c>
      <c r="L511" s="5">
        <v>2.41</v>
      </c>
      <c r="M511" s="5"/>
      <c r="N511" s="5">
        <v>5.8</v>
      </c>
      <c r="O511" s="5">
        <v>2.68</v>
      </c>
      <c r="P511" s="5"/>
      <c r="R511" s="5">
        <v>2.68</v>
      </c>
      <c r="S511" s="5">
        <v>44.55</v>
      </c>
      <c r="T511" s="5">
        <v>41.87</v>
      </c>
      <c r="U511" s="5">
        <v>43.21</v>
      </c>
      <c r="V511">
        <v>42.25</v>
      </c>
      <c r="W511" s="5">
        <v>85168.125</v>
      </c>
      <c r="X511">
        <v>4258.40625</v>
      </c>
      <c r="Y511">
        <v>89426.53125</v>
      </c>
      <c r="Z511">
        <v>2682.7959375</v>
      </c>
      <c r="AA511">
        <v>92109.327187500006</v>
      </c>
      <c r="AB511">
        <v>921.09327187500003</v>
      </c>
      <c r="AC511">
        <v>93030.420459375004</v>
      </c>
      <c r="AE511">
        <v>93030.420459375004</v>
      </c>
      <c r="AF511">
        <v>4651.52102296875</v>
      </c>
      <c r="AG511">
        <v>97681.941482343755</v>
      </c>
      <c r="AI511">
        <v>97681.941482343755</v>
      </c>
      <c r="AJ511">
        <v>976.81941482343757</v>
      </c>
      <c r="AK511">
        <v>98658.760897167187</v>
      </c>
      <c r="AL511" s="5">
        <v>4932.9380448583597</v>
      </c>
      <c r="AM511" s="5">
        <v>103591.69894202554</v>
      </c>
      <c r="AO511">
        <v>103591.69894202554</v>
      </c>
      <c r="AP511">
        <v>3107.7509682607661</v>
      </c>
      <c r="AQ511">
        <v>106699.4499102863</v>
      </c>
      <c r="AR511">
        <v>500</v>
      </c>
      <c r="AS511">
        <v>107199.4499102863</v>
      </c>
      <c r="AU511">
        <v>107199.4499102863</v>
      </c>
      <c r="AW511">
        <v>107199.4499102863</v>
      </c>
      <c r="AX511" s="5"/>
      <c r="AY511">
        <v>107199.4499102863</v>
      </c>
      <c r="AZ511">
        <v>1071.9944991028633</v>
      </c>
      <c r="BA511">
        <v>108271.44440938917</v>
      </c>
      <c r="BC511">
        <v>108271.44440938917</v>
      </c>
      <c r="BE511">
        <v>108271.44440938917</v>
      </c>
      <c r="BF511">
        <v>2706.7861102347292</v>
      </c>
      <c r="BG511">
        <v>110978.23051962387</v>
      </c>
      <c r="BI511">
        <v>110978.23051962387</v>
      </c>
      <c r="BK511">
        <v>110978.23051962387</v>
      </c>
      <c r="BL511">
        <v>8878.2584415699112</v>
      </c>
      <c r="BM511">
        <v>119856.4889611938</v>
      </c>
      <c r="BN511">
        <v>15581.343564955194</v>
      </c>
      <c r="BO511">
        <v>135437.832526149</v>
      </c>
      <c r="BP511">
        <v>35</v>
      </c>
      <c r="BQ511">
        <v>135472.832526149</v>
      </c>
      <c r="BS511">
        <v>135472.832526149</v>
      </c>
      <c r="BT511" s="5">
        <v>135472.82999999999</v>
      </c>
      <c r="BU511" s="5">
        <v>5723800</v>
      </c>
      <c r="BX511" s="5">
        <v>0</v>
      </c>
      <c r="BY511" s="5">
        <v>135474.55621301776</v>
      </c>
      <c r="BZ511" s="5">
        <v>5723800</v>
      </c>
      <c r="CA511" s="5" t="s">
        <v>8</v>
      </c>
      <c r="CB511" s="5"/>
      <c r="CC511">
        <v>135474.55621301776</v>
      </c>
      <c r="CD511" s="5">
        <v>0</v>
      </c>
      <c r="CE511" s="5">
        <v>5723800</v>
      </c>
      <c r="CF511" s="5"/>
      <c r="CG511" s="5"/>
      <c r="CH511" s="5" t="s">
        <v>2</v>
      </c>
      <c r="CI511" s="5" t="s">
        <v>2</v>
      </c>
      <c r="CJ511" t="s">
        <v>1821</v>
      </c>
      <c r="CK511" t="s">
        <v>1787</v>
      </c>
      <c r="CL511" t="s">
        <v>1868</v>
      </c>
      <c r="CM511" t="s">
        <v>1856</v>
      </c>
      <c r="CN511" s="5" t="b">
        <v>1</v>
      </c>
      <c r="CO511" t="s">
        <v>652</v>
      </c>
      <c r="CQ511" t="s">
        <v>1269</v>
      </c>
      <c r="CR511" t="s">
        <v>1451</v>
      </c>
      <c r="CS511" t="s">
        <v>1282</v>
      </c>
      <c r="CT511" t="b">
        <v>0</v>
      </c>
      <c r="CU511">
        <v>5723800</v>
      </c>
      <c r="CV511">
        <v>5723800</v>
      </c>
      <c r="CW511">
        <v>0</v>
      </c>
      <c r="CX511">
        <v>0</v>
      </c>
      <c r="CY511">
        <v>0</v>
      </c>
      <c r="CZ511" t="b">
        <v>1</v>
      </c>
      <c r="DA511" t="s">
        <v>1786</v>
      </c>
      <c r="DB511" t="s">
        <v>1787</v>
      </c>
      <c r="DC511">
        <v>-2.2217079379773241E-2</v>
      </c>
      <c r="DD511">
        <v>-3009.8489693241677</v>
      </c>
      <c r="DE511" s="5">
        <f>ROUND(ПП5[[#This Row],[Стоимость квартиры с отделкой]]/1000000,2)</f>
        <v>5.72</v>
      </c>
    </row>
    <row r="512" spans="1:109" x14ac:dyDescent="0.25">
      <c r="A512" s="5">
        <v>511</v>
      </c>
      <c r="B512" s="5" t="s">
        <v>22</v>
      </c>
      <c r="C512" s="5">
        <v>16</v>
      </c>
      <c r="D512" s="5">
        <v>3</v>
      </c>
      <c r="E512" s="5">
        <v>0</v>
      </c>
      <c r="F512" s="5">
        <v>7.2</v>
      </c>
      <c r="G512" s="5"/>
      <c r="H512" s="5"/>
      <c r="I512" s="5">
        <v>7.2</v>
      </c>
      <c r="J512" s="5">
        <v>5.17</v>
      </c>
      <c r="K512" s="5">
        <v>3.71</v>
      </c>
      <c r="L512" s="5"/>
      <c r="M512" s="5"/>
      <c r="N512" s="5">
        <v>6.96</v>
      </c>
      <c r="O512" s="5">
        <v>2.92</v>
      </c>
      <c r="P512" s="5"/>
      <c r="R512" s="5">
        <v>2.92</v>
      </c>
      <c r="S512" s="5">
        <v>25.96</v>
      </c>
      <c r="T512" s="5">
        <v>23.04</v>
      </c>
      <c r="U512" s="5">
        <v>24.5</v>
      </c>
      <c r="V512">
        <v>24.249999999999996</v>
      </c>
      <c r="W512" s="5">
        <v>91105.56</v>
      </c>
      <c r="X512">
        <v>4555.2780000000002</v>
      </c>
      <c r="Y512">
        <v>95660.838000000003</v>
      </c>
      <c r="Z512">
        <v>2869.8251399999999</v>
      </c>
      <c r="AA512">
        <v>98530.663140000004</v>
      </c>
      <c r="AB512">
        <v>8867.7596826000008</v>
      </c>
      <c r="AC512">
        <v>107398.4228226</v>
      </c>
      <c r="AE512">
        <v>107398.4228226</v>
      </c>
      <c r="AG512">
        <v>107398.4228226</v>
      </c>
      <c r="AI512">
        <v>107398.4228226</v>
      </c>
      <c r="AK512">
        <v>107398.4228226</v>
      </c>
      <c r="AL512" s="5"/>
      <c r="AM512" s="5">
        <v>107398.4228226</v>
      </c>
      <c r="AO512">
        <v>107398.4228226</v>
      </c>
      <c r="AQ512">
        <v>107398.4228226</v>
      </c>
      <c r="AS512">
        <v>107398.4228226</v>
      </c>
      <c r="AU512">
        <v>107398.4228226</v>
      </c>
      <c r="AW512">
        <v>107398.4228226</v>
      </c>
      <c r="AX512" s="5"/>
      <c r="AY512">
        <v>107398.4228226</v>
      </c>
      <c r="BA512">
        <v>107398.4228226</v>
      </c>
      <c r="BC512">
        <v>107398.4228226</v>
      </c>
      <c r="BE512">
        <v>107398.4228226</v>
      </c>
      <c r="BG512">
        <v>107398.4228226</v>
      </c>
      <c r="BI512">
        <v>107398.4228226</v>
      </c>
      <c r="BK512">
        <v>107398.4228226</v>
      </c>
      <c r="BM512">
        <v>107398.4228226</v>
      </c>
      <c r="BO512">
        <v>107398.4228226</v>
      </c>
      <c r="BQ512">
        <v>107398.4228226</v>
      </c>
      <c r="BS512">
        <v>107398.4228226</v>
      </c>
      <c r="BT512" s="5">
        <v>107398.42</v>
      </c>
      <c r="BU512" s="5">
        <v>2631300</v>
      </c>
      <c r="BX512" s="5">
        <v>0</v>
      </c>
      <c r="BY512" s="5">
        <v>107400</v>
      </c>
      <c r="BZ512" s="5">
        <v>2631300</v>
      </c>
      <c r="CA512" s="5" t="s">
        <v>9</v>
      </c>
      <c r="CB512" s="5">
        <v>7500</v>
      </c>
      <c r="CC512">
        <v>114900</v>
      </c>
      <c r="CD512" s="5">
        <v>183750</v>
      </c>
      <c r="CE512" s="5">
        <v>2815050</v>
      </c>
      <c r="CF512" s="5"/>
      <c r="CG512" s="5"/>
      <c r="CH512" s="5" t="s">
        <v>1</v>
      </c>
      <c r="CI512" s="5" t="s">
        <v>1</v>
      </c>
      <c r="CJ512" t="s">
        <v>1863</v>
      </c>
      <c r="CK512" t="s">
        <v>1787</v>
      </c>
      <c r="CL512" t="s">
        <v>1868</v>
      </c>
      <c r="CM512" t="s">
        <v>1862</v>
      </c>
      <c r="CN512" s="5" t="b">
        <v>1</v>
      </c>
      <c r="CO512" t="s">
        <v>653</v>
      </c>
      <c r="CQ512" t="s">
        <v>1269</v>
      </c>
      <c r="CR512" t="s">
        <v>1450</v>
      </c>
      <c r="CS512" t="s">
        <v>9</v>
      </c>
      <c r="CT512" t="b">
        <v>1</v>
      </c>
      <c r="CU512">
        <v>2631300</v>
      </c>
      <c r="CV512" t="s">
        <v>1899</v>
      </c>
      <c r="CW512">
        <v>0</v>
      </c>
      <c r="CX512">
        <v>2631300</v>
      </c>
      <c r="CY512">
        <v>0</v>
      </c>
      <c r="CZ512" t="b">
        <v>1</v>
      </c>
      <c r="DA512">
        <v>45268</v>
      </c>
      <c r="DB512" t="s">
        <v>1785</v>
      </c>
      <c r="DC512">
        <v>-1.0204081632653184E-2</v>
      </c>
      <c r="DD512">
        <v>-1095.918367346952</v>
      </c>
      <c r="DE512" s="5">
        <f>ROUND(ПП5[[#This Row],[Стоимость квартиры с отделкой]]/1000000,2)</f>
        <v>2.82</v>
      </c>
    </row>
    <row r="513" spans="1:109" x14ac:dyDescent="0.25">
      <c r="A513" s="5">
        <v>512</v>
      </c>
      <c r="B513" s="5" t="s">
        <v>22</v>
      </c>
      <c r="C513" s="5">
        <v>16</v>
      </c>
      <c r="D513" s="5">
        <v>4</v>
      </c>
      <c r="E513" s="5">
        <v>2</v>
      </c>
      <c r="F513" s="5">
        <v>14.48</v>
      </c>
      <c r="G513" s="5">
        <v>11.42</v>
      </c>
      <c r="H513" s="5"/>
      <c r="I513" s="5">
        <v>25.9</v>
      </c>
      <c r="J513" s="5">
        <v>15.86</v>
      </c>
      <c r="K513" s="5">
        <v>3.01</v>
      </c>
      <c r="L513" s="5">
        <v>2.67</v>
      </c>
      <c r="M513" s="5"/>
      <c r="N513" s="5">
        <v>9.44</v>
      </c>
      <c r="O513" s="5">
        <v>2.72</v>
      </c>
      <c r="P513" s="5"/>
      <c r="R513" s="5">
        <v>2.72</v>
      </c>
      <c r="S513" s="5">
        <v>59.6</v>
      </c>
      <c r="T513" s="5">
        <v>56.88</v>
      </c>
      <c r="U513" s="5">
        <v>58.24</v>
      </c>
      <c r="V513">
        <v>57.85</v>
      </c>
      <c r="W513" s="5">
        <v>79535.67300000001</v>
      </c>
      <c r="X513">
        <v>3976.7836500000008</v>
      </c>
      <c r="Y513">
        <v>83512.456649999993</v>
      </c>
      <c r="Z513">
        <v>2505.3736994999999</v>
      </c>
      <c r="AA513">
        <v>86017.8303495</v>
      </c>
      <c r="AC513">
        <v>86017.8303495</v>
      </c>
      <c r="AE513">
        <v>86017.8303495</v>
      </c>
      <c r="AG513">
        <v>86017.8303495</v>
      </c>
      <c r="AI513">
        <v>86017.8303495</v>
      </c>
      <c r="AJ513">
        <v>860.17830349500002</v>
      </c>
      <c r="AK513">
        <v>86878.008652995006</v>
      </c>
      <c r="AL513" s="5">
        <v>4343.9004326497507</v>
      </c>
      <c r="AM513" s="5">
        <v>91221.909085644758</v>
      </c>
      <c r="AO513">
        <v>91221.909085644758</v>
      </c>
      <c r="AP513">
        <v>1824.4381817128951</v>
      </c>
      <c r="AQ513">
        <v>93046.347267357647</v>
      </c>
      <c r="AS513">
        <v>93046.347267357647</v>
      </c>
      <c r="AT513">
        <v>1860.9269453471527</v>
      </c>
      <c r="AU513">
        <v>94907.274212704797</v>
      </c>
      <c r="AW513">
        <v>94907.274212704797</v>
      </c>
      <c r="AX513" s="5">
        <v>949.07274212704795</v>
      </c>
      <c r="AY513">
        <v>95856.346954831839</v>
      </c>
      <c r="BA513">
        <v>95856.346954831839</v>
      </c>
      <c r="BC513">
        <v>95856.346954831839</v>
      </c>
      <c r="BE513">
        <v>95856.346954831839</v>
      </c>
      <c r="BF513">
        <v>1437.8452043224777</v>
      </c>
      <c r="BG513">
        <v>97294.192159154321</v>
      </c>
      <c r="BI513">
        <v>97294.192159154321</v>
      </c>
      <c r="BK513">
        <v>97294.192159154321</v>
      </c>
      <c r="BM513">
        <v>97294.192159154321</v>
      </c>
      <c r="BO513">
        <v>97294.192159154321</v>
      </c>
      <c r="BQ513">
        <v>97294.192159154321</v>
      </c>
      <c r="BS513">
        <v>97294.192159154321</v>
      </c>
      <c r="BT513" s="5">
        <v>97294.19</v>
      </c>
      <c r="BU513" s="5">
        <v>5666500</v>
      </c>
      <c r="BW513">
        <v>0.03</v>
      </c>
      <c r="BX513" s="5">
        <v>169995</v>
      </c>
      <c r="BY513" s="5">
        <v>94376.802884615376</v>
      </c>
      <c r="BZ513" s="5">
        <v>5496505</v>
      </c>
      <c r="CA513" s="5" t="s">
        <v>8</v>
      </c>
      <c r="CB513" s="5"/>
      <c r="CC513">
        <v>94376.802884615376</v>
      </c>
      <c r="CD513" s="5">
        <v>0</v>
      </c>
      <c r="CE513" s="5">
        <v>5496505</v>
      </c>
      <c r="CF513" s="5"/>
      <c r="CG513" s="5" t="s">
        <v>110</v>
      </c>
      <c r="CH513" s="5" t="s">
        <v>1</v>
      </c>
      <c r="CI513" s="5" t="s">
        <v>1</v>
      </c>
      <c r="CJ513" t="s">
        <v>1863</v>
      </c>
      <c r="CK513" t="s">
        <v>1787</v>
      </c>
      <c r="CL513" t="s">
        <v>1868</v>
      </c>
      <c r="CM513" t="s">
        <v>1857</v>
      </c>
      <c r="CN513" s="5" t="b">
        <v>1</v>
      </c>
      <c r="CO513" t="s">
        <v>654</v>
      </c>
      <c r="CQ513" t="s">
        <v>1269</v>
      </c>
      <c r="CR513" t="s">
        <v>1450</v>
      </c>
      <c r="CS513" t="s">
        <v>8</v>
      </c>
      <c r="CT513" t="b">
        <v>1</v>
      </c>
      <c r="CU513">
        <v>5666500</v>
      </c>
      <c r="CV513" t="s">
        <v>1899</v>
      </c>
      <c r="CW513">
        <v>0</v>
      </c>
      <c r="CX513">
        <v>5666500</v>
      </c>
      <c r="CY513">
        <v>0</v>
      </c>
      <c r="CZ513" t="b">
        <v>1</v>
      </c>
      <c r="DA513">
        <v>45555</v>
      </c>
      <c r="DB513" t="s">
        <v>1785</v>
      </c>
      <c r="DC513">
        <v>-6.6964285714286031E-3</v>
      </c>
      <c r="DD513">
        <v>-631.98751931662378</v>
      </c>
      <c r="DE513" s="5">
        <f>ROUND(ПП5[[#This Row],[Стоимость квартиры с отделкой]]/1000000,2)</f>
        <v>5.5</v>
      </c>
    </row>
    <row r="514" spans="1:109" x14ac:dyDescent="0.25">
      <c r="A514" s="5">
        <v>513</v>
      </c>
      <c r="B514" s="5" t="s">
        <v>22</v>
      </c>
      <c r="C514" s="5">
        <v>16</v>
      </c>
      <c r="D514" s="5">
        <v>5</v>
      </c>
      <c r="E514" s="5">
        <v>2</v>
      </c>
      <c r="F514" s="5">
        <v>15.41</v>
      </c>
      <c r="G514" s="5">
        <v>12.78</v>
      </c>
      <c r="H514" s="5"/>
      <c r="I514" s="5">
        <v>28.19</v>
      </c>
      <c r="J514" s="5">
        <v>13.45</v>
      </c>
      <c r="K514" s="5">
        <v>3.7</v>
      </c>
      <c r="L514" s="5">
        <v>2.72</v>
      </c>
      <c r="M514" s="5"/>
      <c r="N514" s="5">
        <v>8.2200000000000006</v>
      </c>
      <c r="O514" s="5">
        <v>3.03</v>
      </c>
      <c r="P514" s="5"/>
      <c r="R514" s="5">
        <v>3.03</v>
      </c>
      <c r="S514" s="5">
        <v>59.31</v>
      </c>
      <c r="T514" s="5">
        <v>56.28</v>
      </c>
      <c r="U514" s="5">
        <v>57.8</v>
      </c>
      <c r="V514">
        <v>57.650000000000006</v>
      </c>
      <c r="W514" s="5">
        <v>79149.577499999999</v>
      </c>
      <c r="X514">
        <v>3957.4788749999998</v>
      </c>
      <c r="Y514">
        <v>83107.056375</v>
      </c>
      <c r="Z514">
        <v>2493.2116912500001</v>
      </c>
      <c r="AA514">
        <v>85600.268066250006</v>
      </c>
      <c r="AC514">
        <v>85600.268066250006</v>
      </c>
      <c r="AE514">
        <v>85600.268066250006</v>
      </c>
      <c r="AG514">
        <v>85600.268066250006</v>
      </c>
      <c r="AI514">
        <v>85600.268066250006</v>
      </c>
      <c r="AJ514">
        <v>856.0026806625001</v>
      </c>
      <c r="AK514">
        <v>86456.270746912502</v>
      </c>
      <c r="AL514" s="5">
        <v>4322.8135373456253</v>
      </c>
      <c r="AM514" s="5">
        <v>90779.084284258133</v>
      </c>
      <c r="AO514">
        <v>90779.084284258133</v>
      </c>
      <c r="AP514">
        <v>1815.5816856851627</v>
      </c>
      <c r="AQ514">
        <v>92594.665969943293</v>
      </c>
      <c r="AS514">
        <v>92594.665969943293</v>
      </c>
      <c r="AT514">
        <v>1851.893319398866</v>
      </c>
      <c r="AU514">
        <v>94446.559289342156</v>
      </c>
      <c r="AW514">
        <v>94446.559289342156</v>
      </c>
      <c r="AX514" s="5">
        <v>944.46559289342156</v>
      </c>
      <c r="AY514">
        <v>95391.024882235579</v>
      </c>
      <c r="BA514">
        <v>95391.024882235579</v>
      </c>
      <c r="BC514">
        <v>95391.024882235579</v>
      </c>
      <c r="BE514">
        <v>95391.024882235579</v>
      </c>
      <c r="BF514">
        <v>1430.8653732335335</v>
      </c>
      <c r="BG514">
        <v>96821.890255469116</v>
      </c>
      <c r="BH514">
        <v>500</v>
      </c>
      <c r="BI514">
        <v>97321.890255469116</v>
      </c>
      <c r="BJ514">
        <v>3892.8756102187649</v>
      </c>
      <c r="BK514">
        <v>101214.76586568788</v>
      </c>
      <c r="BL514">
        <v>6072.8859519412727</v>
      </c>
      <c r="BM514">
        <v>107287.65181762914</v>
      </c>
      <c r="BN514">
        <v>13947.39473629179</v>
      </c>
      <c r="BO514">
        <v>121235.04655392093</v>
      </c>
      <c r="BQ514">
        <v>121235.04655392093</v>
      </c>
      <c r="BS514">
        <v>121235.04655392093</v>
      </c>
      <c r="BT514" s="5">
        <v>121235.05</v>
      </c>
      <c r="BU514" s="5">
        <v>7007400</v>
      </c>
      <c r="BW514">
        <v>0.02</v>
      </c>
      <c r="BX514" s="5">
        <v>140148</v>
      </c>
      <c r="BY514" s="5">
        <v>118810.58823529413</v>
      </c>
      <c r="BZ514" s="5">
        <v>6867252</v>
      </c>
      <c r="CA514" s="5" t="s">
        <v>10</v>
      </c>
      <c r="CB514" s="5">
        <v>25000</v>
      </c>
      <c r="CC514">
        <v>143810.58823529413</v>
      </c>
      <c r="CD514" s="5">
        <v>1445000</v>
      </c>
      <c r="CE514" s="5">
        <v>8312252</v>
      </c>
      <c r="CF514" s="5"/>
      <c r="CG514" s="5" t="s">
        <v>62</v>
      </c>
      <c r="CH514" s="5" t="s">
        <v>1</v>
      </c>
      <c r="CI514" s="5" t="s">
        <v>1</v>
      </c>
      <c r="CJ514" t="s">
        <v>1863</v>
      </c>
      <c r="CK514" t="s">
        <v>1787</v>
      </c>
      <c r="CL514" t="s">
        <v>1868</v>
      </c>
      <c r="CM514" t="s">
        <v>1865</v>
      </c>
      <c r="CN514" s="5" t="b">
        <v>1</v>
      </c>
      <c r="CO514" t="s">
        <v>655</v>
      </c>
      <c r="CQ514" t="s">
        <v>1269</v>
      </c>
      <c r="CR514" t="s">
        <v>1450</v>
      </c>
      <c r="CS514" t="s">
        <v>10</v>
      </c>
      <c r="CT514" t="b">
        <v>1</v>
      </c>
      <c r="CU514">
        <v>7007400</v>
      </c>
      <c r="CV514" t="s">
        <v>1899</v>
      </c>
      <c r="CW514">
        <v>7007400</v>
      </c>
      <c r="CX514">
        <v>7007400</v>
      </c>
      <c r="CY514">
        <v>0</v>
      </c>
      <c r="CZ514" t="b">
        <v>1</v>
      </c>
      <c r="DA514">
        <v>45643</v>
      </c>
      <c r="DB514" t="s">
        <v>1792</v>
      </c>
      <c r="DC514">
        <v>-2.5951557093424338E-3</v>
      </c>
      <c r="DD514">
        <v>-308.33197638915652</v>
      </c>
      <c r="DE514" s="5">
        <f>ROUND(ПП5[[#This Row],[Стоимость квартиры с отделкой]]/1000000,2)</f>
        <v>8.31</v>
      </c>
    </row>
    <row r="515" spans="1:109" x14ac:dyDescent="0.25">
      <c r="A515" s="5">
        <v>514</v>
      </c>
      <c r="B515" s="5" t="s">
        <v>22</v>
      </c>
      <c r="C515" s="5">
        <v>16</v>
      </c>
      <c r="D515" s="5">
        <v>6</v>
      </c>
      <c r="E515" s="5">
        <v>1</v>
      </c>
      <c r="F515" s="5">
        <v>12.71</v>
      </c>
      <c r="G515" s="5"/>
      <c r="H515" s="5"/>
      <c r="I515" s="5">
        <v>12.71</v>
      </c>
      <c r="J515" s="5">
        <v>12.55</v>
      </c>
      <c r="K515" s="5">
        <v>4.28</v>
      </c>
      <c r="L515" s="5"/>
      <c r="M515" s="5"/>
      <c r="N515" s="5">
        <v>7.34</v>
      </c>
      <c r="O515" s="5">
        <v>2.84</v>
      </c>
      <c r="P515" s="5"/>
      <c r="R515" s="5">
        <v>2.84</v>
      </c>
      <c r="S515" s="5">
        <v>39.72</v>
      </c>
      <c r="T515" s="5">
        <v>36.880000000000003</v>
      </c>
      <c r="U515" s="5">
        <v>38.299999999999997</v>
      </c>
      <c r="V515">
        <v>37.85</v>
      </c>
      <c r="W515" s="5">
        <v>87601.5</v>
      </c>
      <c r="X515">
        <v>4380.0749999999998</v>
      </c>
      <c r="Y515">
        <v>91981.574999999997</v>
      </c>
      <c r="Z515">
        <v>2759.4472499999997</v>
      </c>
      <c r="AA515">
        <v>94741.022249999995</v>
      </c>
      <c r="AB515">
        <v>947.41022250000003</v>
      </c>
      <c r="AC515">
        <v>95688.432472500004</v>
      </c>
      <c r="AE515">
        <v>95688.432472500004</v>
      </c>
      <c r="AF515">
        <v>4784.4216236249995</v>
      </c>
      <c r="AG515">
        <v>100472.854096125</v>
      </c>
      <c r="AI515">
        <v>100472.854096125</v>
      </c>
      <c r="AJ515">
        <v>1004.72854096125</v>
      </c>
      <c r="AK515">
        <v>101477.58263708623</v>
      </c>
      <c r="AL515" s="5">
        <v>5073.8791318543126</v>
      </c>
      <c r="AM515" s="5">
        <v>106551.46176894056</v>
      </c>
      <c r="AO515">
        <v>106551.46176894056</v>
      </c>
      <c r="AP515">
        <v>3196.5438530682168</v>
      </c>
      <c r="AQ515">
        <v>109748.00562200876</v>
      </c>
      <c r="AS515">
        <v>109748.00562200876</v>
      </c>
      <c r="AU515">
        <v>109748.00562200876</v>
      </c>
      <c r="AW515">
        <v>109748.00562200876</v>
      </c>
      <c r="AX515" s="5"/>
      <c r="AY515">
        <v>109748.00562200876</v>
      </c>
      <c r="AZ515">
        <v>1097.4800562200878</v>
      </c>
      <c r="BA515">
        <v>110845.48567822886</v>
      </c>
      <c r="BB515">
        <v>554.22742839114426</v>
      </c>
      <c r="BC515">
        <v>111399.71310661999</v>
      </c>
      <c r="BE515">
        <v>111399.71310661999</v>
      </c>
      <c r="BF515">
        <v>2784.9928276655</v>
      </c>
      <c r="BG515">
        <v>114184.70593428548</v>
      </c>
      <c r="BI515">
        <v>114184.70593428548</v>
      </c>
      <c r="BJ515">
        <v>2283.6941186857098</v>
      </c>
      <c r="BK515">
        <v>116468.40005297121</v>
      </c>
      <c r="BL515">
        <v>5823.4200026485605</v>
      </c>
      <c r="BM515">
        <v>122291.82005561976</v>
      </c>
      <c r="BN515">
        <v>15897.936607230571</v>
      </c>
      <c r="BO515">
        <v>138189.75666285033</v>
      </c>
      <c r="BP515">
        <v>35</v>
      </c>
      <c r="BQ515">
        <v>138224.75666285033</v>
      </c>
      <c r="BS515">
        <v>138224.75666285033</v>
      </c>
      <c r="BT515" s="5">
        <v>138224.76</v>
      </c>
      <c r="BU515" s="5">
        <v>5231900</v>
      </c>
      <c r="BV515">
        <v>592498.99999999907</v>
      </c>
      <c r="BX515" s="5">
        <v>592498.99999999907</v>
      </c>
      <c r="BY515" s="5">
        <v>122573.34214002642</v>
      </c>
      <c r="BZ515" s="5">
        <v>4639401</v>
      </c>
      <c r="CA515" s="5" t="s">
        <v>10</v>
      </c>
      <c r="CB515" s="5">
        <v>25000</v>
      </c>
      <c r="CC515">
        <v>147573.34214002642</v>
      </c>
      <c r="CD515" s="5">
        <v>946250</v>
      </c>
      <c r="CE515" s="5">
        <v>5585651</v>
      </c>
      <c r="CF515" s="5"/>
      <c r="CG515" s="5" t="s">
        <v>24</v>
      </c>
      <c r="CH515" s="5" t="s">
        <v>1</v>
      </c>
      <c r="CI515" s="5" t="s">
        <v>1</v>
      </c>
      <c r="CJ515" t="s">
        <v>1863</v>
      </c>
      <c r="CK515" t="s">
        <v>1787</v>
      </c>
      <c r="CL515" t="s">
        <v>1868</v>
      </c>
      <c r="CM515" t="s">
        <v>1864</v>
      </c>
      <c r="CN515" s="5" t="b">
        <v>1</v>
      </c>
      <c r="CO515" t="s">
        <v>656</v>
      </c>
      <c r="CQ515" t="s">
        <v>1269</v>
      </c>
      <c r="CR515" t="s">
        <v>1451</v>
      </c>
      <c r="CS515" t="s">
        <v>8</v>
      </c>
      <c r="CT515" t="b">
        <v>0</v>
      </c>
      <c r="CU515">
        <v>5231900</v>
      </c>
      <c r="CV515" t="s">
        <v>1899</v>
      </c>
      <c r="CW515">
        <v>0</v>
      </c>
      <c r="CX515">
        <v>5231900</v>
      </c>
      <c r="CY515">
        <v>0</v>
      </c>
      <c r="CZ515" t="b">
        <v>1</v>
      </c>
      <c r="DA515" t="s">
        <v>1786</v>
      </c>
      <c r="DB515" t="s">
        <v>1787</v>
      </c>
      <c r="DC515">
        <v>-1.1749347258485532E-2</v>
      </c>
      <c r="DD515">
        <v>-1440.1567614363285</v>
      </c>
      <c r="DE515" s="5">
        <f>ROUND(ПП5[[#This Row],[Стоимость квартиры с отделкой]]/1000000,2)</f>
        <v>5.59</v>
      </c>
    </row>
    <row r="516" spans="1:109" x14ac:dyDescent="0.25">
      <c r="A516" s="5">
        <v>515</v>
      </c>
      <c r="B516" s="5" t="s">
        <v>22</v>
      </c>
      <c r="C516" s="5">
        <v>16</v>
      </c>
      <c r="D516" s="5">
        <v>7</v>
      </c>
      <c r="E516" s="5">
        <v>3</v>
      </c>
      <c r="F516" s="5">
        <v>14.49</v>
      </c>
      <c r="G516" s="5">
        <v>13.98</v>
      </c>
      <c r="H516" s="5">
        <v>11.42</v>
      </c>
      <c r="I516" s="5">
        <v>39.89</v>
      </c>
      <c r="J516" s="5">
        <v>16.670000000000002</v>
      </c>
      <c r="K516" s="5">
        <v>4.1399999999999997</v>
      </c>
      <c r="L516" s="5">
        <v>1.89</v>
      </c>
      <c r="M516" s="5"/>
      <c r="N516" s="5">
        <v>11.31</v>
      </c>
      <c r="O516" s="5">
        <v>2.86</v>
      </c>
      <c r="P516" s="5">
        <v>2.79</v>
      </c>
      <c r="Q516">
        <v>5.42</v>
      </c>
      <c r="R516" s="5">
        <v>11.07</v>
      </c>
      <c r="S516" s="5">
        <v>84.97</v>
      </c>
      <c r="T516" s="5">
        <v>73.900000000000006</v>
      </c>
      <c r="U516" s="5">
        <v>79.44</v>
      </c>
      <c r="V516">
        <v>78.500000000000014</v>
      </c>
      <c r="W516" s="5">
        <v>76375.530000000013</v>
      </c>
      <c r="X516">
        <v>3818.7765000000009</v>
      </c>
      <c r="Y516">
        <v>80194.306500000021</v>
      </c>
      <c r="Z516">
        <v>2405.8291950000007</v>
      </c>
      <c r="AA516">
        <v>82600.135695000019</v>
      </c>
      <c r="AC516">
        <v>82600.135695000019</v>
      </c>
      <c r="AE516">
        <v>82600.135695000019</v>
      </c>
      <c r="AG516">
        <v>82600.135695000019</v>
      </c>
      <c r="AI516">
        <v>82600.135695000019</v>
      </c>
      <c r="AJ516">
        <v>826.00135695000017</v>
      </c>
      <c r="AK516">
        <v>83426.13705195002</v>
      </c>
      <c r="AL516" s="5">
        <v>4171.3068525975013</v>
      </c>
      <c r="AM516" s="5">
        <v>87597.443904547516</v>
      </c>
      <c r="AO516">
        <v>87597.443904547516</v>
      </c>
      <c r="AP516">
        <v>1751.9488780909503</v>
      </c>
      <c r="AQ516">
        <v>89349.392782638461</v>
      </c>
      <c r="AS516">
        <v>89349.392782638461</v>
      </c>
      <c r="AT516">
        <v>1786.9878556527692</v>
      </c>
      <c r="AU516">
        <v>91136.380638291244</v>
      </c>
      <c r="AW516">
        <v>91136.380638291244</v>
      </c>
      <c r="AX516" s="5"/>
      <c r="AY516">
        <v>91136.380638291244</v>
      </c>
      <c r="BA516">
        <v>91136.380638291244</v>
      </c>
      <c r="BC516">
        <v>91136.380638291244</v>
      </c>
      <c r="BE516">
        <v>91136.380638291244</v>
      </c>
      <c r="BG516">
        <v>91136.380638291244</v>
      </c>
      <c r="BI516">
        <v>91136.380638291244</v>
      </c>
      <c r="BK516">
        <v>91136.380638291244</v>
      </c>
      <c r="BM516">
        <v>91136.380638291244</v>
      </c>
      <c r="BO516">
        <v>91136.380638291244</v>
      </c>
      <c r="BQ516">
        <v>91136.380638291244</v>
      </c>
      <c r="BS516">
        <v>91136.380638291244</v>
      </c>
      <c r="BT516" s="5">
        <v>91136.38</v>
      </c>
      <c r="BU516" s="5">
        <v>7239900</v>
      </c>
      <c r="BV516">
        <v>90000</v>
      </c>
      <c r="BX516" s="5">
        <v>90000</v>
      </c>
      <c r="BY516" s="5">
        <v>90003.776435045322</v>
      </c>
      <c r="BZ516" s="5">
        <v>7149900</v>
      </c>
      <c r="CA516" s="5" t="s">
        <v>8</v>
      </c>
      <c r="CB516" s="5"/>
      <c r="CC516">
        <v>90003.776435045322</v>
      </c>
      <c r="CD516" s="5">
        <v>0</v>
      </c>
      <c r="CE516" s="5">
        <v>7149900</v>
      </c>
      <c r="CF516" s="5" t="s">
        <v>105</v>
      </c>
      <c r="CG516" s="5" t="s">
        <v>1309</v>
      </c>
      <c r="CH516" s="5" t="s">
        <v>1</v>
      </c>
      <c r="CI516" s="5" t="s">
        <v>1</v>
      </c>
      <c r="CJ516" t="s">
        <v>1863</v>
      </c>
      <c r="CK516" t="s">
        <v>1787</v>
      </c>
      <c r="CL516" t="s">
        <v>1868</v>
      </c>
      <c r="CM516" t="s">
        <v>1858</v>
      </c>
      <c r="CN516" s="5" t="b">
        <v>1</v>
      </c>
      <c r="CO516" t="s">
        <v>657</v>
      </c>
      <c r="CQ516" t="s">
        <v>1269</v>
      </c>
      <c r="CR516" t="s">
        <v>1450</v>
      </c>
      <c r="CS516" t="s">
        <v>8</v>
      </c>
      <c r="CT516" t="b">
        <v>1</v>
      </c>
      <c r="CU516">
        <v>7239900</v>
      </c>
      <c r="CV516" t="s">
        <v>1899</v>
      </c>
      <c r="CW516">
        <v>0</v>
      </c>
      <c r="CX516">
        <v>7239900</v>
      </c>
      <c r="CY516">
        <v>0</v>
      </c>
      <c r="CZ516" t="b">
        <v>1</v>
      </c>
      <c r="DA516">
        <v>45412</v>
      </c>
      <c r="DB516" t="s">
        <v>1792</v>
      </c>
      <c r="DC516">
        <v>-1.1832829808660406E-2</v>
      </c>
      <c r="DD516">
        <v>-1064.9993686926111</v>
      </c>
      <c r="DE516" s="5">
        <f>ROUND(ПП5[[#This Row],[Стоимость квартиры с отделкой]]/1000000,2)</f>
        <v>7.15</v>
      </c>
    </row>
    <row r="517" spans="1:109" x14ac:dyDescent="0.25">
      <c r="A517" s="5">
        <v>516</v>
      </c>
      <c r="B517" s="5" t="s">
        <v>22</v>
      </c>
      <c r="C517" s="5">
        <v>16</v>
      </c>
      <c r="D517" s="5">
        <v>8</v>
      </c>
      <c r="E517" s="5">
        <v>1</v>
      </c>
      <c r="F517" s="5">
        <v>16.79</v>
      </c>
      <c r="G517" s="5"/>
      <c r="H517" s="5"/>
      <c r="I517" s="5">
        <v>16.79</v>
      </c>
      <c r="J517" s="5">
        <v>11.43</v>
      </c>
      <c r="K517" s="5">
        <v>3.56</v>
      </c>
      <c r="L517" s="5"/>
      <c r="M517" s="5"/>
      <c r="N517" s="5">
        <v>6.66</v>
      </c>
      <c r="O517" s="5">
        <v>2.4900000000000002</v>
      </c>
      <c r="P517" s="5"/>
      <c r="R517" s="5">
        <v>2.4900000000000002</v>
      </c>
      <c r="S517" s="5">
        <v>40.93</v>
      </c>
      <c r="T517" s="5">
        <v>38.44</v>
      </c>
      <c r="U517" s="5">
        <v>39.69</v>
      </c>
      <c r="V517">
        <v>39.549999999999997</v>
      </c>
      <c r="W517" s="5">
        <v>84762.5625</v>
      </c>
      <c r="X517">
        <v>4238.1281250000002</v>
      </c>
      <c r="Y517">
        <v>89000.690625000003</v>
      </c>
      <c r="Z517">
        <v>2670.02071875</v>
      </c>
      <c r="AA517">
        <v>91670.711343750023</v>
      </c>
      <c r="AB517">
        <v>4125.1820104687504</v>
      </c>
      <c r="AC517">
        <v>95795.893354218759</v>
      </c>
      <c r="AE517">
        <v>95795.893354218759</v>
      </c>
      <c r="AF517">
        <v>4789.7946677109385</v>
      </c>
      <c r="AG517">
        <v>100585.6880219297</v>
      </c>
      <c r="AI517">
        <v>100585.6880219297</v>
      </c>
      <c r="AJ517">
        <v>1005.8568802192972</v>
      </c>
      <c r="AK517">
        <v>101591.54490214901</v>
      </c>
      <c r="AL517" s="5">
        <v>5079.5772451074508</v>
      </c>
      <c r="AM517" s="5">
        <v>106671.12214725644</v>
      </c>
      <c r="AO517">
        <v>106671.12214725644</v>
      </c>
      <c r="AP517">
        <v>3200.1336644176936</v>
      </c>
      <c r="AQ517">
        <v>109871.25581167414</v>
      </c>
      <c r="AS517">
        <v>109871.25581167414</v>
      </c>
      <c r="AU517">
        <v>109871.25581167414</v>
      </c>
      <c r="AW517">
        <v>109871.25581167414</v>
      </c>
      <c r="AX517" s="5"/>
      <c r="AY517">
        <v>109871.25581167414</v>
      </c>
      <c r="BA517">
        <v>109871.25581167414</v>
      </c>
      <c r="BC517">
        <v>109871.25581167414</v>
      </c>
      <c r="BE517">
        <v>109871.25581167414</v>
      </c>
      <c r="BF517">
        <v>549.35627905837077</v>
      </c>
      <c r="BG517">
        <v>110420.61209073252</v>
      </c>
      <c r="BI517">
        <v>110420.61209073252</v>
      </c>
      <c r="BK517">
        <v>110420.61209073252</v>
      </c>
      <c r="BM517">
        <v>110420.61209073252</v>
      </c>
      <c r="BO517">
        <v>110420.61209073252</v>
      </c>
      <c r="BQ517">
        <v>110420.61209073252</v>
      </c>
      <c r="BS517">
        <v>110420.61209073252</v>
      </c>
      <c r="BT517" s="5">
        <v>110420.61</v>
      </c>
      <c r="BU517" s="5">
        <v>4382600</v>
      </c>
      <c r="BX517" s="5">
        <v>0</v>
      </c>
      <c r="BY517" s="5">
        <v>110420.76089695138</v>
      </c>
      <c r="BZ517" s="5">
        <v>4382600</v>
      </c>
      <c r="CA517" s="5" t="s">
        <v>1282</v>
      </c>
      <c r="CB517" s="5">
        <v>7000</v>
      </c>
      <c r="CC517">
        <v>117420.76089695138</v>
      </c>
      <c r="CD517" s="5">
        <v>277830</v>
      </c>
      <c r="CE517" s="5">
        <v>4660430</v>
      </c>
      <c r="CF517" s="5"/>
      <c r="CG517" s="5"/>
      <c r="CH517" s="5" t="s">
        <v>1</v>
      </c>
      <c r="CI517" s="5" t="s">
        <v>1</v>
      </c>
      <c r="CJ517" t="s">
        <v>1863</v>
      </c>
      <c r="CK517" t="s">
        <v>1787</v>
      </c>
      <c r="CL517" t="s">
        <v>1868</v>
      </c>
      <c r="CM517" t="s">
        <v>1864</v>
      </c>
      <c r="CN517" s="5" t="b">
        <v>1</v>
      </c>
      <c r="CO517" t="s">
        <v>658</v>
      </c>
      <c r="CQ517" t="s">
        <v>1269</v>
      </c>
      <c r="CR517" t="s">
        <v>1450</v>
      </c>
      <c r="CS517" t="s">
        <v>1282</v>
      </c>
      <c r="CT517" t="b">
        <v>1</v>
      </c>
      <c r="CU517">
        <v>4382600</v>
      </c>
      <c r="CV517" t="s">
        <v>1899</v>
      </c>
      <c r="CW517">
        <v>0</v>
      </c>
      <c r="CX517">
        <v>4382600</v>
      </c>
      <c r="CY517">
        <v>0</v>
      </c>
      <c r="CZ517" t="b">
        <v>1</v>
      </c>
      <c r="DA517">
        <v>45495</v>
      </c>
      <c r="DB517" t="s">
        <v>1792</v>
      </c>
      <c r="DC517">
        <v>-3.5273368606700828E-3</v>
      </c>
      <c r="DD517">
        <v>-389.4912200950543</v>
      </c>
      <c r="DE517" s="5">
        <f>ROUND(ПП5[[#This Row],[Стоимость квартиры с отделкой]]/1000000,2)</f>
        <v>4.66</v>
      </c>
    </row>
    <row r="518" spans="1:109" x14ac:dyDescent="0.25">
      <c r="A518" s="5">
        <v>517</v>
      </c>
      <c r="B518" s="5" t="s">
        <v>22</v>
      </c>
      <c r="C518" s="5">
        <v>17</v>
      </c>
      <c r="D518" s="5">
        <v>1</v>
      </c>
      <c r="E518" s="5">
        <v>0</v>
      </c>
      <c r="F518" s="5">
        <v>13.74</v>
      </c>
      <c r="G518" s="5"/>
      <c r="H518" s="5"/>
      <c r="I518" s="5">
        <v>13.74</v>
      </c>
      <c r="J518" s="5">
        <v>5.84</v>
      </c>
      <c r="K518" s="5">
        <v>3.76</v>
      </c>
      <c r="L518" s="5"/>
      <c r="M518" s="5"/>
      <c r="N518" s="5">
        <v>3.73</v>
      </c>
      <c r="O518" s="5">
        <v>4.6500000000000004</v>
      </c>
      <c r="P518" s="5"/>
      <c r="R518" s="5">
        <v>4.6500000000000004</v>
      </c>
      <c r="S518" s="5">
        <v>31.72</v>
      </c>
      <c r="T518" s="5">
        <v>27.07</v>
      </c>
      <c r="U518" s="5">
        <v>29.4</v>
      </c>
      <c r="V518">
        <v>29.3</v>
      </c>
      <c r="W518" s="5">
        <v>89353.53</v>
      </c>
      <c r="X518">
        <v>4467.6765000000005</v>
      </c>
      <c r="Y518">
        <v>93821.2065</v>
      </c>
      <c r="Z518">
        <v>2814.636195</v>
      </c>
      <c r="AA518">
        <v>96635.842694999999</v>
      </c>
      <c r="AB518">
        <v>8697.2258425500004</v>
      </c>
      <c r="AC518">
        <v>105333.06853755</v>
      </c>
      <c r="AE518">
        <v>105333.06853755</v>
      </c>
      <c r="AG518">
        <v>105333.06853755</v>
      </c>
      <c r="AI518">
        <v>105333.06853755</v>
      </c>
      <c r="AJ518">
        <v>1053.3306853755</v>
      </c>
      <c r="AK518">
        <v>106386.39922292552</v>
      </c>
      <c r="AL518" s="5">
        <v>5319.319961146276</v>
      </c>
      <c r="AM518" s="5">
        <v>111705.7191840718</v>
      </c>
      <c r="AO518">
        <v>111705.7191840718</v>
      </c>
      <c r="AP518">
        <v>3351.1715755221535</v>
      </c>
      <c r="AQ518">
        <v>115056.89075959394</v>
      </c>
      <c r="AS518">
        <v>115056.89075959394</v>
      </c>
      <c r="AU518">
        <v>115056.89075959394</v>
      </c>
      <c r="AW518">
        <v>115056.89075959394</v>
      </c>
      <c r="AX518" s="5">
        <v>1150.5689075959394</v>
      </c>
      <c r="AY518">
        <v>116207.45966718988</v>
      </c>
      <c r="BA518">
        <v>116207.45966718988</v>
      </c>
      <c r="BC518">
        <v>116207.45966718988</v>
      </c>
      <c r="BE518">
        <v>116207.45966718988</v>
      </c>
      <c r="BF518">
        <v>1743.111895007848</v>
      </c>
      <c r="BG518">
        <v>117950.57156219771</v>
      </c>
      <c r="BI518">
        <v>117950.57156219771</v>
      </c>
      <c r="BK518">
        <v>117950.57156219771</v>
      </c>
      <c r="BL518">
        <v>4718.0228624879092</v>
      </c>
      <c r="BM518">
        <v>122668.59442468564</v>
      </c>
      <c r="BN518">
        <v>15946.917275209133</v>
      </c>
      <c r="BO518">
        <v>138615.51169989476</v>
      </c>
      <c r="BP518">
        <v>35</v>
      </c>
      <c r="BQ518">
        <v>138650.51169989476</v>
      </c>
      <c r="BS518">
        <v>138650.51169989476</v>
      </c>
      <c r="BT518" s="5">
        <v>138650.51</v>
      </c>
      <c r="BU518" s="5">
        <v>4062500</v>
      </c>
      <c r="BX518" s="5">
        <v>0</v>
      </c>
      <c r="BY518" s="5">
        <v>138651.87713310579</v>
      </c>
      <c r="BZ518" s="5">
        <v>4062500</v>
      </c>
      <c r="CA518" s="5" t="s">
        <v>8</v>
      </c>
      <c r="CB518" s="5"/>
      <c r="CC518">
        <v>138651.87713310579</v>
      </c>
      <c r="CD518" s="5">
        <v>0</v>
      </c>
      <c r="CE518" s="5">
        <v>4062500</v>
      </c>
      <c r="CF518" s="5"/>
      <c r="CG518" s="5"/>
      <c r="CH518" s="5" t="s">
        <v>1818</v>
      </c>
      <c r="CI518" s="5" t="s">
        <v>1818</v>
      </c>
      <c r="CJ518" t="s">
        <v>1827</v>
      </c>
      <c r="CK518" t="s">
        <v>1829</v>
      </c>
      <c r="CL518" t="s">
        <v>1868</v>
      </c>
      <c r="CM518" t="s">
        <v>1862</v>
      </c>
      <c r="CN518" s="5" t="b">
        <v>1</v>
      </c>
      <c r="CO518" t="s">
        <v>659</v>
      </c>
      <c r="CQ518" t="s">
        <v>1269</v>
      </c>
      <c r="CR518" t="s">
        <v>1451</v>
      </c>
      <c r="CS518" t="s">
        <v>1282</v>
      </c>
      <c r="CT518" t="b">
        <v>0</v>
      </c>
      <c r="CU518">
        <v>4062500</v>
      </c>
      <c r="CV518">
        <v>4062500</v>
      </c>
      <c r="CW518">
        <v>4062500</v>
      </c>
      <c r="CX518">
        <v>4062500</v>
      </c>
      <c r="CY518">
        <v>0</v>
      </c>
      <c r="CZ518" t="b">
        <v>1</v>
      </c>
      <c r="DA518" t="s">
        <v>1786</v>
      </c>
      <c r="DB518" t="s">
        <v>1787</v>
      </c>
      <c r="DC518">
        <v>-3.4013605442175798E-3</v>
      </c>
      <c r="DD518">
        <v>-471.60502426224974</v>
      </c>
      <c r="DE518" s="5">
        <f>ROUND(ПП5[[#This Row],[Стоимость квартиры с отделкой]]/1000000,2)</f>
        <v>4.0599999999999996</v>
      </c>
    </row>
    <row r="519" spans="1:109" x14ac:dyDescent="0.25">
      <c r="A519" s="5">
        <v>518</v>
      </c>
      <c r="B519" s="5" t="s">
        <v>22</v>
      </c>
      <c r="C519" s="5">
        <v>17</v>
      </c>
      <c r="D519" s="5">
        <v>2</v>
      </c>
      <c r="E519" s="5">
        <v>1</v>
      </c>
      <c r="F519" s="5">
        <v>13.17</v>
      </c>
      <c r="G519" s="5"/>
      <c r="H519" s="5"/>
      <c r="I519" s="5">
        <v>13.17</v>
      </c>
      <c r="J519" s="5">
        <v>16.940000000000001</v>
      </c>
      <c r="K519" s="5">
        <v>3.55</v>
      </c>
      <c r="L519" s="5">
        <v>2.41</v>
      </c>
      <c r="M519" s="5"/>
      <c r="N519" s="5">
        <v>5.8</v>
      </c>
      <c r="O519" s="5">
        <v>2.68</v>
      </c>
      <c r="P519" s="5"/>
      <c r="R519" s="5">
        <v>2.68</v>
      </c>
      <c r="S519" s="5">
        <v>44.55</v>
      </c>
      <c r="T519" s="5">
        <v>41.87</v>
      </c>
      <c r="U519" s="5">
        <v>43.21</v>
      </c>
      <c r="V519">
        <v>42.15</v>
      </c>
      <c r="W519" s="5">
        <v>85168.125</v>
      </c>
      <c r="X519">
        <v>4258.40625</v>
      </c>
      <c r="Y519">
        <v>89426.53125</v>
      </c>
      <c r="Z519">
        <v>2682.7959375</v>
      </c>
      <c r="AA519">
        <v>92109.327187500006</v>
      </c>
      <c r="AB519">
        <v>921.09327187500003</v>
      </c>
      <c r="AC519">
        <v>93030.420459375004</v>
      </c>
      <c r="AE519">
        <v>93030.420459375004</v>
      </c>
      <c r="AF519">
        <v>4651.52102296875</v>
      </c>
      <c r="AG519">
        <v>97681.941482343755</v>
      </c>
      <c r="AI519">
        <v>97681.941482343755</v>
      </c>
      <c r="AJ519">
        <v>976.81941482343757</v>
      </c>
      <c r="AK519">
        <v>98658.760897167187</v>
      </c>
      <c r="AL519" s="5">
        <v>4932.9380448583597</v>
      </c>
      <c r="AM519" s="5">
        <v>103591.69894202554</v>
      </c>
      <c r="AO519">
        <v>103591.69894202554</v>
      </c>
      <c r="AP519">
        <v>3107.7509682607661</v>
      </c>
      <c r="AQ519">
        <v>106699.4499102863</v>
      </c>
      <c r="AR519">
        <v>500</v>
      </c>
      <c r="AS519">
        <v>107199.4499102863</v>
      </c>
      <c r="AU519">
        <v>107199.4499102863</v>
      </c>
      <c r="AW519">
        <v>107199.4499102863</v>
      </c>
      <c r="AX519" s="5"/>
      <c r="AY519">
        <v>107199.4499102863</v>
      </c>
      <c r="AZ519">
        <v>1071.9944991028633</v>
      </c>
      <c r="BA519">
        <v>108271.44440938917</v>
      </c>
      <c r="BC519">
        <v>108271.44440938917</v>
      </c>
      <c r="BE519">
        <v>108271.44440938917</v>
      </c>
      <c r="BF519">
        <v>2706.7861102347292</v>
      </c>
      <c r="BG519">
        <v>110978.23051962387</v>
      </c>
      <c r="BI519">
        <v>110978.23051962387</v>
      </c>
      <c r="BK519">
        <v>110978.23051962387</v>
      </c>
      <c r="BL519">
        <v>8878.2584415699112</v>
      </c>
      <c r="BM519">
        <v>119856.4889611938</v>
      </c>
      <c r="BN519">
        <v>15581.343564955194</v>
      </c>
      <c r="BO519">
        <v>135437.832526149</v>
      </c>
      <c r="BQ519">
        <v>135437.832526149</v>
      </c>
      <c r="BS519">
        <v>135437.832526149</v>
      </c>
      <c r="BT519" s="5">
        <v>135437.82999999999</v>
      </c>
      <c r="BU519" s="5">
        <v>5852300</v>
      </c>
      <c r="BW519">
        <v>0.02</v>
      </c>
      <c r="BX519" s="5">
        <v>117046</v>
      </c>
      <c r="BY519" s="5">
        <v>132729.78477204347</v>
      </c>
      <c r="BZ519" s="5">
        <v>5735254</v>
      </c>
      <c r="CA519" s="5" t="s">
        <v>1282</v>
      </c>
      <c r="CB519" s="5">
        <v>10000</v>
      </c>
      <c r="CC519">
        <v>142729.78477204347</v>
      </c>
      <c r="CD519" s="5">
        <v>432099.99999999907</v>
      </c>
      <c r="CE519" s="5">
        <v>6167353.9999999991</v>
      </c>
      <c r="CF519" s="5"/>
      <c r="CG519" s="5" t="s">
        <v>62</v>
      </c>
      <c r="CH519" s="5" t="s">
        <v>1</v>
      </c>
      <c r="CI519" s="5" t="s">
        <v>1</v>
      </c>
      <c r="CJ519" t="s">
        <v>1863</v>
      </c>
      <c r="CK519" t="s">
        <v>1787</v>
      </c>
      <c r="CL519" t="s">
        <v>1868</v>
      </c>
      <c r="CM519" t="s">
        <v>1856</v>
      </c>
      <c r="CN519" s="5" t="b">
        <v>1</v>
      </c>
      <c r="CO519" t="s">
        <v>660</v>
      </c>
      <c r="CQ519" t="s">
        <v>1269</v>
      </c>
      <c r="CR519" t="s">
        <v>1450</v>
      </c>
      <c r="CS519" t="s">
        <v>1282</v>
      </c>
      <c r="CT519" t="b">
        <v>1</v>
      </c>
      <c r="CU519">
        <v>5852300</v>
      </c>
      <c r="CV519" t="s">
        <v>1899</v>
      </c>
      <c r="CW519">
        <v>0</v>
      </c>
      <c r="CX519">
        <v>5852300</v>
      </c>
      <c r="CY519">
        <v>0</v>
      </c>
      <c r="CZ519" t="b">
        <v>1</v>
      </c>
      <c r="DA519">
        <v>45621</v>
      </c>
      <c r="DB519" t="s">
        <v>1785</v>
      </c>
      <c r="DC519">
        <v>-2.4531358481832969E-2</v>
      </c>
      <c r="DD519">
        <v>-3256.0419314595333</v>
      </c>
      <c r="DE519" s="5">
        <f>ROUND(ПП5[[#This Row],[Стоимость квартиры с отделкой]]/1000000,2)</f>
        <v>6.17</v>
      </c>
    </row>
    <row r="520" spans="1:109" x14ac:dyDescent="0.25">
      <c r="A520" s="5">
        <v>519</v>
      </c>
      <c r="B520" s="5" t="s">
        <v>22</v>
      </c>
      <c r="C520" s="5">
        <v>17</v>
      </c>
      <c r="D520" s="5">
        <v>3</v>
      </c>
      <c r="E520" s="5">
        <v>0</v>
      </c>
      <c r="F520" s="5">
        <v>7.2</v>
      </c>
      <c r="G520" s="5"/>
      <c r="H520" s="5"/>
      <c r="I520" s="5">
        <v>7.2</v>
      </c>
      <c r="J520" s="5">
        <v>5.17</v>
      </c>
      <c r="K520" s="5">
        <v>3.71</v>
      </c>
      <c r="L520" s="5"/>
      <c r="M520" s="5"/>
      <c r="N520" s="5">
        <v>6.96</v>
      </c>
      <c r="O520" s="5">
        <v>2.92</v>
      </c>
      <c r="P520" s="5"/>
      <c r="R520" s="5">
        <v>2.92</v>
      </c>
      <c r="S520" s="5">
        <v>25.96</v>
      </c>
      <c r="T520" s="5">
        <v>23.04</v>
      </c>
      <c r="U520" s="5">
        <v>24.5</v>
      </c>
      <c r="V520">
        <v>24.6</v>
      </c>
      <c r="W520" s="5">
        <v>91105.56</v>
      </c>
      <c r="X520">
        <v>4555.2780000000002</v>
      </c>
      <c r="Y520">
        <v>95660.838000000003</v>
      </c>
      <c r="Z520">
        <v>2869.8251399999999</v>
      </c>
      <c r="AA520">
        <v>98530.663140000004</v>
      </c>
      <c r="AB520">
        <v>8867.7596826000008</v>
      </c>
      <c r="AC520">
        <v>107398.4228226</v>
      </c>
      <c r="AE520">
        <v>107398.4228226</v>
      </c>
      <c r="AG520">
        <v>107398.4228226</v>
      </c>
      <c r="AI520">
        <v>107398.4228226</v>
      </c>
      <c r="AJ520">
        <v>1073.9842282259999</v>
      </c>
      <c r="AK520">
        <v>108472.407050826</v>
      </c>
      <c r="AL520" s="5">
        <v>5423.6203525413002</v>
      </c>
      <c r="AM520" s="5">
        <v>113896.0274033673</v>
      </c>
      <c r="AO520">
        <v>113896.0274033673</v>
      </c>
      <c r="AQ520">
        <v>113896.0274033673</v>
      </c>
      <c r="AS520">
        <v>113896.0274033673</v>
      </c>
      <c r="AU520">
        <v>113896.0274033673</v>
      </c>
      <c r="AW520">
        <v>113896.0274033673</v>
      </c>
      <c r="AX520" s="5"/>
      <c r="AY520">
        <v>113896.0274033673</v>
      </c>
      <c r="BA520">
        <v>113896.0274033673</v>
      </c>
      <c r="BC520">
        <v>113896.0274033673</v>
      </c>
      <c r="BE520">
        <v>113896.0274033673</v>
      </c>
      <c r="BG520">
        <v>113896.0274033673</v>
      </c>
      <c r="BI520">
        <v>113896.0274033673</v>
      </c>
      <c r="BK520">
        <v>113896.0274033673</v>
      </c>
      <c r="BM520">
        <v>113896.0274033673</v>
      </c>
      <c r="BO520">
        <v>113896.0274033673</v>
      </c>
      <c r="BQ520">
        <v>113896.0274033673</v>
      </c>
      <c r="BS520">
        <v>113896.0274033673</v>
      </c>
      <c r="BT520" s="5">
        <v>113896.03</v>
      </c>
      <c r="BU520" s="5">
        <v>2790500</v>
      </c>
      <c r="BX520" s="5">
        <v>0</v>
      </c>
      <c r="BY520" s="5">
        <v>113897.95918367348</v>
      </c>
      <c r="BZ520" s="5">
        <v>2790500</v>
      </c>
      <c r="CA520" s="5" t="s">
        <v>10</v>
      </c>
      <c r="CB520" s="5">
        <v>20000</v>
      </c>
      <c r="CC520">
        <v>133897.95918367349</v>
      </c>
      <c r="CD520" s="5">
        <v>490000.00000000047</v>
      </c>
      <c r="CE520" s="5">
        <v>3280500.0000000005</v>
      </c>
      <c r="CF520" s="5"/>
      <c r="CG520" s="5"/>
      <c r="CH520" s="5" t="s">
        <v>1</v>
      </c>
      <c r="CI520" s="5" t="s">
        <v>1</v>
      </c>
      <c r="CJ520" t="s">
        <v>1863</v>
      </c>
      <c r="CK520" t="s">
        <v>1787</v>
      </c>
      <c r="CL520" t="s">
        <v>1868</v>
      </c>
      <c r="CM520" t="s">
        <v>1862</v>
      </c>
      <c r="CN520" s="5" t="b">
        <v>1</v>
      </c>
      <c r="CO520" t="s">
        <v>661</v>
      </c>
      <c r="CQ520" t="s">
        <v>1269</v>
      </c>
      <c r="CR520" t="s">
        <v>1450</v>
      </c>
      <c r="CS520" t="s">
        <v>10</v>
      </c>
      <c r="CT520" t="b">
        <v>1</v>
      </c>
      <c r="CU520">
        <v>2790500</v>
      </c>
      <c r="CV520" t="s">
        <v>1899</v>
      </c>
      <c r="CW520">
        <v>0</v>
      </c>
      <c r="CX520">
        <v>2790500</v>
      </c>
      <c r="CY520">
        <v>0</v>
      </c>
      <c r="CZ520" t="b">
        <v>1</v>
      </c>
      <c r="DA520">
        <v>45344</v>
      </c>
      <c r="DB520" t="s">
        <v>1789</v>
      </c>
      <c r="DC520">
        <v>4.0816326530612734E-3</v>
      </c>
      <c r="DD520">
        <v>464.88962932112179</v>
      </c>
      <c r="DE520" s="5">
        <f>ROUND(ПП5[[#This Row],[Стоимость квартиры с отделкой]]/1000000,2)</f>
        <v>3.28</v>
      </c>
    </row>
    <row r="521" spans="1:109" x14ac:dyDescent="0.25">
      <c r="A521" s="5">
        <v>520</v>
      </c>
      <c r="B521" s="5" t="s">
        <v>22</v>
      </c>
      <c r="C521" s="5">
        <v>17</v>
      </c>
      <c r="D521" s="5">
        <v>4</v>
      </c>
      <c r="E521" s="5">
        <v>2</v>
      </c>
      <c r="F521" s="5">
        <v>14.48</v>
      </c>
      <c r="G521" s="5">
        <v>11.42</v>
      </c>
      <c r="H521" s="5"/>
      <c r="I521" s="5">
        <v>25.9</v>
      </c>
      <c r="J521" s="5">
        <v>15.86</v>
      </c>
      <c r="K521" s="5">
        <v>3.01</v>
      </c>
      <c r="L521" s="5">
        <v>2.67</v>
      </c>
      <c r="M521" s="5"/>
      <c r="N521" s="5">
        <v>9.44</v>
      </c>
      <c r="O521" s="5">
        <v>2.72</v>
      </c>
      <c r="P521" s="5"/>
      <c r="R521" s="5">
        <v>2.72</v>
      </c>
      <c r="S521" s="5">
        <v>59.6</v>
      </c>
      <c r="T521" s="5">
        <v>56.88</v>
      </c>
      <c r="U521" s="5">
        <v>58.24</v>
      </c>
      <c r="V521">
        <v>58.05</v>
      </c>
      <c r="W521" s="5">
        <v>79535.67300000001</v>
      </c>
      <c r="X521">
        <v>3976.7836500000008</v>
      </c>
      <c r="Y521">
        <v>83512.456649999993</v>
      </c>
      <c r="Z521">
        <v>2505.3736994999999</v>
      </c>
      <c r="AA521">
        <v>86017.8303495</v>
      </c>
      <c r="AC521">
        <v>86017.8303495</v>
      </c>
      <c r="AE521">
        <v>86017.8303495</v>
      </c>
      <c r="AG521">
        <v>86017.8303495</v>
      </c>
      <c r="AI521">
        <v>86017.8303495</v>
      </c>
      <c r="AJ521">
        <v>860.17830349500002</v>
      </c>
      <c r="AK521">
        <v>86878.008652995006</v>
      </c>
      <c r="AL521" s="5">
        <v>4343.9004326497507</v>
      </c>
      <c r="AM521" s="5">
        <v>91221.909085644758</v>
      </c>
      <c r="AO521">
        <v>91221.909085644758</v>
      </c>
      <c r="AP521">
        <v>1824.4381817128951</v>
      </c>
      <c r="AQ521">
        <v>93046.347267357647</v>
      </c>
      <c r="AS521">
        <v>93046.347267357647</v>
      </c>
      <c r="AT521">
        <v>1860.9269453471527</v>
      </c>
      <c r="AU521">
        <v>94907.274212704797</v>
      </c>
      <c r="AW521">
        <v>94907.274212704797</v>
      </c>
      <c r="AX521" s="5">
        <v>949.07274212704795</v>
      </c>
      <c r="AY521">
        <v>95856.346954831839</v>
      </c>
      <c r="BA521">
        <v>95856.346954831839</v>
      </c>
      <c r="BC521">
        <v>95856.346954831839</v>
      </c>
      <c r="BE521">
        <v>95856.346954831839</v>
      </c>
      <c r="BF521">
        <v>1437.8452043224777</v>
      </c>
      <c r="BG521">
        <v>97294.192159154321</v>
      </c>
      <c r="BI521">
        <v>97294.192159154321</v>
      </c>
      <c r="BK521">
        <v>97294.192159154321</v>
      </c>
      <c r="BM521">
        <v>97294.192159154321</v>
      </c>
      <c r="BO521">
        <v>97294.192159154321</v>
      </c>
      <c r="BQ521">
        <v>97294.192159154321</v>
      </c>
      <c r="BS521">
        <v>97294.192159154321</v>
      </c>
      <c r="BT521" s="5">
        <v>97294.19</v>
      </c>
      <c r="BU521" s="5">
        <v>5666500</v>
      </c>
      <c r="BX521" s="5">
        <v>0</v>
      </c>
      <c r="BY521" s="5">
        <v>97295.673076923078</v>
      </c>
      <c r="BZ521" s="5">
        <v>5666500</v>
      </c>
      <c r="CA521" s="5" t="s">
        <v>10</v>
      </c>
      <c r="CB521" s="5">
        <v>20000</v>
      </c>
      <c r="CC521">
        <v>117295.67307692308</v>
      </c>
      <c r="CD521" s="5">
        <v>1164800</v>
      </c>
      <c r="CE521" s="5">
        <v>6831300</v>
      </c>
      <c r="CF521" s="5"/>
      <c r="CG521" s="5"/>
      <c r="CH521" s="5" t="s">
        <v>1</v>
      </c>
      <c r="CI521" s="5" t="s">
        <v>1</v>
      </c>
      <c r="CJ521" t="s">
        <v>1863</v>
      </c>
      <c r="CK521" t="s">
        <v>1787</v>
      </c>
      <c r="CL521" t="s">
        <v>1868</v>
      </c>
      <c r="CM521" t="s">
        <v>1857</v>
      </c>
      <c r="CN521" s="5" t="b">
        <v>1</v>
      </c>
      <c r="CO521" t="s">
        <v>662</v>
      </c>
      <c r="CQ521" t="s">
        <v>1269</v>
      </c>
      <c r="CR521" t="s">
        <v>1450</v>
      </c>
      <c r="CS521" t="s">
        <v>10</v>
      </c>
      <c r="CT521" t="b">
        <v>1</v>
      </c>
      <c r="CU521">
        <v>5666500</v>
      </c>
      <c r="CV521" t="s">
        <v>1899</v>
      </c>
      <c r="CW521">
        <v>0</v>
      </c>
      <c r="CX521">
        <v>5666500</v>
      </c>
      <c r="CY521">
        <v>0</v>
      </c>
      <c r="CZ521" t="b">
        <v>1</v>
      </c>
      <c r="DA521">
        <v>45582</v>
      </c>
      <c r="DB521" t="s">
        <v>1785</v>
      </c>
      <c r="DC521">
        <v>-3.2623626373625703E-3</v>
      </c>
      <c r="DD521">
        <v>-317.4137686231972</v>
      </c>
      <c r="DE521" s="5">
        <f>ROUND(ПП5[[#This Row],[Стоимость квартиры с отделкой]]/1000000,2)</f>
        <v>6.83</v>
      </c>
    </row>
    <row r="522" spans="1:109" x14ac:dyDescent="0.25">
      <c r="A522" s="5">
        <v>521</v>
      </c>
      <c r="B522" s="5" t="s">
        <v>22</v>
      </c>
      <c r="C522" s="5">
        <v>17</v>
      </c>
      <c r="D522" s="5">
        <v>5</v>
      </c>
      <c r="E522" s="5">
        <v>2</v>
      </c>
      <c r="F522" s="5">
        <v>15.41</v>
      </c>
      <c r="G522" s="5">
        <v>12.78</v>
      </c>
      <c r="H522" s="5"/>
      <c r="I522" s="5">
        <v>28.19</v>
      </c>
      <c r="J522" s="5">
        <v>13.45</v>
      </c>
      <c r="K522" s="5">
        <v>3.7</v>
      </c>
      <c r="L522" s="5">
        <v>2.72</v>
      </c>
      <c r="M522" s="5"/>
      <c r="N522" s="5">
        <v>8.2200000000000006</v>
      </c>
      <c r="O522" s="5">
        <v>3.03</v>
      </c>
      <c r="P522" s="5"/>
      <c r="R522" s="5">
        <v>3.03</v>
      </c>
      <c r="S522" s="5">
        <v>59.31</v>
      </c>
      <c r="T522" s="5">
        <v>56.28</v>
      </c>
      <c r="U522" s="5">
        <v>57.8</v>
      </c>
      <c r="V522">
        <v>57.5</v>
      </c>
      <c r="W522" s="5">
        <v>79149.577499999999</v>
      </c>
      <c r="X522">
        <v>3957.4788749999998</v>
      </c>
      <c r="Y522">
        <v>83107.056375</v>
      </c>
      <c r="Z522">
        <v>2493.2116912500001</v>
      </c>
      <c r="AA522">
        <v>85600.268066250006</v>
      </c>
      <c r="AC522">
        <v>85600.268066250006</v>
      </c>
      <c r="AE522">
        <v>85600.268066250006</v>
      </c>
      <c r="AG522">
        <v>85600.268066250006</v>
      </c>
      <c r="AI522">
        <v>85600.268066250006</v>
      </c>
      <c r="AJ522">
        <v>856.0026806625001</v>
      </c>
      <c r="AK522">
        <v>86456.270746912502</v>
      </c>
      <c r="AL522" s="5">
        <v>4322.8135373456253</v>
      </c>
      <c r="AM522" s="5">
        <v>90779.084284258133</v>
      </c>
      <c r="AO522">
        <v>90779.084284258133</v>
      </c>
      <c r="AP522">
        <v>1815.5816856851627</v>
      </c>
      <c r="AQ522">
        <v>92594.665969943293</v>
      </c>
      <c r="AS522">
        <v>92594.665969943293</v>
      </c>
      <c r="AT522">
        <v>1851.893319398866</v>
      </c>
      <c r="AU522">
        <v>94446.559289342156</v>
      </c>
      <c r="AW522">
        <v>94446.559289342156</v>
      </c>
      <c r="AX522" s="5">
        <v>944.46559289342156</v>
      </c>
      <c r="AY522">
        <v>95391.024882235579</v>
      </c>
      <c r="BA522">
        <v>95391.024882235579</v>
      </c>
      <c r="BC522">
        <v>95391.024882235579</v>
      </c>
      <c r="BE522">
        <v>95391.024882235579</v>
      </c>
      <c r="BG522">
        <v>95391.024882235579</v>
      </c>
      <c r="BI522">
        <v>95391.024882235579</v>
      </c>
      <c r="BK522">
        <v>95391.024882235579</v>
      </c>
      <c r="BM522">
        <v>95391.024882235579</v>
      </c>
      <c r="BO522">
        <v>95391.024882235579</v>
      </c>
      <c r="BQ522">
        <v>95391.024882235579</v>
      </c>
      <c r="BS522">
        <v>95391.024882235579</v>
      </c>
      <c r="BT522" s="5">
        <v>95391.02</v>
      </c>
      <c r="BU522" s="5">
        <v>5513700</v>
      </c>
      <c r="BX522" s="5">
        <v>0</v>
      </c>
      <c r="BY522" s="5">
        <v>95392.733564013863</v>
      </c>
      <c r="BZ522" s="5">
        <v>5513700</v>
      </c>
      <c r="CA522" s="5" t="s">
        <v>10</v>
      </c>
      <c r="CB522" s="5">
        <v>20000</v>
      </c>
      <c r="CC522">
        <v>115392.73356401383</v>
      </c>
      <c r="CD522" s="5">
        <v>1156000</v>
      </c>
      <c r="CE522" s="5">
        <v>6669700</v>
      </c>
      <c r="CF522" s="5"/>
      <c r="CG522" s="5"/>
      <c r="CH522" s="5" t="s">
        <v>1</v>
      </c>
      <c r="CI522" s="5" t="s">
        <v>1</v>
      </c>
      <c r="CJ522" t="s">
        <v>1863</v>
      </c>
      <c r="CK522" t="s">
        <v>1787</v>
      </c>
      <c r="CL522" t="s">
        <v>1868</v>
      </c>
      <c r="CM522" t="s">
        <v>1865</v>
      </c>
      <c r="CN522" s="5" t="b">
        <v>1</v>
      </c>
      <c r="CO522" t="s">
        <v>663</v>
      </c>
      <c r="CQ522" t="s">
        <v>1269</v>
      </c>
      <c r="CR522" t="s">
        <v>1450</v>
      </c>
      <c r="CS522" t="s">
        <v>10</v>
      </c>
      <c r="CT522" t="b">
        <v>1</v>
      </c>
      <c r="CU522">
        <v>5513700</v>
      </c>
      <c r="CV522" t="s">
        <v>1899</v>
      </c>
      <c r="CW522">
        <v>0</v>
      </c>
      <c r="CX522">
        <v>5513700</v>
      </c>
      <c r="CY522">
        <v>0</v>
      </c>
      <c r="CZ522" t="b">
        <v>1</v>
      </c>
      <c r="DA522">
        <v>45471</v>
      </c>
      <c r="DB522" t="s">
        <v>1789</v>
      </c>
      <c r="DC522">
        <v>-5.1903114186850896E-3</v>
      </c>
      <c r="DD522">
        <v>-495.1179942768855</v>
      </c>
      <c r="DE522" s="5">
        <f>ROUND(ПП5[[#This Row],[Стоимость квартиры с отделкой]]/1000000,2)</f>
        <v>6.67</v>
      </c>
    </row>
    <row r="523" spans="1:109" x14ac:dyDescent="0.25">
      <c r="A523" s="5">
        <v>522</v>
      </c>
      <c r="B523" s="5" t="s">
        <v>22</v>
      </c>
      <c r="C523" s="5">
        <v>17</v>
      </c>
      <c r="D523" s="5">
        <v>6</v>
      </c>
      <c r="E523" s="5">
        <v>1</v>
      </c>
      <c r="F523" s="5">
        <v>12.71</v>
      </c>
      <c r="G523" s="5"/>
      <c r="H523" s="5"/>
      <c r="I523" s="5">
        <v>12.71</v>
      </c>
      <c r="J523" s="5">
        <v>12.55</v>
      </c>
      <c r="K523" s="5">
        <v>4.28</v>
      </c>
      <c r="L523" s="5"/>
      <c r="M523" s="5"/>
      <c r="N523" s="5">
        <v>7.34</v>
      </c>
      <c r="O523" s="5">
        <v>2.84</v>
      </c>
      <c r="P523" s="5"/>
      <c r="R523" s="5">
        <v>2.84</v>
      </c>
      <c r="S523" s="5">
        <v>39.72</v>
      </c>
      <c r="T523" s="5">
        <v>36.880000000000003</v>
      </c>
      <c r="U523" s="5">
        <v>38.299999999999997</v>
      </c>
      <c r="V523">
        <v>37.85</v>
      </c>
      <c r="W523" s="5">
        <v>87601.5</v>
      </c>
      <c r="X523">
        <v>4380.0749999999998</v>
      </c>
      <c r="Y523">
        <v>91981.574999999997</v>
      </c>
      <c r="Z523">
        <v>2759.4472499999997</v>
      </c>
      <c r="AA523">
        <v>94741.022249999995</v>
      </c>
      <c r="AB523">
        <v>947.41022250000003</v>
      </c>
      <c r="AC523">
        <v>95688.432472500004</v>
      </c>
      <c r="AE523">
        <v>95688.432472500004</v>
      </c>
      <c r="AF523">
        <v>4784.4216236249995</v>
      </c>
      <c r="AG523">
        <v>100472.854096125</v>
      </c>
      <c r="AI523">
        <v>100472.854096125</v>
      </c>
      <c r="AK523">
        <v>100472.854096125</v>
      </c>
      <c r="AL523" s="5"/>
      <c r="AM523" s="5">
        <v>100472.854096125</v>
      </c>
      <c r="AO523">
        <v>100472.854096125</v>
      </c>
      <c r="AQ523">
        <v>100472.854096125</v>
      </c>
      <c r="AS523">
        <v>100472.854096125</v>
      </c>
      <c r="AU523">
        <v>100472.854096125</v>
      </c>
      <c r="AW523">
        <v>100472.854096125</v>
      </c>
      <c r="AX523" s="5"/>
      <c r="AY523">
        <v>100472.854096125</v>
      </c>
      <c r="BA523">
        <v>100472.854096125</v>
      </c>
      <c r="BC523">
        <v>100472.854096125</v>
      </c>
      <c r="BE523">
        <v>100472.854096125</v>
      </c>
      <c r="BG523">
        <v>100472.854096125</v>
      </c>
      <c r="BI523">
        <v>100472.854096125</v>
      </c>
      <c r="BK523">
        <v>100472.854096125</v>
      </c>
      <c r="BM523">
        <v>100472.854096125</v>
      </c>
      <c r="BO523">
        <v>100472.854096125</v>
      </c>
      <c r="BQ523">
        <v>100472.854096125</v>
      </c>
      <c r="BS523">
        <v>100472.854096125</v>
      </c>
      <c r="BT523" s="5">
        <v>100472.85</v>
      </c>
      <c r="BU523" s="5">
        <v>3848200</v>
      </c>
      <c r="BW523">
        <v>0.02</v>
      </c>
      <c r="BX523" s="5">
        <v>76964</v>
      </c>
      <c r="BY523" s="5">
        <v>98465.691906005231</v>
      </c>
      <c r="BZ523" s="5">
        <v>3771236</v>
      </c>
      <c r="CA523" s="5" t="s">
        <v>9</v>
      </c>
      <c r="CB523" s="5">
        <v>7500</v>
      </c>
      <c r="CC523">
        <v>105965.69190600525</v>
      </c>
      <c r="CD523" s="5">
        <v>287250</v>
      </c>
      <c r="CE523" s="5">
        <v>4058486</v>
      </c>
      <c r="CF523" s="5"/>
      <c r="CG523" s="5" t="s">
        <v>81</v>
      </c>
      <c r="CH523" s="5" t="s">
        <v>1</v>
      </c>
      <c r="CI523" s="5" t="s">
        <v>1</v>
      </c>
      <c r="CJ523" t="s">
        <v>1863</v>
      </c>
      <c r="CK523" t="s">
        <v>1787</v>
      </c>
      <c r="CL523" t="s">
        <v>1868</v>
      </c>
      <c r="CM523" t="s">
        <v>1864</v>
      </c>
      <c r="CN523" s="5" t="b">
        <v>1</v>
      </c>
      <c r="CO523" t="s">
        <v>664</v>
      </c>
      <c r="CQ523" t="s">
        <v>1269</v>
      </c>
      <c r="CR523" t="s">
        <v>1450</v>
      </c>
      <c r="CS523" t="s">
        <v>9</v>
      </c>
      <c r="CT523" t="b">
        <v>1</v>
      </c>
      <c r="CU523">
        <v>3848200</v>
      </c>
      <c r="CV523" t="s">
        <v>1899</v>
      </c>
      <c r="CW523">
        <v>0</v>
      </c>
      <c r="CX523">
        <v>3848200</v>
      </c>
      <c r="CY523">
        <v>0</v>
      </c>
      <c r="CZ523" t="b">
        <v>1</v>
      </c>
      <c r="DA523">
        <v>45274</v>
      </c>
      <c r="DB523" t="s">
        <v>1789</v>
      </c>
      <c r="DC523">
        <v>-1.1749347258485532E-2</v>
      </c>
      <c r="DD523">
        <v>-1156.9076072507037</v>
      </c>
      <c r="DE523" s="5">
        <f>ROUND(ПП5[[#This Row],[Стоимость квартиры с отделкой]]/1000000,2)</f>
        <v>4.0599999999999996</v>
      </c>
    </row>
    <row r="524" spans="1:109" x14ac:dyDescent="0.25">
      <c r="A524" s="5">
        <v>523</v>
      </c>
      <c r="B524" s="5" t="s">
        <v>22</v>
      </c>
      <c r="C524" s="5">
        <v>17</v>
      </c>
      <c r="D524" s="5">
        <v>7</v>
      </c>
      <c r="E524" s="5">
        <v>3</v>
      </c>
      <c r="F524" s="5">
        <v>14.49</v>
      </c>
      <c r="G524" s="5">
        <v>13.98</v>
      </c>
      <c r="H524" s="5">
        <v>11.42</v>
      </c>
      <c r="I524" s="5">
        <v>39.89</v>
      </c>
      <c r="J524" s="5">
        <v>16.670000000000002</v>
      </c>
      <c r="K524" s="5">
        <v>4.1399999999999997</v>
      </c>
      <c r="L524" s="5">
        <v>1.89</v>
      </c>
      <c r="M524" s="5"/>
      <c r="N524" s="5">
        <v>11.31</v>
      </c>
      <c r="O524" s="5">
        <v>2.86</v>
      </c>
      <c r="P524" s="5">
        <v>2.79</v>
      </c>
      <c r="Q524">
        <v>5.42</v>
      </c>
      <c r="R524" s="5">
        <v>11.07</v>
      </c>
      <c r="S524" s="5">
        <v>84.97</v>
      </c>
      <c r="T524" s="5">
        <v>73.900000000000006</v>
      </c>
      <c r="U524" s="5">
        <v>79.44</v>
      </c>
      <c r="V524">
        <v>78.649999999999977</v>
      </c>
      <c r="W524" s="5">
        <v>77803.110000000015</v>
      </c>
      <c r="X524">
        <v>3890.1555000000008</v>
      </c>
      <c r="Y524">
        <v>81693.265500000023</v>
      </c>
      <c r="Z524">
        <v>2450.7979650000002</v>
      </c>
      <c r="AA524">
        <v>84144.063465000014</v>
      </c>
      <c r="AC524">
        <v>84144.063465000014</v>
      </c>
      <c r="AE524">
        <v>84144.063465000014</v>
      </c>
      <c r="AG524">
        <v>84144.063465000014</v>
      </c>
      <c r="AI524">
        <v>84144.063465000014</v>
      </c>
      <c r="AJ524">
        <v>841.44063465000011</v>
      </c>
      <c r="AK524">
        <v>84985.504099650017</v>
      </c>
      <c r="AL524" s="5">
        <v>4249.2752049825012</v>
      </c>
      <c r="AM524" s="5">
        <v>89234.779304632524</v>
      </c>
      <c r="AO524">
        <v>89234.779304632524</v>
      </c>
      <c r="AP524">
        <v>1784.6955860926505</v>
      </c>
      <c r="AQ524">
        <v>91019.474890725178</v>
      </c>
      <c r="AS524">
        <v>91019.474890725178</v>
      </c>
      <c r="AT524">
        <v>1820.3894978145036</v>
      </c>
      <c r="AU524">
        <v>92839.864388539703</v>
      </c>
      <c r="AV524">
        <v>1000</v>
      </c>
      <c r="AW524">
        <v>93839.864388539703</v>
      </c>
      <c r="AX524" s="5"/>
      <c r="AY524">
        <v>93839.864388539703</v>
      </c>
      <c r="AZ524">
        <v>1876.7972877707939</v>
      </c>
      <c r="BA524">
        <v>95716.661676310483</v>
      </c>
      <c r="BC524">
        <v>95716.661676310483</v>
      </c>
      <c r="BD524">
        <v>1914.3332335262096</v>
      </c>
      <c r="BE524">
        <v>97630.994909836692</v>
      </c>
      <c r="BF524">
        <v>2440.7748727459175</v>
      </c>
      <c r="BG524">
        <v>100071.7697825826</v>
      </c>
      <c r="BI524">
        <v>100071.7697825826</v>
      </c>
      <c r="BJ524">
        <v>4002.870791303304</v>
      </c>
      <c r="BK524">
        <v>104074.6405738859</v>
      </c>
      <c r="BL524">
        <v>5203.7320286942959</v>
      </c>
      <c r="BM524">
        <v>109278.3726025802</v>
      </c>
      <c r="BN524">
        <v>14206.188438335426</v>
      </c>
      <c r="BO524">
        <v>123484.56104091564</v>
      </c>
      <c r="BQ524">
        <v>123484.56104091564</v>
      </c>
      <c r="BS524">
        <v>123484.56104091564</v>
      </c>
      <c r="BT524" s="5">
        <v>123484.56</v>
      </c>
      <c r="BU524" s="5">
        <v>9809700</v>
      </c>
      <c r="BW524">
        <v>0.02</v>
      </c>
      <c r="BX524" s="5">
        <v>196194</v>
      </c>
      <c r="BY524" s="5">
        <v>121015.93655589124</v>
      </c>
      <c r="BZ524" s="5">
        <v>9613506</v>
      </c>
      <c r="CA524" s="5" t="s">
        <v>1282</v>
      </c>
      <c r="CB524" s="5">
        <v>10000</v>
      </c>
      <c r="CC524">
        <v>131015.93655589124</v>
      </c>
      <c r="CD524" s="5">
        <v>794400</v>
      </c>
      <c r="CE524" s="5">
        <v>10407906</v>
      </c>
      <c r="CF524" s="5" t="s">
        <v>105</v>
      </c>
      <c r="CG524" s="5" t="s">
        <v>1465</v>
      </c>
      <c r="CH524" s="5" t="s">
        <v>1</v>
      </c>
      <c r="CI524" s="5" t="s">
        <v>1</v>
      </c>
      <c r="CJ524" t="s">
        <v>1863</v>
      </c>
      <c r="CK524" t="s">
        <v>1787</v>
      </c>
      <c r="CL524" t="s">
        <v>1868</v>
      </c>
      <c r="CM524" t="s">
        <v>1858</v>
      </c>
      <c r="CN524" s="5" t="b">
        <v>1</v>
      </c>
      <c r="CO524" t="s">
        <v>665</v>
      </c>
      <c r="CQ524" t="s">
        <v>1269</v>
      </c>
      <c r="CR524" t="s">
        <v>1450</v>
      </c>
      <c r="CS524" t="s">
        <v>1282</v>
      </c>
      <c r="CT524" t="b">
        <v>1</v>
      </c>
      <c r="CU524">
        <v>9809700</v>
      </c>
      <c r="CV524" t="s">
        <v>1899</v>
      </c>
      <c r="CW524">
        <v>0</v>
      </c>
      <c r="CX524">
        <v>9809700</v>
      </c>
      <c r="CY524">
        <v>0</v>
      </c>
      <c r="CZ524" t="b">
        <v>1</v>
      </c>
      <c r="DA524">
        <v>45635</v>
      </c>
      <c r="DB524" t="s">
        <v>1789</v>
      </c>
      <c r="DC524">
        <v>-9.9446122860020747E-3</v>
      </c>
      <c r="DD524">
        <v>-1203.4565694757637</v>
      </c>
      <c r="DE524" s="5">
        <f>ROUND(ПП5[[#This Row],[Стоимость квартиры с отделкой]]/1000000,2)</f>
        <v>10.41</v>
      </c>
    </row>
    <row r="525" spans="1:109" x14ac:dyDescent="0.25">
      <c r="A525" s="5">
        <v>524</v>
      </c>
      <c r="B525" s="5" t="s">
        <v>22</v>
      </c>
      <c r="C525" s="5">
        <v>17</v>
      </c>
      <c r="D525" s="5">
        <v>8</v>
      </c>
      <c r="E525" s="5">
        <v>1</v>
      </c>
      <c r="F525" s="5">
        <v>16.79</v>
      </c>
      <c r="G525" s="5"/>
      <c r="H525" s="5"/>
      <c r="I525" s="5">
        <v>16.79</v>
      </c>
      <c r="J525" s="5">
        <v>11.43</v>
      </c>
      <c r="K525" s="5">
        <v>3.56</v>
      </c>
      <c r="L525" s="5"/>
      <c r="M525" s="5"/>
      <c r="N525" s="5">
        <v>6.66</v>
      </c>
      <c r="O525" s="5">
        <v>2.4900000000000002</v>
      </c>
      <c r="P525" s="5"/>
      <c r="R525" s="5">
        <v>2.4900000000000002</v>
      </c>
      <c r="S525" s="5">
        <v>40.93</v>
      </c>
      <c r="T525" s="5">
        <v>38.44</v>
      </c>
      <c r="U525" s="5">
        <v>39.69</v>
      </c>
      <c r="V525">
        <v>39.549999999999997</v>
      </c>
      <c r="W525" s="5">
        <v>86384.8125</v>
      </c>
      <c r="X525">
        <v>4319.2406250000004</v>
      </c>
      <c r="Y525">
        <v>90704.053125000006</v>
      </c>
      <c r="Z525">
        <v>2721.1215937500001</v>
      </c>
      <c r="AA525">
        <v>93425.17471875</v>
      </c>
      <c r="AB525">
        <v>4204.1328623437503</v>
      </c>
      <c r="AC525">
        <v>97629.307581093744</v>
      </c>
      <c r="AE525">
        <v>97629.307581093744</v>
      </c>
      <c r="AG525">
        <v>97629.307581093744</v>
      </c>
      <c r="AI525">
        <v>97629.307581093744</v>
      </c>
      <c r="AK525">
        <v>97629.307581093744</v>
      </c>
      <c r="AL525" s="5"/>
      <c r="AM525" s="5">
        <v>97629.307581093744</v>
      </c>
      <c r="AO525">
        <v>97629.307581093744</v>
      </c>
      <c r="AQ525">
        <v>97629.307581093744</v>
      </c>
      <c r="AS525">
        <v>97629.307581093744</v>
      </c>
      <c r="AU525">
        <v>97629.307581093744</v>
      </c>
      <c r="AW525">
        <v>97629.307581093744</v>
      </c>
      <c r="AX525" s="5"/>
      <c r="AY525">
        <v>97629.307581093744</v>
      </c>
      <c r="BA525">
        <v>97629.307581093744</v>
      </c>
      <c r="BC525">
        <v>97629.307581093744</v>
      </c>
      <c r="BE525">
        <v>97629.307581093744</v>
      </c>
      <c r="BG525">
        <v>97629.307581093744</v>
      </c>
      <c r="BI525">
        <v>97629.307581093744</v>
      </c>
      <c r="BK525">
        <v>97629.307581093744</v>
      </c>
      <c r="BM525">
        <v>97629.307581093744</v>
      </c>
      <c r="BO525">
        <v>97629.307581093744</v>
      </c>
      <c r="BQ525">
        <v>97629.307581093744</v>
      </c>
      <c r="BS525">
        <v>97629.307581093744</v>
      </c>
      <c r="BT525" s="5">
        <v>97629.31</v>
      </c>
      <c r="BU525" s="5">
        <v>3874907.31</v>
      </c>
      <c r="BW525">
        <v>0.02</v>
      </c>
      <c r="BX525" s="5">
        <v>77498.146200000003</v>
      </c>
      <c r="BY525" s="5">
        <v>95676.723607961714</v>
      </c>
      <c r="BZ525" s="5">
        <v>3797409.16</v>
      </c>
      <c r="CA525" s="5" t="s">
        <v>8</v>
      </c>
      <c r="CB525" s="5"/>
      <c r="CC525">
        <v>95676.723607961714</v>
      </c>
      <c r="CD525" s="5">
        <v>0</v>
      </c>
      <c r="CE525" s="5">
        <v>3797409.16</v>
      </c>
      <c r="CF525" s="5"/>
      <c r="CG525" s="5" t="s">
        <v>132</v>
      </c>
      <c r="CH525" s="5" t="s">
        <v>1</v>
      </c>
      <c r="CI525" s="5" t="s">
        <v>1</v>
      </c>
      <c r="CJ525" t="s">
        <v>1863</v>
      </c>
      <c r="CK525" t="s">
        <v>1787</v>
      </c>
      <c r="CL525" t="s">
        <v>1868</v>
      </c>
      <c r="CM525" t="s">
        <v>1864</v>
      </c>
      <c r="CN525" s="5" t="b">
        <v>1</v>
      </c>
      <c r="CO525" t="s">
        <v>666</v>
      </c>
      <c r="CQ525" t="s">
        <v>128</v>
      </c>
      <c r="CR525" t="s">
        <v>1450</v>
      </c>
      <c r="CS525" t="s">
        <v>8</v>
      </c>
      <c r="CT525" t="b">
        <v>1</v>
      </c>
      <c r="CU525">
        <v>3874907.31</v>
      </c>
      <c r="CV525" t="s">
        <v>1899</v>
      </c>
      <c r="CW525">
        <v>0</v>
      </c>
      <c r="CX525">
        <v>3874907</v>
      </c>
      <c r="CY525">
        <v>0</v>
      </c>
      <c r="CZ525" t="b">
        <v>1</v>
      </c>
      <c r="DA525">
        <v>45197</v>
      </c>
      <c r="DB525" t="s">
        <v>1789</v>
      </c>
      <c r="DC525">
        <v>-3.5273368606700828E-3</v>
      </c>
      <c r="DD525">
        <v>-337.48403389050685</v>
      </c>
      <c r="DE525" s="5">
        <f>ROUND(ПП5[[#This Row],[Стоимость квартиры с отделкой]]/1000000,2)</f>
        <v>3.8</v>
      </c>
    </row>
    <row r="526" spans="1:109" x14ac:dyDescent="0.25">
      <c r="A526" s="5">
        <v>525</v>
      </c>
      <c r="B526" s="5" t="s">
        <v>22</v>
      </c>
      <c r="C526" s="5">
        <v>18</v>
      </c>
      <c r="D526" s="5">
        <v>1</v>
      </c>
      <c r="E526" s="5">
        <v>0</v>
      </c>
      <c r="F526" s="5">
        <v>13.74</v>
      </c>
      <c r="G526" s="5"/>
      <c r="H526" s="5"/>
      <c r="I526" s="5">
        <v>13.74</v>
      </c>
      <c r="J526" s="5">
        <v>5.84</v>
      </c>
      <c r="K526" s="5">
        <v>3.76</v>
      </c>
      <c r="L526" s="5"/>
      <c r="M526" s="5"/>
      <c r="N526" s="5">
        <v>3.73</v>
      </c>
      <c r="O526" s="5">
        <v>4.6500000000000004</v>
      </c>
      <c r="P526" s="5"/>
      <c r="R526" s="5">
        <v>4.6500000000000004</v>
      </c>
      <c r="S526" s="5">
        <v>31.72</v>
      </c>
      <c r="T526" s="5">
        <v>27.07</v>
      </c>
      <c r="U526" s="5">
        <v>29.4</v>
      </c>
      <c r="V526">
        <v>29.4</v>
      </c>
      <c r="W526" s="5">
        <v>89353.53</v>
      </c>
      <c r="X526">
        <v>4467.6765000000005</v>
      </c>
      <c r="Y526">
        <v>93821.2065</v>
      </c>
      <c r="Z526">
        <v>2814.636195</v>
      </c>
      <c r="AA526">
        <v>96635.842694999999</v>
      </c>
      <c r="AB526">
        <v>8697.2258425500004</v>
      </c>
      <c r="AC526">
        <v>105333.06853755</v>
      </c>
      <c r="AE526">
        <v>105333.06853755</v>
      </c>
      <c r="AG526">
        <v>105333.06853755</v>
      </c>
      <c r="AI526">
        <v>105333.06853755</v>
      </c>
      <c r="AJ526">
        <v>1053.3306853755</v>
      </c>
      <c r="AK526">
        <v>106386.39922292552</v>
      </c>
      <c r="AL526" s="5">
        <v>5319.319961146276</v>
      </c>
      <c r="AM526" s="5">
        <v>111705.7191840718</v>
      </c>
      <c r="AO526">
        <v>111705.7191840718</v>
      </c>
      <c r="AP526">
        <v>3351.1715755221535</v>
      </c>
      <c r="AQ526">
        <v>115056.89075959394</v>
      </c>
      <c r="AS526">
        <v>115056.89075959394</v>
      </c>
      <c r="AU526">
        <v>115056.89075959394</v>
      </c>
      <c r="AW526">
        <v>115056.89075959394</v>
      </c>
      <c r="AX526" s="5">
        <v>1150.5689075959394</v>
      </c>
      <c r="AY526">
        <v>116207.45966718988</v>
      </c>
      <c r="BA526">
        <v>116207.45966718988</v>
      </c>
      <c r="BC526">
        <v>116207.45966718988</v>
      </c>
      <c r="BE526">
        <v>116207.45966718988</v>
      </c>
      <c r="BF526">
        <v>1743.111895007848</v>
      </c>
      <c r="BG526">
        <v>117950.57156219771</v>
      </c>
      <c r="BI526">
        <v>117950.57156219771</v>
      </c>
      <c r="BK526">
        <v>117950.57156219771</v>
      </c>
      <c r="BL526">
        <v>4718.0228624879092</v>
      </c>
      <c r="BM526">
        <v>122668.59442468564</v>
      </c>
      <c r="BN526">
        <v>15946.917275209133</v>
      </c>
      <c r="BO526">
        <v>138615.51169989476</v>
      </c>
      <c r="BP526">
        <v>35</v>
      </c>
      <c r="BQ526">
        <v>138650.51169989476</v>
      </c>
      <c r="BS526">
        <v>138650.51169989476</v>
      </c>
      <c r="BT526" s="5">
        <v>138650.51</v>
      </c>
      <c r="BU526" s="5">
        <v>4076400</v>
      </c>
      <c r="BV526">
        <v>235200</v>
      </c>
      <c r="BX526" s="5">
        <v>235200</v>
      </c>
      <c r="BY526" s="5">
        <v>130653.06122448979</v>
      </c>
      <c r="BZ526" s="5">
        <v>3841200</v>
      </c>
      <c r="CA526" s="5" t="s">
        <v>10</v>
      </c>
      <c r="CB526" s="5">
        <v>25000</v>
      </c>
      <c r="CC526">
        <v>155653.06122448982</v>
      </c>
      <c r="CD526" s="5">
        <v>735000.00000000093</v>
      </c>
      <c r="CE526" s="5">
        <v>4576200.0000000009</v>
      </c>
      <c r="CF526" s="5"/>
      <c r="CG526" s="5" t="s">
        <v>1802</v>
      </c>
      <c r="CH526" s="5" t="s">
        <v>1</v>
      </c>
      <c r="CI526" s="5" t="s">
        <v>1</v>
      </c>
      <c r="CJ526" t="s">
        <v>1863</v>
      </c>
      <c r="CK526" t="s">
        <v>1787</v>
      </c>
      <c r="CL526" t="s">
        <v>1868</v>
      </c>
      <c r="CM526" t="s">
        <v>1862</v>
      </c>
      <c r="CN526" s="5" t="b">
        <v>1</v>
      </c>
      <c r="CO526" t="s">
        <v>667</v>
      </c>
      <c r="CQ526" t="s">
        <v>1269</v>
      </c>
      <c r="CR526" t="s">
        <v>1450</v>
      </c>
      <c r="CS526" t="s">
        <v>10</v>
      </c>
      <c r="CT526" t="b">
        <v>1</v>
      </c>
      <c r="CU526">
        <v>4076400</v>
      </c>
      <c r="CV526" t="s">
        <v>1899</v>
      </c>
      <c r="CW526">
        <v>0</v>
      </c>
      <c r="CX526">
        <v>4076400</v>
      </c>
      <c r="CY526">
        <v>0</v>
      </c>
      <c r="CZ526" t="b">
        <v>1</v>
      </c>
      <c r="DA526">
        <v>45835</v>
      </c>
      <c r="DB526" t="s">
        <v>1789</v>
      </c>
      <c r="DC526">
        <v>0</v>
      </c>
      <c r="DD526">
        <v>0</v>
      </c>
      <c r="DE526" s="5">
        <f>ROUND(ПП5[[#This Row],[Стоимость квартиры с отделкой]]/1000000,2)</f>
        <v>4.58</v>
      </c>
    </row>
    <row r="527" spans="1:109" x14ac:dyDescent="0.25">
      <c r="A527" s="5">
        <v>526</v>
      </c>
      <c r="B527" s="5" t="s">
        <v>22</v>
      </c>
      <c r="C527" s="5">
        <v>18</v>
      </c>
      <c r="D527" s="5">
        <v>2</v>
      </c>
      <c r="E527" s="5">
        <v>1</v>
      </c>
      <c r="F527" s="5">
        <v>13.17</v>
      </c>
      <c r="G527" s="5"/>
      <c r="H527" s="5"/>
      <c r="I527" s="5">
        <v>13.17</v>
      </c>
      <c r="J527" s="5">
        <v>16.940000000000001</v>
      </c>
      <c r="K527" s="5">
        <v>3.55</v>
      </c>
      <c r="L527" s="5">
        <v>2.41</v>
      </c>
      <c r="M527" s="5"/>
      <c r="N527" s="5">
        <v>5.8</v>
      </c>
      <c r="O527" s="5">
        <v>2.68</v>
      </c>
      <c r="P527" s="5"/>
      <c r="R527" s="5">
        <v>2.68</v>
      </c>
      <c r="S527" s="5">
        <v>44.55</v>
      </c>
      <c r="T527" s="5">
        <v>41.87</v>
      </c>
      <c r="U527" s="5">
        <v>43.21</v>
      </c>
      <c r="V527">
        <v>42.29999999999999</v>
      </c>
      <c r="W527" s="5">
        <v>85168.125</v>
      </c>
      <c r="X527">
        <v>4258.40625</v>
      </c>
      <c r="Y527">
        <v>89426.53125</v>
      </c>
      <c r="Z527">
        <v>2682.7959375</v>
      </c>
      <c r="AA527">
        <v>92109.327187500006</v>
      </c>
      <c r="AB527">
        <v>921.09327187500003</v>
      </c>
      <c r="AC527">
        <v>93030.420459375004</v>
      </c>
      <c r="AE527">
        <v>93030.420459375004</v>
      </c>
      <c r="AF527">
        <v>4651.52102296875</v>
      </c>
      <c r="AG527">
        <v>97681.941482343755</v>
      </c>
      <c r="AI527">
        <v>97681.941482343755</v>
      </c>
      <c r="AJ527">
        <v>976.81941482343757</v>
      </c>
      <c r="AK527">
        <v>98658.760897167187</v>
      </c>
      <c r="AL527" s="5">
        <v>4932.9380448583597</v>
      </c>
      <c r="AM527" s="5">
        <v>103591.69894202554</v>
      </c>
      <c r="AO527">
        <v>103591.69894202554</v>
      </c>
      <c r="AP527">
        <v>3107.7509682607661</v>
      </c>
      <c r="AQ527">
        <v>106699.4499102863</v>
      </c>
      <c r="AR527">
        <v>500</v>
      </c>
      <c r="AS527">
        <v>107199.4499102863</v>
      </c>
      <c r="AU527">
        <v>107199.4499102863</v>
      </c>
      <c r="AW527">
        <v>107199.4499102863</v>
      </c>
      <c r="AX527" s="5"/>
      <c r="AY527">
        <v>107199.4499102863</v>
      </c>
      <c r="BA527">
        <v>107199.4499102863</v>
      </c>
      <c r="BC527">
        <v>107199.4499102863</v>
      </c>
      <c r="BE527">
        <v>107199.4499102863</v>
      </c>
      <c r="BG527">
        <v>107199.4499102863</v>
      </c>
      <c r="BI527">
        <v>107199.4499102863</v>
      </c>
      <c r="BK527">
        <v>107199.4499102863</v>
      </c>
      <c r="BM527">
        <v>107199.4499102863</v>
      </c>
      <c r="BO527">
        <v>107199.4499102863</v>
      </c>
      <c r="BQ527">
        <v>107199.4499102863</v>
      </c>
      <c r="BS527">
        <v>107199.4499102863</v>
      </c>
      <c r="BT527" s="5">
        <v>107199.45</v>
      </c>
      <c r="BU527" s="5">
        <v>4632100</v>
      </c>
      <c r="BV527">
        <v>88888</v>
      </c>
      <c r="BX527" s="5">
        <v>88888</v>
      </c>
      <c r="BY527" s="5">
        <v>105142.60587826892</v>
      </c>
      <c r="BZ527" s="5">
        <v>4543212</v>
      </c>
      <c r="CA527" s="5" t="s">
        <v>10</v>
      </c>
      <c r="CB527" s="5">
        <v>20000</v>
      </c>
      <c r="CC527">
        <v>125142.60587826892</v>
      </c>
      <c r="CD527" s="5">
        <v>864200</v>
      </c>
      <c r="CE527" s="5">
        <v>5407412</v>
      </c>
      <c r="CF527" s="5"/>
      <c r="CG527" s="5" t="s">
        <v>1297</v>
      </c>
      <c r="CH527" s="5" t="s">
        <v>1</v>
      </c>
      <c r="CI527" s="5" t="s">
        <v>1</v>
      </c>
      <c r="CJ527" t="s">
        <v>1863</v>
      </c>
      <c r="CK527" t="s">
        <v>1787</v>
      </c>
      <c r="CL527" t="s">
        <v>1868</v>
      </c>
      <c r="CM527" t="s">
        <v>1856</v>
      </c>
      <c r="CN527" s="5" t="b">
        <v>1</v>
      </c>
      <c r="CO527" t="s">
        <v>668</v>
      </c>
      <c r="CQ527" t="s">
        <v>1269</v>
      </c>
      <c r="CR527" t="s">
        <v>1450</v>
      </c>
      <c r="CS527" t="s">
        <v>10</v>
      </c>
      <c r="CT527" t="b">
        <v>1</v>
      </c>
      <c r="CU527">
        <v>4632100</v>
      </c>
      <c r="CV527" t="s">
        <v>1899</v>
      </c>
      <c r="CW527">
        <v>0</v>
      </c>
      <c r="CX527">
        <v>4632100</v>
      </c>
      <c r="CY527">
        <v>0</v>
      </c>
      <c r="CZ527" t="b">
        <v>1</v>
      </c>
      <c r="DA527">
        <v>45393</v>
      </c>
      <c r="DB527" t="s">
        <v>1789</v>
      </c>
      <c r="DC527">
        <v>-2.1059939828743542E-2</v>
      </c>
      <c r="DD527">
        <v>-2214.296953233641</v>
      </c>
      <c r="DE527" s="5">
        <f>ROUND(ПП5[[#This Row],[Стоимость квартиры с отделкой]]/1000000,2)</f>
        <v>5.41</v>
      </c>
    </row>
    <row r="528" spans="1:109" x14ac:dyDescent="0.25">
      <c r="A528" s="5">
        <v>527</v>
      </c>
      <c r="B528" s="5" t="s">
        <v>22</v>
      </c>
      <c r="C528" s="5">
        <v>18</v>
      </c>
      <c r="D528" s="5">
        <v>3</v>
      </c>
      <c r="E528" s="5">
        <v>0</v>
      </c>
      <c r="F528" s="5">
        <v>7.2</v>
      </c>
      <c r="G528" s="5"/>
      <c r="H528" s="5"/>
      <c r="I528" s="5">
        <v>7.2</v>
      </c>
      <c r="J528" s="5">
        <v>5.17</v>
      </c>
      <c r="K528" s="5">
        <v>3.71</v>
      </c>
      <c r="L528" s="5"/>
      <c r="M528" s="5"/>
      <c r="N528" s="5">
        <v>6.96</v>
      </c>
      <c r="O528" s="5">
        <v>2.92</v>
      </c>
      <c r="P528" s="5"/>
      <c r="R528" s="5">
        <v>2.92</v>
      </c>
      <c r="S528" s="5">
        <v>25.96</v>
      </c>
      <c r="T528" s="5">
        <v>23.04</v>
      </c>
      <c r="U528" s="5">
        <v>24.5</v>
      </c>
      <c r="V528">
        <v>24.6</v>
      </c>
      <c r="W528" s="5">
        <v>91105.56</v>
      </c>
      <c r="X528">
        <v>4555.2780000000002</v>
      </c>
      <c r="Y528">
        <v>95660.838000000003</v>
      </c>
      <c r="Z528">
        <v>2869.8251399999999</v>
      </c>
      <c r="AA528">
        <v>98530.663140000004</v>
      </c>
      <c r="AB528">
        <v>8867.7596826000008</v>
      </c>
      <c r="AC528">
        <v>107398.4228226</v>
      </c>
      <c r="AE528">
        <v>107398.4228226</v>
      </c>
      <c r="AG528">
        <v>107398.4228226</v>
      </c>
      <c r="AI528">
        <v>107398.4228226</v>
      </c>
      <c r="AJ528">
        <v>1073.9842282259999</v>
      </c>
      <c r="AK528">
        <v>108472.407050826</v>
      </c>
      <c r="AL528" s="5">
        <v>5423.6203525413002</v>
      </c>
      <c r="AM528" s="5">
        <v>113896.0274033673</v>
      </c>
      <c r="AO528">
        <v>113896.0274033673</v>
      </c>
      <c r="AP528">
        <v>3416.880822101019</v>
      </c>
      <c r="AQ528">
        <v>117312.90822546832</v>
      </c>
      <c r="AS528">
        <v>117312.90822546832</v>
      </c>
      <c r="AU528">
        <v>117312.90822546832</v>
      </c>
      <c r="AW528">
        <v>117312.90822546832</v>
      </c>
      <c r="AX528" s="5">
        <v>1173.1290822546832</v>
      </c>
      <c r="AY528">
        <v>118486.03730772302</v>
      </c>
      <c r="BA528">
        <v>118486.03730772302</v>
      </c>
      <c r="BB528">
        <v>592.43018653861509</v>
      </c>
      <c r="BC528">
        <v>119078.46749426164</v>
      </c>
      <c r="BE528">
        <v>119078.46749426164</v>
      </c>
      <c r="BF528">
        <v>2976.961687356541</v>
      </c>
      <c r="BG528">
        <v>122055.42918161816</v>
      </c>
      <c r="BI528">
        <v>122055.42918161816</v>
      </c>
      <c r="BK528">
        <v>122055.42918161816</v>
      </c>
      <c r="BL528">
        <v>4882.2171672647264</v>
      </c>
      <c r="BM528">
        <v>126937.64634888287</v>
      </c>
      <c r="BN528">
        <v>16501.894025354777</v>
      </c>
      <c r="BO528">
        <v>143439.54037423767</v>
      </c>
      <c r="BP528">
        <v>35</v>
      </c>
      <c r="BQ528">
        <v>143474.54037423767</v>
      </c>
      <c r="BS528">
        <v>143474.54037423767</v>
      </c>
      <c r="BT528" s="5">
        <v>143474.54</v>
      </c>
      <c r="BU528" s="5">
        <v>3529500</v>
      </c>
      <c r="BX528" s="5">
        <v>0</v>
      </c>
      <c r="BY528" s="5">
        <v>143475.60975609755</v>
      </c>
      <c r="BZ528" s="5">
        <v>3529500</v>
      </c>
      <c r="CA528" s="5" t="s">
        <v>1282</v>
      </c>
      <c r="CB528" s="5">
        <v>10000</v>
      </c>
      <c r="CC528">
        <v>153475.60975609755</v>
      </c>
      <c r="CD528" s="5">
        <v>246000</v>
      </c>
      <c r="CE528" s="5">
        <v>3775500</v>
      </c>
      <c r="CF528" s="5"/>
      <c r="CG528" s="5"/>
      <c r="CH528" s="5" t="s">
        <v>2</v>
      </c>
      <c r="CI528" s="5" t="s">
        <v>2</v>
      </c>
      <c r="CJ528" t="s">
        <v>1821</v>
      </c>
      <c r="CK528" t="s">
        <v>1787</v>
      </c>
      <c r="CL528" t="s">
        <v>1868</v>
      </c>
      <c r="CM528" t="s">
        <v>1862</v>
      </c>
      <c r="CN528" s="5" t="b">
        <v>1</v>
      </c>
      <c r="CO528" t="s">
        <v>669</v>
      </c>
      <c r="CQ528" t="s">
        <v>1269</v>
      </c>
      <c r="CR528" t="s">
        <v>1451</v>
      </c>
      <c r="CS528" t="s">
        <v>8</v>
      </c>
      <c r="CT528" t="b">
        <v>0</v>
      </c>
      <c r="CU528">
        <v>3529500</v>
      </c>
      <c r="CV528">
        <v>3529500</v>
      </c>
      <c r="CW528">
        <v>0</v>
      </c>
      <c r="CX528">
        <v>0</v>
      </c>
      <c r="CY528">
        <v>0</v>
      </c>
      <c r="CZ528" t="b">
        <v>1</v>
      </c>
      <c r="DA528" t="s">
        <v>1786</v>
      </c>
      <c r="DB528" t="s">
        <v>1787</v>
      </c>
      <c r="DC528">
        <v>4.0816326530612734E-3</v>
      </c>
      <c r="DD528">
        <v>585.61473369836438</v>
      </c>
      <c r="DE528" s="5">
        <f>ROUND(ПП5[[#This Row],[Стоимость квартиры с отделкой]]/1000000,2)</f>
        <v>3.78</v>
      </c>
    </row>
    <row r="529" spans="1:109" x14ac:dyDescent="0.25">
      <c r="A529" s="5">
        <v>528</v>
      </c>
      <c r="B529" s="5" t="s">
        <v>22</v>
      </c>
      <c r="C529" s="5">
        <v>18</v>
      </c>
      <c r="D529" s="5">
        <v>4</v>
      </c>
      <c r="E529" s="5">
        <v>2</v>
      </c>
      <c r="F529" s="5">
        <v>14.48</v>
      </c>
      <c r="G529" s="5">
        <v>11.42</v>
      </c>
      <c r="H529" s="5"/>
      <c r="I529" s="5">
        <v>25.9</v>
      </c>
      <c r="J529" s="5">
        <v>15.86</v>
      </c>
      <c r="K529" s="5">
        <v>3.01</v>
      </c>
      <c r="L529" s="5">
        <v>2.67</v>
      </c>
      <c r="M529" s="5"/>
      <c r="N529" s="5">
        <v>9.44</v>
      </c>
      <c r="O529" s="5">
        <v>2.72</v>
      </c>
      <c r="P529" s="5"/>
      <c r="R529" s="5">
        <v>2.72</v>
      </c>
      <c r="S529" s="5">
        <v>59.6</v>
      </c>
      <c r="T529" s="5">
        <v>56.88</v>
      </c>
      <c r="U529" s="5">
        <v>58.24</v>
      </c>
      <c r="V529">
        <v>57.9</v>
      </c>
      <c r="W529" s="5">
        <v>79535.67300000001</v>
      </c>
      <c r="X529">
        <v>3976.7836500000008</v>
      </c>
      <c r="Y529">
        <v>83512.456649999993</v>
      </c>
      <c r="Z529">
        <v>2505.3736994999999</v>
      </c>
      <c r="AA529">
        <v>86017.8303495</v>
      </c>
      <c r="AC529">
        <v>86017.8303495</v>
      </c>
      <c r="AE529">
        <v>86017.8303495</v>
      </c>
      <c r="AG529">
        <v>86017.8303495</v>
      </c>
      <c r="AI529">
        <v>86017.8303495</v>
      </c>
      <c r="AJ529">
        <v>860.17830349500002</v>
      </c>
      <c r="AK529">
        <v>86878.008652995006</v>
      </c>
      <c r="AL529" s="5">
        <v>4343.9004326497507</v>
      </c>
      <c r="AM529" s="5">
        <v>91221.909085644758</v>
      </c>
      <c r="AO529">
        <v>91221.909085644758</v>
      </c>
      <c r="AP529">
        <v>1824.4381817128951</v>
      </c>
      <c r="AQ529">
        <v>93046.347267357647</v>
      </c>
      <c r="AS529">
        <v>93046.347267357647</v>
      </c>
      <c r="AT529">
        <v>1860.9269453471527</v>
      </c>
      <c r="AU529">
        <v>94907.274212704797</v>
      </c>
      <c r="AW529">
        <v>94907.274212704797</v>
      </c>
      <c r="AX529" s="5">
        <v>949.07274212704795</v>
      </c>
      <c r="AY529">
        <v>95856.346954831839</v>
      </c>
      <c r="BA529">
        <v>95856.346954831839</v>
      </c>
      <c r="BC529">
        <v>95856.346954831839</v>
      </c>
      <c r="BE529">
        <v>95856.346954831839</v>
      </c>
      <c r="BF529">
        <v>1437.8452043224777</v>
      </c>
      <c r="BG529">
        <v>97294.192159154321</v>
      </c>
      <c r="BI529">
        <v>97294.192159154321</v>
      </c>
      <c r="BJ529">
        <v>3891.7676863661727</v>
      </c>
      <c r="BK529">
        <v>101185.9598455205</v>
      </c>
      <c r="BL529">
        <v>6071.1575907312299</v>
      </c>
      <c r="BM529">
        <v>107257.11743625172</v>
      </c>
      <c r="BN529">
        <v>13943.425266712726</v>
      </c>
      <c r="BO529">
        <v>121200.54270296446</v>
      </c>
      <c r="BP529">
        <v>35</v>
      </c>
      <c r="BQ529">
        <v>121235.54270296446</v>
      </c>
      <c r="BS529">
        <v>121235.54270296446</v>
      </c>
      <c r="BT529" s="5">
        <v>121235.54</v>
      </c>
      <c r="BU529" s="5">
        <v>7060800</v>
      </c>
      <c r="BV529">
        <v>300000</v>
      </c>
      <c r="BW529">
        <v>0.03</v>
      </c>
      <c r="BX529" s="5">
        <v>511824</v>
      </c>
      <c r="BY529" s="5">
        <v>112448.07692307692</v>
      </c>
      <c r="BZ529" s="5">
        <v>6548976</v>
      </c>
      <c r="CA529" s="5" t="s">
        <v>10</v>
      </c>
      <c r="CB529" s="5">
        <v>25000</v>
      </c>
      <c r="CC529">
        <v>137448.07692307694</v>
      </c>
      <c r="CD529" s="5">
        <v>1456000.0000000007</v>
      </c>
      <c r="CE529" s="5">
        <v>8004976.0000000019</v>
      </c>
      <c r="CF529" s="5"/>
      <c r="CG529" s="5" t="s">
        <v>1775</v>
      </c>
      <c r="CH529" s="5" t="s">
        <v>1</v>
      </c>
      <c r="CI529" s="5" t="s">
        <v>1</v>
      </c>
      <c r="CJ529" t="s">
        <v>1863</v>
      </c>
      <c r="CK529" t="s">
        <v>1787</v>
      </c>
      <c r="CL529" t="s">
        <v>1868</v>
      </c>
      <c r="CM529" t="s">
        <v>1857</v>
      </c>
      <c r="CN529" s="5" t="b">
        <v>1</v>
      </c>
      <c r="CO529" t="s">
        <v>670</v>
      </c>
      <c r="CQ529" t="s">
        <v>1269</v>
      </c>
      <c r="CR529" t="s">
        <v>1450</v>
      </c>
      <c r="CS529" t="s">
        <v>10</v>
      </c>
      <c r="CT529" t="b">
        <v>1</v>
      </c>
      <c r="CU529">
        <v>7060800</v>
      </c>
      <c r="CV529" t="s">
        <v>1899</v>
      </c>
      <c r="CW529">
        <v>0</v>
      </c>
      <c r="CX529">
        <v>7060800</v>
      </c>
      <c r="CY529">
        <v>0</v>
      </c>
      <c r="CZ529" t="b">
        <v>1</v>
      </c>
      <c r="DA529">
        <v>45737</v>
      </c>
      <c r="DB529" t="s">
        <v>1785</v>
      </c>
      <c r="DC529">
        <v>-5.8379120879121782E-3</v>
      </c>
      <c r="DD529">
        <v>-656.46198753170927</v>
      </c>
      <c r="DE529" s="5">
        <f>ROUND(ПП5[[#This Row],[Стоимость квартиры с отделкой]]/1000000,2)</f>
        <v>8</v>
      </c>
    </row>
    <row r="530" spans="1:109" x14ac:dyDescent="0.25">
      <c r="A530" s="5">
        <v>529</v>
      </c>
      <c r="B530" s="5" t="s">
        <v>22</v>
      </c>
      <c r="C530" s="5">
        <v>18</v>
      </c>
      <c r="D530" s="5">
        <v>5</v>
      </c>
      <c r="E530" s="5">
        <v>2</v>
      </c>
      <c r="F530" s="5">
        <v>15.41</v>
      </c>
      <c r="G530" s="5">
        <v>12.78</v>
      </c>
      <c r="H530" s="5"/>
      <c r="I530" s="5">
        <v>28.19</v>
      </c>
      <c r="J530" s="5">
        <v>13.45</v>
      </c>
      <c r="K530" s="5">
        <v>3.7</v>
      </c>
      <c r="L530" s="5">
        <v>2.72</v>
      </c>
      <c r="M530" s="5"/>
      <c r="N530" s="5">
        <v>8.2200000000000006</v>
      </c>
      <c r="O530" s="5">
        <v>3.03</v>
      </c>
      <c r="P530" s="5"/>
      <c r="R530" s="5">
        <v>3.03</v>
      </c>
      <c r="S530" s="5">
        <v>59.31</v>
      </c>
      <c r="T530" s="5">
        <v>56.28</v>
      </c>
      <c r="U530" s="5">
        <v>57.8</v>
      </c>
      <c r="V530">
        <v>57.3</v>
      </c>
      <c r="W530" s="5">
        <v>79149.577499999999</v>
      </c>
      <c r="X530">
        <v>3957.4788749999998</v>
      </c>
      <c r="Y530">
        <v>83107.056375</v>
      </c>
      <c r="Z530">
        <v>2493.2116912500001</v>
      </c>
      <c r="AA530">
        <v>85600.268066250006</v>
      </c>
      <c r="AC530">
        <v>85600.268066250006</v>
      </c>
      <c r="AE530">
        <v>85600.268066250006</v>
      </c>
      <c r="AG530">
        <v>85600.268066250006</v>
      </c>
      <c r="AI530">
        <v>85600.268066250006</v>
      </c>
      <c r="AK530">
        <v>85600.268066250006</v>
      </c>
      <c r="AL530" s="5"/>
      <c r="AM530" s="5">
        <v>85600.268066250006</v>
      </c>
      <c r="AO530">
        <v>85600.268066250006</v>
      </c>
      <c r="AQ530">
        <v>85600.268066250006</v>
      </c>
      <c r="AS530">
        <v>85600.268066250006</v>
      </c>
      <c r="AU530">
        <v>85600.268066250006</v>
      </c>
      <c r="AW530">
        <v>85600.268066250006</v>
      </c>
      <c r="AX530" s="5"/>
      <c r="AY530">
        <v>85600.268066250006</v>
      </c>
      <c r="BA530">
        <v>85600.268066250006</v>
      </c>
      <c r="BC530">
        <v>85600.268066250006</v>
      </c>
      <c r="BE530">
        <v>85600.268066250006</v>
      </c>
      <c r="BG530">
        <v>85600.268066250006</v>
      </c>
      <c r="BI530">
        <v>85600.268066250006</v>
      </c>
      <c r="BK530">
        <v>85600.268066250006</v>
      </c>
      <c r="BM530">
        <v>85600.268066250006</v>
      </c>
      <c r="BO530">
        <v>85600.268066250006</v>
      </c>
      <c r="BQ530">
        <v>85600.268066250006</v>
      </c>
      <c r="BS530">
        <v>85600.268066250006</v>
      </c>
      <c r="BT530" s="5">
        <v>85600.27</v>
      </c>
      <c r="BU530" s="5">
        <v>4947695.6100000003</v>
      </c>
      <c r="BW530">
        <v>0.03</v>
      </c>
      <c r="BX530" s="5">
        <v>148430.8683</v>
      </c>
      <c r="BY530" s="5">
        <v>83032.261937716277</v>
      </c>
      <c r="BZ530" s="5">
        <v>4799264.74</v>
      </c>
      <c r="CA530" s="5" t="s">
        <v>9</v>
      </c>
      <c r="CB530" s="5">
        <v>7500</v>
      </c>
      <c r="CC530">
        <v>90532.261937716277</v>
      </c>
      <c r="CD530" s="5">
        <v>433500</v>
      </c>
      <c r="CE530" s="5">
        <v>5232764.74</v>
      </c>
      <c r="CF530" s="5"/>
      <c r="CG530" s="5" t="s">
        <v>132</v>
      </c>
      <c r="CH530" s="5" t="s">
        <v>1</v>
      </c>
      <c r="CI530" s="5" t="s">
        <v>1</v>
      </c>
      <c r="CJ530" t="s">
        <v>1863</v>
      </c>
      <c r="CK530" t="s">
        <v>1787</v>
      </c>
      <c r="CL530" t="s">
        <v>1868</v>
      </c>
      <c r="CM530" t="s">
        <v>1865</v>
      </c>
      <c r="CN530" s="5" t="b">
        <v>1</v>
      </c>
      <c r="CO530" t="s">
        <v>671</v>
      </c>
      <c r="CQ530" t="s">
        <v>128</v>
      </c>
      <c r="CR530" t="s">
        <v>1450</v>
      </c>
      <c r="CS530" t="s">
        <v>9</v>
      </c>
      <c r="CT530" t="b">
        <v>1</v>
      </c>
      <c r="CU530">
        <v>4947695.6100000003</v>
      </c>
      <c r="CV530" t="s">
        <v>1899</v>
      </c>
      <c r="CW530">
        <v>0</v>
      </c>
      <c r="CX530">
        <v>4947696</v>
      </c>
      <c r="CY530">
        <v>0</v>
      </c>
      <c r="CZ530" t="b">
        <v>1</v>
      </c>
      <c r="DA530">
        <v>45230</v>
      </c>
      <c r="DB530" t="s">
        <v>1791</v>
      </c>
      <c r="DC530">
        <v>-8.650519031141779E-3</v>
      </c>
      <c r="DD530">
        <v>-718.27216209096377</v>
      </c>
      <c r="DE530" s="5">
        <f>ROUND(ПП5[[#This Row],[Стоимость квартиры с отделкой]]/1000000,2)</f>
        <v>5.23</v>
      </c>
    </row>
    <row r="531" spans="1:109" x14ac:dyDescent="0.25">
      <c r="A531" s="5">
        <v>530</v>
      </c>
      <c r="B531" s="5" t="s">
        <v>22</v>
      </c>
      <c r="C531" s="5">
        <v>18</v>
      </c>
      <c r="D531" s="5">
        <v>6</v>
      </c>
      <c r="E531" s="5">
        <v>1</v>
      </c>
      <c r="F531" s="5">
        <v>12.71</v>
      </c>
      <c r="G531" s="5"/>
      <c r="H531" s="5"/>
      <c r="I531" s="5">
        <v>12.71</v>
      </c>
      <c r="J531" s="5">
        <v>12.55</v>
      </c>
      <c r="K531" s="5">
        <v>4.28</v>
      </c>
      <c r="L531" s="5"/>
      <c r="M531" s="5"/>
      <c r="N531" s="5">
        <v>7.34</v>
      </c>
      <c r="O531" s="5">
        <v>2.84</v>
      </c>
      <c r="P531" s="5"/>
      <c r="R531" s="5">
        <v>2.84</v>
      </c>
      <c r="S531" s="5">
        <v>39.72</v>
      </c>
      <c r="T531" s="5">
        <v>36.880000000000003</v>
      </c>
      <c r="U531" s="5">
        <v>38.299999999999997</v>
      </c>
      <c r="V531">
        <v>37.700000000000003</v>
      </c>
      <c r="W531" s="5">
        <v>87601.5</v>
      </c>
      <c r="X531">
        <v>4380.0749999999998</v>
      </c>
      <c r="Y531">
        <v>91981.574999999997</v>
      </c>
      <c r="Z531">
        <v>2759.4472499999997</v>
      </c>
      <c r="AA531">
        <v>94741.022249999995</v>
      </c>
      <c r="AB531">
        <v>947.41022250000003</v>
      </c>
      <c r="AC531">
        <v>95688.432472500004</v>
      </c>
      <c r="AE531">
        <v>95688.432472500004</v>
      </c>
      <c r="AF531">
        <v>4784.4216236249995</v>
      </c>
      <c r="AG531">
        <v>100472.854096125</v>
      </c>
      <c r="AI531">
        <v>100472.854096125</v>
      </c>
      <c r="AJ531">
        <v>1004.72854096125</v>
      </c>
      <c r="AK531">
        <v>101477.58263708623</v>
      </c>
      <c r="AL531" s="5">
        <v>5073.8791318543126</v>
      </c>
      <c r="AM531" s="5">
        <v>106551.46176894056</v>
      </c>
      <c r="AO531">
        <v>106551.46176894056</v>
      </c>
      <c r="AP531">
        <v>3196.5438530682168</v>
      </c>
      <c r="AQ531">
        <v>109748.00562200876</v>
      </c>
      <c r="AS531">
        <v>109748.00562200876</v>
      </c>
      <c r="AU531">
        <v>109748.00562200876</v>
      </c>
      <c r="AW531">
        <v>109748.00562200876</v>
      </c>
      <c r="AX531" s="5"/>
      <c r="AY531">
        <v>109748.00562200876</v>
      </c>
      <c r="AZ531">
        <v>1097.4800562200878</v>
      </c>
      <c r="BA531">
        <v>110845.48567822886</v>
      </c>
      <c r="BB531">
        <v>554.22742839114426</v>
      </c>
      <c r="BC531">
        <v>111399.71310661999</v>
      </c>
      <c r="BE531">
        <v>111399.71310661999</v>
      </c>
      <c r="BF531">
        <v>2784.9928276655</v>
      </c>
      <c r="BG531">
        <v>114184.70593428548</v>
      </c>
      <c r="BI531">
        <v>114184.70593428548</v>
      </c>
      <c r="BJ531">
        <v>2283.6941186857098</v>
      </c>
      <c r="BK531">
        <v>116468.40005297121</v>
      </c>
      <c r="BL531">
        <v>5823.4200026485605</v>
      </c>
      <c r="BM531">
        <v>122291.82005561976</v>
      </c>
      <c r="BN531">
        <v>15897.936607230571</v>
      </c>
      <c r="BO531">
        <v>138189.75666285033</v>
      </c>
      <c r="BP531">
        <v>35</v>
      </c>
      <c r="BQ531">
        <v>138224.75666285033</v>
      </c>
      <c r="BS531">
        <v>138224.75666285033</v>
      </c>
      <c r="BT531" s="5">
        <v>138224.76</v>
      </c>
      <c r="BU531" s="5">
        <v>5294100</v>
      </c>
      <c r="BW531">
        <v>0.02</v>
      </c>
      <c r="BX531" s="5">
        <v>105882</v>
      </c>
      <c r="BY531" s="5">
        <v>135462.61096605746</v>
      </c>
      <c r="BZ531" s="5">
        <v>5188218</v>
      </c>
      <c r="CA531" s="5" t="s">
        <v>10</v>
      </c>
      <c r="CB531" s="5">
        <v>25000</v>
      </c>
      <c r="CC531">
        <v>160462.61096605746</v>
      </c>
      <c r="CD531" s="5">
        <v>957500</v>
      </c>
      <c r="CE531" s="5">
        <v>6145718</v>
      </c>
      <c r="CF531" s="5"/>
      <c r="CG531" s="5" t="s">
        <v>24</v>
      </c>
      <c r="CH531" s="5" t="s">
        <v>1</v>
      </c>
      <c r="CI531" s="5" t="s">
        <v>1</v>
      </c>
      <c r="CJ531" t="s">
        <v>1863</v>
      </c>
      <c r="CK531" t="s">
        <v>1787</v>
      </c>
      <c r="CL531" t="s">
        <v>1868</v>
      </c>
      <c r="CM531" t="s">
        <v>1864</v>
      </c>
      <c r="CN531" s="5" t="b">
        <v>1</v>
      </c>
      <c r="CO531" t="s">
        <v>672</v>
      </c>
      <c r="CQ531" t="s">
        <v>1269</v>
      </c>
      <c r="CR531" t="s">
        <v>1450</v>
      </c>
      <c r="CS531" t="s">
        <v>10</v>
      </c>
      <c r="CT531" t="b">
        <v>1</v>
      </c>
      <c r="CU531">
        <v>5294100</v>
      </c>
      <c r="CV531" t="s">
        <v>1899</v>
      </c>
      <c r="CW531">
        <v>0</v>
      </c>
      <c r="CX531">
        <v>5294100</v>
      </c>
      <c r="CY531">
        <v>0</v>
      </c>
      <c r="CZ531" t="b">
        <v>1</v>
      </c>
      <c r="DA531">
        <v>45741</v>
      </c>
      <c r="DB531" t="s">
        <v>1797</v>
      </c>
      <c r="DC531">
        <v>-1.5665796344647376E-2</v>
      </c>
      <c r="DD531">
        <v>-2122.1296757084524</v>
      </c>
      <c r="DE531" s="5">
        <f>ROUND(ПП5[[#This Row],[Стоимость квартиры с отделкой]]/1000000,2)</f>
        <v>6.15</v>
      </c>
    </row>
    <row r="532" spans="1:109" x14ac:dyDescent="0.25">
      <c r="A532" s="5">
        <v>531</v>
      </c>
      <c r="B532" s="5" t="s">
        <v>22</v>
      </c>
      <c r="C532" s="5">
        <v>18</v>
      </c>
      <c r="D532" s="5">
        <v>7</v>
      </c>
      <c r="E532" s="5">
        <v>3</v>
      </c>
      <c r="F532" s="5">
        <v>14.49</v>
      </c>
      <c r="G532" s="5">
        <v>13.98</v>
      </c>
      <c r="H532" s="5">
        <v>11.42</v>
      </c>
      <c r="I532" s="5">
        <v>39.89</v>
      </c>
      <c r="J532" s="5">
        <v>16.670000000000002</v>
      </c>
      <c r="K532" s="5">
        <v>4.1399999999999997</v>
      </c>
      <c r="L532" s="5">
        <v>1.89</v>
      </c>
      <c r="M532" s="5"/>
      <c r="N532" s="5">
        <v>11.31</v>
      </c>
      <c r="O532" s="5">
        <v>2.86</v>
      </c>
      <c r="P532" s="5">
        <v>2.79</v>
      </c>
      <c r="Q532">
        <v>5.42</v>
      </c>
      <c r="R532" s="5">
        <v>11.07</v>
      </c>
      <c r="S532" s="5">
        <v>84.97</v>
      </c>
      <c r="T532" s="5">
        <v>73.900000000000006</v>
      </c>
      <c r="U532" s="5">
        <v>79.44</v>
      </c>
      <c r="V532">
        <v>78.45</v>
      </c>
      <c r="W532" s="5">
        <v>77803.110000000015</v>
      </c>
      <c r="X532">
        <v>3890.1555000000008</v>
      </c>
      <c r="Y532">
        <v>81693.265500000023</v>
      </c>
      <c r="Z532">
        <v>2450.7979650000002</v>
      </c>
      <c r="AA532">
        <v>84144.063465000014</v>
      </c>
      <c r="AC532">
        <v>84144.063465000014</v>
      </c>
      <c r="AE532">
        <v>84144.063465000014</v>
      </c>
      <c r="AG532">
        <v>84144.063465000014</v>
      </c>
      <c r="AI532">
        <v>84144.063465000014</v>
      </c>
      <c r="AJ532">
        <v>841.44063465000011</v>
      </c>
      <c r="AK532">
        <v>84985.504099650017</v>
      </c>
      <c r="AL532" s="5">
        <v>4249.2752049825012</v>
      </c>
      <c r="AM532" s="5">
        <v>89234.779304632524</v>
      </c>
      <c r="AO532">
        <v>89234.779304632524</v>
      </c>
      <c r="AQ532">
        <v>89234.779304632524</v>
      </c>
      <c r="AS532">
        <v>89234.779304632524</v>
      </c>
      <c r="AU532">
        <v>89234.779304632524</v>
      </c>
      <c r="AW532">
        <v>89234.779304632524</v>
      </c>
      <c r="AX532" s="5"/>
      <c r="AY532">
        <v>89234.779304632524</v>
      </c>
      <c r="BA532">
        <v>89234.779304632524</v>
      </c>
      <c r="BC532">
        <v>89234.779304632524</v>
      </c>
      <c r="BE532">
        <v>89234.779304632524</v>
      </c>
      <c r="BG532">
        <v>89234.779304632524</v>
      </c>
      <c r="BI532">
        <v>89234.779304632524</v>
      </c>
      <c r="BK532">
        <v>89234.779304632524</v>
      </c>
      <c r="BM532">
        <v>89234.779304632524</v>
      </c>
      <c r="BO532">
        <v>89234.779304632524</v>
      </c>
      <c r="BQ532">
        <v>89234.779304632524</v>
      </c>
      <c r="BS532">
        <v>89234.779304632524</v>
      </c>
      <c r="BT532" s="5">
        <v>89234.78</v>
      </c>
      <c r="BU532" s="5">
        <v>7088900</v>
      </c>
      <c r="BX532" s="5">
        <v>0</v>
      </c>
      <c r="BY532" s="5">
        <v>89235.901309164154</v>
      </c>
      <c r="BZ532" s="5">
        <v>7088900</v>
      </c>
      <c r="CA532" s="5" t="s">
        <v>1282</v>
      </c>
      <c r="CB532" s="5">
        <v>7000</v>
      </c>
      <c r="CC532">
        <v>96235.901309164154</v>
      </c>
      <c r="CD532" s="5">
        <v>556080</v>
      </c>
      <c r="CE532" s="5">
        <v>7644980</v>
      </c>
      <c r="CF532" s="5" t="s">
        <v>105</v>
      </c>
      <c r="CG532" s="5"/>
      <c r="CH532" s="5" t="s">
        <v>1</v>
      </c>
      <c r="CI532" s="5" t="s">
        <v>1</v>
      </c>
      <c r="CJ532" t="s">
        <v>1863</v>
      </c>
      <c r="CK532" t="s">
        <v>1787</v>
      </c>
      <c r="CL532" t="s">
        <v>1868</v>
      </c>
      <c r="CM532" t="s">
        <v>1858</v>
      </c>
      <c r="CN532" s="5" t="b">
        <v>1</v>
      </c>
      <c r="CO532" t="s">
        <v>673</v>
      </c>
      <c r="CQ532" t="s">
        <v>1269</v>
      </c>
      <c r="CR532" t="s">
        <v>1450</v>
      </c>
      <c r="CS532" t="s">
        <v>1282</v>
      </c>
      <c r="CT532" t="b">
        <v>1</v>
      </c>
      <c r="CU532">
        <v>7088900</v>
      </c>
      <c r="CV532" t="s">
        <v>1899</v>
      </c>
      <c r="CW532">
        <v>0</v>
      </c>
      <c r="CX532">
        <v>7088900</v>
      </c>
      <c r="CY532">
        <v>0</v>
      </c>
      <c r="CZ532" t="b">
        <v>1</v>
      </c>
      <c r="DA532">
        <v>45315</v>
      </c>
      <c r="DB532" t="s">
        <v>1798</v>
      </c>
      <c r="DC532">
        <v>-1.2462235649546738E-2</v>
      </c>
      <c r="DD532">
        <v>-1112.0788305144999</v>
      </c>
      <c r="DE532" s="5">
        <f>ROUND(ПП5[[#This Row],[Стоимость квартиры с отделкой]]/1000000,2)</f>
        <v>7.64</v>
      </c>
    </row>
    <row r="533" spans="1:109" x14ac:dyDescent="0.25">
      <c r="A533" s="5">
        <v>532</v>
      </c>
      <c r="B533" s="5" t="s">
        <v>22</v>
      </c>
      <c r="C533" s="5">
        <v>18</v>
      </c>
      <c r="D533" s="5">
        <v>8</v>
      </c>
      <c r="E533" s="5">
        <v>1</v>
      </c>
      <c r="F533" s="5">
        <v>16.79</v>
      </c>
      <c r="G533" s="5"/>
      <c r="H533" s="5"/>
      <c r="I533" s="5">
        <v>16.79</v>
      </c>
      <c r="J533" s="5">
        <v>11.43</v>
      </c>
      <c r="K533" s="5">
        <v>3.56</v>
      </c>
      <c r="L533" s="5"/>
      <c r="M533" s="5"/>
      <c r="N533" s="5">
        <v>6.66</v>
      </c>
      <c r="O533" s="5">
        <v>2.4900000000000002</v>
      </c>
      <c r="P533" s="5"/>
      <c r="R533" s="5">
        <v>2.4900000000000002</v>
      </c>
      <c r="S533" s="5">
        <v>40.93</v>
      </c>
      <c r="T533" s="5">
        <v>38.44</v>
      </c>
      <c r="U533" s="5">
        <v>39.69</v>
      </c>
      <c r="V533">
        <v>39.549999999999997</v>
      </c>
      <c r="W533" s="5">
        <v>86384.8125</v>
      </c>
      <c r="X533">
        <v>4319.2406250000004</v>
      </c>
      <c r="Y533">
        <v>90704.053125000006</v>
      </c>
      <c r="Z533">
        <v>2721.1215937500001</v>
      </c>
      <c r="AA533">
        <v>93425.17471875</v>
      </c>
      <c r="AB533">
        <v>4204.1328623437503</v>
      </c>
      <c r="AC533">
        <v>97629.307581093744</v>
      </c>
      <c r="AE533">
        <v>97629.307581093744</v>
      </c>
      <c r="AF533">
        <v>4881.4653790546872</v>
      </c>
      <c r="AG533">
        <v>102510.77296014845</v>
      </c>
      <c r="AI533">
        <v>102510.77296014845</v>
      </c>
      <c r="AJ533">
        <v>1025.1077296014844</v>
      </c>
      <c r="AK533">
        <v>103535.88068974992</v>
      </c>
      <c r="AL533" s="5">
        <v>5176.794034487496</v>
      </c>
      <c r="AM533" s="5">
        <v>108712.6747242374</v>
      </c>
      <c r="AO533">
        <v>108712.6747242374</v>
      </c>
      <c r="AP533">
        <v>3261.3802417271222</v>
      </c>
      <c r="AQ533">
        <v>111974.05496596452</v>
      </c>
      <c r="AS533">
        <v>111974.05496596452</v>
      </c>
      <c r="AU533">
        <v>111974.05496596452</v>
      </c>
      <c r="AW533">
        <v>111974.05496596452</v>
      </c>
      <c r="AX533" s="5"/>
      <c r="AY533">
        <v>111974.05496596452</v>
      </c>
      <c r="BA533">
        <v>111974.05496596452</v>
      </c>
      <c r="BC533">
        <v>111974.05496596452</v>
      </c>
      <c r="BE533">
        <v>111974.05496596452</v>
      </c>
      <c r="BF533">
        <v>559.87027482982273</v>
      </c>
      <c r="BG533">
        <v>112533.92524079436</v>
      </c>
      <c r="BI533">
        <v>112533.92524079436</v>
      </c>
      <c r="BK533">
        <v>112533.92524079436</v>
      </c>
      <c r="BM533">
        <v>112533.92524079436</v>
      </c>
      <c r="BO533">
        <v>112533.92524079436</v>
      </c>
      <c r="BQ533">
        <v>112533.92524079436</v>
      </c>
      <c r="BS533">
        <v>112533.92524079436</v>
      </c>
      <c r="BT533" s="5">
        <v>112533.93</v>
      </c>
      <c r="BU533" s="5">
        <v>4466500</v>
      </c>
      <c r="BX533" s="5">
        <v>0</v>
      </c>
      <c r="BY533" s="5">
        <v>112534.64348702444</v>
      </c>
      <c r="BZ533" s="5">
        <v>4466500</v>
      </c>
      <c r="CA533" s="5" t="s">
        <v>8</v>
      </c>
      <c r="CB533" s="5"/>
      <c r="CC533">
        <v>112534.64348702444</v>
      </c>
      <c r="CD533" s="5">
        <v>0</v>
      </c>
      <c r="CE533" s="5">
        <v>4466500</v>
      </c>
      <c r="CF533" s="5"/>
      <c r="CG533" s="5"/>
      <c r="CH533" s="5" t="s">
        <v>1</v>
      </c>
      <c r="CI533" s="5" t="s">
        <v>1</v>
      </c>
      <c r="CJ533" t="s">
        <v>1863</v>
      </c>
      <c r="CK533" t="s">
        <v>1787</v>
      </c>
      <c r="CL533" t="s">
        <v>1868</v>
      </c>
      <c r="CM533" t="s">
        <v>1864</v>
      </c>
      <c r="CN533" s="5" t="b">
        <v>1</v>
      </c>
      <c r="CO533" t="s">
        <v>674</v>
      </c>
      <c r="CQ533" t="s">
        <v>1269</v>
      </c>
      <c r="CR533" t="s">
        <v>1450</v>
      </c>
      <c r="CS533" t="s">
        <v>8</v>
      </c>
      <c r="CT533" t="b">
        <v>1</v>
      </c>
      <c r="CU533">
        <v>4466500</v>
      </c>
      <c r="CV533" t="s">
        <v>1899</v>
      </c>
      <c r="CW533">
        <v>0</v>
      </c>
      <c r="CX533">
        <v>4466500</v>
      </c>
      <c r="CY533">
        <v>0</v>
      </c>
      <c r="CZ533" t="b">
        <v>1</v>
      </c>
      <c r="DA533">
        <v>45512</v>
      </c>
      <c r="DB533" t="s">
        <v>1789</v>
      </c>
      <c r="DC533">
        <v>-3.5273368606700828E-3</v>
      </c>
      <c r="DD533">
        <v>-396.94759607414778</v>
      </c>
      <c r="DE533" s="5">
        <f>ROUND(ПП5[[#This Row],[Стоимость квартиры с отделкой]]/1000000,2)</f>
        <v>4.47</v>
      </c>
    </row>
    <row r="534" spans="1:109" x14ac:dyDescent="0.25">
      <c r="A534" s="5">
        <v>533</v>
      </c>
      <c r="B534" s="5" t="s">
        <v>22</v>
      </c>
      <c r="C534" s="5">
        <v>19</v>
      </c>
      <c r="D534" s="5">
        <v>1</v>
      </c>
      <c r="E534" s="5">
        <v>0</v>
      </c>
      <c r="F534" s="5">
        <v>13.74</v>
      </c>
      <c r="G534" s="5"/>
      <c r="H534" s="5"/>
      <c r="I534" s="5">
        <v>13.74</v>
      </c>
      <c r="J534" s="5">
        <v>5.84</v>
      </c>
      <c r="K534" s="5">
        <v>3.76</v>
      </c>
      <c r="L534" s="5"/>
      <c r="M534" s="5"/>
      <c r="N534" s="5">
        <v>3.73</v>
      </c>
      <c r="O534" s="5">
        <v>4.6500000000000004</v>
      </c>
      <c r="P534" s="5"/>
      <c r="R534" s="5">
        <v>4.6500000000000004</v>
      </c>
      <c r="S534" s="5">
        <v>31.72</v>
      </c>
      <c r="T534" s="5">
        <v>27.07</v>
      </c>
      <c r="U534" s="5">
        <v>29.4</v>
      </c>
      <c r="V534">
        <v>29.2</v>
      </c>
      <c r="W534" s="5">
        <v>96361.65</v>
      </c>
      <c r="X534">
        <v>4818.0824999999995</v>
      </c>
      <c r="Y534">
        <v>101179.7325</v>
      </c>
      <c r="Z534">
        <v>3035.391975</v>
      </c>
      <c r="AA534">
        <v>104215.124475</v>
      </c>
      <c r="AB534">
        <v>9379.3612027500003</v>
      </c>
      <c r="AC534">
        <v>113594.48567775</v>
      </c>
      <c r="AE534">
        <v>113594.48567775</v>
      </c>
      <c r="AG534">
        <v>113594.48567775</v>
      </c>
      <c r="AI534">
        <v>113594.48567775</v>
      </c>
      <c r="AJ534">
        <v>1135.9448567775</v>
      </c>
      <c r="AK534">
        <v>114730.43053452752</v>
      </c>
      <c r="AL534" s="5">
        <v>5736.5215267263757</v>
      </c>
      <c r="AM534" s="5">
        <v>120466.95206125388</v>
      </c>
      <c r="AO534">
        <v>120466.95206125388</v>
      </c>
      <c r="AP534">
        <v>3614.0085618376161</v>
      </c>
      <c r="AQ534">
        <v>124080.96062309148</v>
      </c>
      <c r="AS534">
        <v>124080.96062309148</v>
      </c>
      <c r="AU534">
        <v>124080.96062309148</v>
      </c>
      <c r="AW534">
        <v>124080.96062309148</v>
      </c>
      <c r="AX534" s="5">
        <v>1240.8096062309153</v>
      </c>
      <c r="AY534">
        <v>125321.7702293224</v>
      </c>
      <c r="BA534">
        <v>125321.7702293224</v>
      </c>
      <c r="BC534">
        <v>125321.7702293224</v>
      </c>
      <c r="BE534">
        <v>125321.7702293224</v>
      </c>
      <c r="BF534">
        <v>1879.8265534398361</v>
      </c>
      <c r="BG534">
        <v>127201.59678276224</v>
      </c>
      <c r="BI534">
        <v>127201.59678276224</v>
      </c>
      <c r="BK534">
        <v>127201.59678276224</v>
      </c>
      <c r="BL534">
        <v>5088.06387131049</v>
      </c>
      <c r="BM534">
        <v>132289.66065407274</v>
      </c>
      <c r="BN534">
        <v>17197.655885029457</v>
      </c>
      <c r="BO534">
        <v>149487.3165391022</v>
      </c>
      <c r="BP534">
        <v>35</v>
      </c>
      <c r="BQ534">
        <v>149522.3165391022</v>
      </c>
      <c r="BS534">
        <v>149522.3165391022</v>
      </c>
      <c r="BT534" s="5">
        <v>149522.32</v>
      </c>
      <c r="BU534" s="5">
        <v>4366100</v>
      </c>
      <c r="BX534" s="5"/>
      <c r="BY534" s="5">
        <v>149523.97260273973</v>
      </c>
      <c r="BZ534" s="5">
        <v>4366100</v>
      </c>
      <c r="CA534" s="5" t="s">
        <v>8</v>
      </c>
      <c r="CB534" s="5"/>
      <c r="CC534">
        <v>149523.97260273973</v>
      </c>
      <c r="CD534" s="5">
        <v>0</v>
      </c>
      <c r="CE534" s="5">
        <v>4366100</v>
      </c>
      <c r="CF534" s="5"/>
      <c r="CG534" s="5"/>
      <c r="CH534" s="5" t="s">
        <v>2</v>
      </c>
      <c r="CI534" s="5" t="s">
        <v>2</v>
      </c>
      <c r="CJ534" t="s">
        <v>1821</v>
      </c>
      <c r="CK534" t="s">
        <v>1787</v>
      </c>
      <c r="CL534" t="s">
        <v>1868</v>
      </c>
      <c r="CM534" t="s">
        <v>1862</v>
      </c>
      <c r="CN534" s="5" t="b">
        <v>1</v>
      </c>
      <c r="CO534" t="s">
        <v>675</v>
      </c>
      <c r="CQ534" t="s">
        <v>1269</v>
      </c>
      <c r="CR534" t="s">
        <v>1451</v>
      </c>
      <c r="CS534" t="s">
        <v>8</v>
      </c>
      <c r="CT534" t="b">
        <v>1</v>
      </c>
      <c r="CU534">
        <v>4366100</v>
      </c>
      <c r="CV534">
        <v>4366100</v>
      </c>
      <c r="CW534">
        <v>0</v>
      </c>
      <c r="CX534">
        <v>0</v>
      </c>
      <c r="CY534">
        <v>0</v>
      </c>
      <c r="CZ534" t="b">
        <v>1</v>
      </c>
      <c r="DA534" t="s">
        <v>1786</v>
      </c>
      <c r="DB534" t="s">
        <v>1787</v>
      </c>
      <c r="DC534">
        <v>-6.8027210884353817E-3</v>
      </c>
      <c r="DD534">
        <v>-1017.1698816512918</v>
      </c>
      <c r="DE534" s="5">
        <f>ROUND(ПП5[[#This Row],[Стоимость квартиры с отделкой]]/1000000,2)</f>
        <v>4.37</v>
      </c>
    </row>
    <row r="535" spans="1:109" x14ac:dyDescent="0.25">
      <c r="A535" s="5">
        <v>534</v>
      </c>
      <c r="B535" s="5" t="s">
        <v>22</v>
      </c>
      <c r="C535" s="5">
        <v>19</v>
      </c>
      <c r="D535" s="5">
        <v>2</v>
      </c>
      <c r="E535" s="5">
        <v>1</v>
      </c>
      <c r="F535" s="5">
        <v>13.17</v>
      </c>
      <c r="G535" s="5"/>
      <c r="H535" s="5"/>
      <c r="I535" s="5">
        <v>13.17</v>
      </c>
      <c r="J535" s="5">
        <v>16.940000000000001</v>
      </c>
      <c r="K535" s="5">
        <v>3.55</v>
      </c>
      <c r="L535" s="5">
        <v>2.41</v>
      </c>
      <c r="M535" s="5"/>
      <c r="N535" s="5">
        <v>5.8</v>
      </c>
      <c r="O535" s="5">
        <v>2.68</v>
      </c>
      <c r="P535" s="5"/>
      <c r="R535" s="5">
        <v>2.68</v>
      </c>
      <c r="S535" s="5">
        <v>44.55</v>
      </c>
      <c r="T535" s="5">
        <v>41.87</v>
      </c>
      <c r="U535" s="5">
        <v>43.21</v>
      </c>
      <c r="V535">
        <v>42.45</v>
      </c>
      <c r="W535" s="5">
        <v>91657.125</v>
      </c>
      <c r="X535">
        <v>4582.8562499999998</v>
      </c>
      <c r="Y535">
        <v>96239.981249999997</v>
      </c>
      <c r="Z535">
        <v>2887.1994374999999</v>
      </c>
      <c r="AA535">
        <v>99127.180687500004</v>
      </c>
      <c r="AB535">
        <v>991.27180687500004</v>
      </c>
      <c r="AC535">
        <v>100118.452494375</v>
      </c>
      <c r="AE535">
        <v>100118.452494375</v>
      </c>
      <c r="AF535">
        <v>5005.9226247187507</v>
      </c>
      <c r="AG535">
        <v>105124.37511909376</v>
      </c>
      <c r="AI535">
        <v>105124.37511909376</v>
      </c>
      <c r="AJ535">
        <v>1051.2437511909377</v>
      </c>
      <c r="AK535">
        <v>106175.61887028468</v>
      </c>
      <c r="AL535" s="5">
        <v>5308.7809435142344</v>
      </c>
      <c r="AM535" s="5">
        <v>111484.39981379893</v>
      </c>
      <c r="AO535">
        <v>111484.39981379893</v>
      </c>
      <c r="AQ535">
        <v>111484.39981379893</v>
      </c>
      <c r="AS535">
        <v>111484.39981379893</v>
      </c>
      <c r="AU535">
        <v>111484.39981379893</v>
      </c>
      <c r="AW535">
        <v>111484.39981379893</v>
      </c>
      <c r="AX535" s="5"/>
      <c r="AY535">
        <v>111484.39981379893</v>
      </c>
      <c r="BA535">
        <v>111484.39981379893</v>
      </c>
      <c r="BC535">
        <v>111484.39981379893</v>
      </c>
      <c r="BE535">
        <v>111484.39981379893</v>
      </c>
      <c r="BG535">
        <v>111484.39981379893</v>
      </c>
      <c r="BI535">
        <v>111484.39981379893</v>
      </c>
      <c r="BK535">
        <v>111484.39981379893</v>
      </c>
      <c r="BM535">
        <v>111484.39981379893</v>
      </c>
      <c r="BO535">
        <v>111484.39981379893</v>
      </c>
      <c r="BQ535">
        <v>111484.39981379893</v>
      </c>
      <c r="BS535">
        <v>111484.39981379893</v>
      </c>
      <c r="BT535" s="5">
        <v>111484.4</v>
      </c>
      <c r="BU535" s="5">
        <v>4817300</v>
      </c>
      <c r="BX535" s="5">
        <v>0</v>
      </c>
      <c r="BY535" s="5">
        <v>111485.76718352232</v>
      </c>
      <c r="BZ535" s="5">
        <v>4817300</v>
      </c>
      <c r="CA535" s="5" t="s">
        <v>8</v>
      </c>
      <c r="CB535" s="5"/>
      <c r="CC535">
        <v>111485.76718352232</v>
      </c>
      <c r="CD535" s="5">
        <v>0</v>
      </c>
      <c r="CE535" s="5">
        <v>4817300</v>
      </c>
      <c r="CF535" s="5"/>
      <c r="CG535" s="5"/>
      <c r="CH535" s="5" t="s">
        <v>1</v>
      </c>
      <c r="CI535" s="5" t="s">
        <v>1</v>
      </c>
      <c r="CJ535" t="s">
        <v>1863</v>
      </c>
      <c r="CK535" t="s">
        <v>1787</v>
      </c>
      <c r="CL535" t="s">
        <v>1868</v>
      </c>
      <c r="CM535" t="s">
        <v>1856</v>
      </c>
      <c r="CN535" s="5" t="b">
        <v>1</v>
      </c>
      <c r="CO535" t="s">
        <v>676</v>
      </c>
      <c r="CQ535" t="s">
        <v>1269</v>
      </c>
      <c r="CR535" t="s">
        <v>1450</v>
      </c>
      <c r="CS535" t="s">
        <v>8</v>
      </c>
      <c r="CT535" t="b">
        <v>1</v>
      </c>
      <c r="CU535">
        <v>4817300</v>
      </c>
      <c r="CV535" t="s">
        <v>1899</v>
      </c>
      <c r="CW535">
        <v>0</v>
      </c>
      <c r="CX535">
        <v>4817300</v>
      </c>
      <c r="CY535">
        <v>0</v>
      </c>
      <c r="CZ535" t="b">
        <v>1</v>
      </c>
      <c r="DA535">
        <v>45351</v>
      </c>
      <c r="DB535" t="s">
        <v>1785</v>
      </c>
      <c r="DC535">
        <v>-1.7588521175653904E-2</v>
      </c>
      <c r="DD535">
        <v>-1960.8697768914035</v>
      </c>
      <c r="DE535" s="5">
        <f>ROUND(ПП5[[#This Row],[Стоимость квартиры с отделкой]]/1000000,2)</f>
        <v>4.82</v>
      </c>
    </row>
    <row r="536" spans="1:109" x14ac:dyDescent="0.25">
      <c r="A536" s="5">
        <v>535</v>
      </c>
      <c r="B536" s="5" t="s">
        <v>22</v>
      </c>
      <c r="C536" s="5">
        <v>19</v>
      </c>
      <c r="D536" s="5">
        <v>3</v>
      </c>
      <c r="E536" s="5">
        <v>0</v>
      </c>
      <c r="F536" s="5">
        <v>7.2</v>
      </c>
      <c r="G536" s="5"/>
      <c r="H536" s="5"/>
      <c r="I536" s="5">
        <v>7.2</v>
      </c>
      <c r="J536" s="5">
        <v>5.17</v>
      </c>
      <c r="K536" s="5">
        <v>3.71</v>
      </c>
      <c r="L536" s="5"/>
      <c r="M536" s="5"/>
      <c r="N536" s="5">
        <v>6.96</v>
      </c>
      <c r="O536" s="5">
        <v>2.92</v>
      </c>
      <c r="P536" s="5"/>
      <c r="R536" s="5">
        <v>2.92</v>
      </c>
      <c r="S536" s="5">
        <v>25.96</v>
      </c>
      <c r="T536" s="5">
        <v>23.04</v>
      </c>
      <c r="U536" s="5">
        <v>24.5</v>
      </c>
      <c r="V536">
        <v>24.2</v>
      </c>
      <c r="W536" s="5">
        <v>98113.68</v>
      </c>
      <c r="X536">
        <v>4905.6840000000002</v>
      </c>
      <c r="Y536">
        <v>103019.364</v>
      </c>
      <c r="Z536">
        <v>3090.5809199999994</v>
      </c>
      <c r="AA536">
        <v>106109.94491999998</v>
      </c>
      <c r="AB536">
        <v>9549.8950427999971</v>
      </c>
      <c r="AC536">
        <v>115659.83996279998</v>
      </c>
      <c r="AE536">
        <v>115659.83996279998</v>
      </c>
      <c r="AG536">
        <v>115659.83996279998</v>
      </c>
      <c r="AI536">
        <v>115659.83996279998</v>
      </c>
      <c r="AJ536">
        <v>1156.5983996279997</v>
      </c>
      <c r="AK536">
        <v>116816.43836242796</v>
      </c>
      <c r="AL536" s="5">
        <v>5840.821918121399</v>
      </c>
      <c r="AM536" s="5">
        <v>122657.26028054937</v>
      </c>
      <c r="AO536">
        <v>122657.26028054937</v>
      </c>
      <c r="AP536">
        <v>3679.7178084164807</v>
      </c>
      <c r="AQ536">
        <v>126336.97808896584</v>
      </c>
      <c r="AS536">
        <v>126336.97808896584</v>
      </c>
      <c r="AU536">
        <v>126336.97808896584</v>
      </c>
      <c r="AW536">
        <v>126336.97808896584</v>
      </c>
      <c r="AX536" s="5">
        <v>1263.3697808896584</v>
      </c>
      <c r="AY536">
        <v>127600.3478698555</v>
      </c>
      <c r="BA536">
        <v>127600.3478698555</v>
      </c>
      <c r="BB536">
        <v>638.0017393492775</v>
      </c>
      <c r="BC536">
        <v>128238.34960920476</v>
      </c>
      <c r="BE536">
        <v>128238.34960920476</v>
      </c>
      <c r="BF536">
        <v>3205.9587402301195</v>
      </c>
      <c r="BG536">
        <v>131444.3083494349</v>
      </c>
      <c r="BI536">
        <v>131444.3083494349</v>
      </c>
      <c r="BK536">
        <v>131444.3083494349</v>
      </c>
      <c r="BL536">
        <v>5257.7723339773956</v>
      </c>
      <c r="BM536">
        <v>136702.08068341229</v>
      </c>
      <c r="BN536">
        <v>17771.270488843598</v>
      </c>
      <c r="BO536">
        <v>154473.35117225588</v>
      </c>
      <c r="BP536">
        <v>35</v>
      </c>
      <c r="BQ536">
        <v>154508.35117225588</v>
      </c>
      <c r="BS536">
        <v>154508.35117225588</v>
      </c>
      <c r="BT536" s="5">
        <v>154508.35</v>
      </c>
      <c r="BU536" s="5">
        <v>3739200</v>
      </c>
      <c r="BX536" s="5">
        <v>0</v>
      </c>
      <c r="BY536" s="5">
        <v>154512.39669421487</v>
      </c>
      <c r="BZ536" s="5">
        <v>3739200</v>
      </c>
      <c r="CA536" s="5" t="s">
        <v>8</v>
      </c>
      <c r="CB536" s="5"/>
      <c r="CC536">
        <v>154512.39669421487</v>
      </c>
      <c r="CD536" s="5">
        <v>0</v>
      </c>
      <c r="CE536" s="5">
        <v>3739199.9999999991</v>
      </c>
      <c r="CF536" s="5"/>
      <c r="CG536" s="5"/>
      <c r="CH536" s="5" t="s">
        <v>2</v>
      </c>
      <c r="CI536" s="5" t="s">
        <v>2</v>
      </c>
      <c r="CJ536" t="s">
        <v>1821</v>
      </c>
      <c r="CK536" t="s">
        <v>1787</v>
      </c>
      <c r="CL536" t="s">
        <v>1868</v>
      </c>
      <c r="CM536" t="s">
        <v>1862</v>
      </c>
      <c r="CN536" s="5" t="b">
        <v>1</v>
      </c>
      <c r="CO536" t="s">
        <v>677</v>
      </c>
      <c r="CQ536" t="s">
        <v>1269</v>
      </c>
      <c r="CR536" t="s">
        <v>1451</v>
      </c>
      <c r="CS536" t="s">
        <v>1282</v>
      </c>
      <c r="CT536" t="b">
        <v>0</v>
      </c>
      <c r="CU536">
        <v>3739200</v>
      </c>
      <c r="CV536">
        <v>3739200</v>
      </c>
      <c r="CW536">
        <v>0</v>
      </c>
      <c r="CX536">
        <v>0</v>
      </c>
      <c r="CY536">
        <v>0</v>
      </c>
      <c r="CZ536" t="b">
        <v>1</v>
      </c>
      <c r="DA536" t="s">
        <v>1786</v>
      </c>
      <c r="DB536" t="s">
        <v>1787</v>
      </c>
      <c r="DC536">
        <v>-1.2244897959183708E-2</v>
      </c>
      <c r="DD536">
        <v>-1891.9885309495753</v>
      </c>
      <c r="DE536" s="5">
        <f>ROUND(ПП5[[#This Row],[Стоимость квартиры с отделкой]]/1000000,2)</f>
        <v>3.74</v>
      </c>
    </row>
    <row r="537" spans="1:109" x14ac:dyDescent="0.25">
      <c r="A537" s="5">
        <v>536</v>
      </c>
      <c r="B537" s="5" t="s">
        <v>22</v>
      </c>
      <c r="C537" s="5">
        <v>19</v>
      </c>
      <c r="D537" s="5">
        <v>4</v>
      </c>
      <c r="E537" s="5">
        <v>2</v>
      </c>
      <c r="F537" s="5">
        <v>14.48</v>
      </c>
      <c r="G537" s="5">
        <v>11.42</v>
      </c>
      <c r="H537" s="5"/>
      <c r="I537" s="5">
        <v>25.9</v>
      </c>
      <c r="J537" s="5">
        <v>15.86</v>
      </c>
      <c r="K537" s="5">
        <v>3.01</v>
      </c>
      <c r="L537" s="5">
        <v>2.67</v>
      </c>
      <c r="M537" s="5"/>
      <c r="N537" s="5">
        <v>9.44</v>
      </c>
      <c r="O537" s="5">
        <v>2.72</v>
      </c>
      <c r="P537" s="5"/>
      <c r="R537" s="5">
        <v>2.72</v>
      </c>
      <c r="S537" s="5">
        <v>59.6</v>
      </c>
      <c r="T537" s="5">
        <v>56.88</v>
      </c>
      <c r="U537" s="5">
        <v>58.24</v>
      </c>
      <c r="V537">
        <v>58.3</v>
      </c>
      <c r="W537" s="5">
        <v>85713.201000000001</v>
      </c>
      <c r="X537">
        <v>4285.6600500000004</v>
      </c>
      <c r="Y537">
        <v>89998.861050000007</v>
      </c>
      <c r="Z537">
        <v>2699.9658315000001</v>
      </c>
      <c r="AA537">
        <v>92698.826881500005</v>
      </c>
      <c r="AC537">
        <v>92698.826881500005</v>
      </c>
      <c r="AE537">
        <v>92698.826881500005</v>
      </c>
      <c r="AG537">
        <v>92698.826881500005</v>
      </c>
      <c r="AI537">
        <v>92698.826881500005</v>
      </c>
      <c r="AJ537">
        <v>926.98826881499997</v>
      </c>
      <c r="AK537">
        <v>93625.815150315</v>
      </c>
      <c r="AL537" s="5">
        <v>4681.2907575157506</v>
      </c>
      <c r="AM537" s="5">
        <v>98307.105907830759</v>
      </c>
      <c r="AO537">
        <v>98307.105907830759</v>
      </c>
      <c r="AP537">
        <v>1966.142118156615</v>
      </c>
      <c r="AQ537">
        <v>100273.24802598736</v>
      </c>
      <c r="AS537">
        <v>100273.24802598736</v>
      </c>
      <c r="AT537">
        <v>2005.4649605197471</v>
      </c>
      <c r="AU537">
        <v>102278.7129865071</v>
      </c>
      <c r="AW537">
        <v>102278.7129865071</v>
      </c>
      <c r="AX537" s="5">
        <v>1022.7871298650712</v>
      </c>
      <c r="AY537">
        <v>103301.50011637218</v>
      </c>
      <c r="BA537">
        <v>103301.50011637218</v>
      </c>
      <c r="BC537">
        <v>103301.50011637218</v>
      </c>
      <c r="BE537">
        <v>103301.50011637218</v>
      </c>
      <c r="BF537">
        <v>1549.5225017455823</v>
      </c>
      <c r="BG537">
        <v>104851.02261811776</v>
      </c>
      <c r="BI537">
        <v>104851.02261811776</v>
      </c>
      <c r="BJ537">
        <v>4194.0409047247103</v>
      </c>
      <c r="BK537">
        <v>109045.06352284248</v>
      </c>
      <c r="BL537">
        <v>6542.7038113705476</v>
      </c>
      <c r="BM537">
        <v>115587.767334213</v>
      </c>
      <c r="BN537">
        <v>15026.409753447691</v>
      </c>
      <c r="BO537">
        <v>130614.1770876607</v>
      </c>
      <c r="BP537">
        <v>35</v>
      </c>
      <c r="BQ537">
        <v>130649.1770876607</v>
      </c>
      <c r="BS537">
        <v>130649.1770876607</v>
      </c>
      <c r="BT537" s="5">
        <v>130649.18</v>
      </c>
      <c r="BU537" s="5">
        <v>7616900</v>
      </c>
      <c r="BX537" s="5">
        <v>0</v>
      </c>
      <c r="BY537" s="5">
        <v>130650.0857632933</v>
      </c>
      <c r="BZ537" s="5">
        <v>7616900</v>
      </c>
      <c r="CA537" s="5" t="s">
        <v>8</v>
      </c>
      <c r="CB537" s="5"/>
      <c r="CC537">
        <v>130650.0857632933</v>
      </c>
      <c r="CD537" s="5">
        <v>0</v>
      </c>
      <c r="CE537" s="5">
        <v>7616900</v>
      </c>
      <c r="CF537" s="5"/>
      <c r="CG537" s="5"/>
      <c r="CH537" s="5" t="s">
        <v>2</v>
      </c>
      <c r="CI537" s="5" t="s">
        <v>2</v>
      </c>
      <c r="CJ537" t="s">
        <v>1821</v>
      </c>
      <c r="CK537" t="s">
        <v>1787</v>
      </c>
      <c r="CL537" t="s">
        <v>1868</v>
      </c>
      <c r="CM537" t="s">
        <v>1857</v>
      </c>
      <c r="CN537" s="5" t="b">
        <v>1</v>
      </c>
      <c r="CO537" t="s">
        <v>678</v>
      </c>
      <c r="CQ537" t="s">
        <v>1269</v>
      </c>
      <c r="CR537" t="s">
        <v>1451</v>
      </c>
      <c r="CS537" t="s">
        <v>1282</v>
      </c>
      <c r="CT537" t="b">
        <v>0</v>
      </c>
      <c r="CU537">
        <v>7616900</v>
      </c>
      <c r="CV537">
        <v>7616900</v>
      </c>
      <c r="CW537">
        <v>0</v>
      </c>
      <c r="CX537">
        <v>0</v>
      </c>
      <c r="CY537">
        <v>0</v>
      </c>
      <c r="CZ537" t="b">
        <v>1</v>
      </c>
      <c r="DA537" t="s">
        <v>1786</v>
      </c>
      <c r="DB537" t="s">
        <v>1787</v>
      </c>
      <c r="DC537">
        <v>1.0302197802198876E-3</v>
      </c>
      <c r="DD537">
        <v>134.5983026407695</v>
      </c>
      <c r="DE537" s="5">
        <f>ROUND(ПП5[[#This Row],[Стоимость квартиры с отделкой]]/1000000,2)</f>
        <v>7.62</v>
      </c>
    </row>
    <row r="538" spans="1:109" x14ac:dyDescent="0.25">
      <c r="A538" s="5">
        <v>537</v>
      </c>
      <c r="B538" s="5" t="s">
        <v>22</v>
      </c>
      <c r="C538" s="5">
        <v>19</v>
      </c>
      <c r="D538" s="5">
        <v>5</v>
      </c>
      <c r="E538" s="5">
        <v>2</v>
      </c>
      <c r="F538" s="5">
        <v>15.41</v>
      </c>
      <c r="G538" s="5">
        <v>12.78</v>
      </c>
      <c r="H538" s="5"/>
      <c r="I538" s="5">
        <v>28.19</v>
      </c>
      <c r="J538" s="5">
        <v>13.45</v>
      </c>
      <c r="K538" s="5">
        <v>3.7</v>
      </c>
      <c r="L538" s="5">
        <v>2.72</v>
      </c>
      <c r="M538" s="5"/>
      <c r="N538" s="5">
        <v>8.2200000000000006</v>
      </c>
      <c r="O538" s="5">
        <v>3.03</v>
      </c>
      <c r="P538" s="5"/>
      <c r="R538" s="5">
        <v>3.03</v>
      </c>
      <c r="S538" s="5">
        <v>59.31</v>
      </c>
      <c r="T538" s="5">
        <v>56.28</v>
      </c>
      <c r="U538" s="5">
        <v>57.8</v>
      </c>
      <c r="V538">
        <v>57.6</v>
      </c>
      <c r="W538" s="5">
        <v>85327.105500000005</v>
      </c>
      <c r="X538">
        <v>4266.3552750000008</v>
      </c>
      <c r="Y538">
        <v>89593.460775</v>
      </c>
      <c r="Z538">
        <v>2687.8038232499998</v>
      </c>
      <c r="AA538">
        <v>92281.264598249996</v>
      </c>
      <c r="AC538">
        <v>92281.264598249996</v>
      </c>
      <c r="AE538">
        <v>92281.264598249996</v>
      </c>
      <c r="AG538">
        <v>92281.264598249996</v>
      </c>
      <c r="AI538">
        <v>92281.264598249996</v>
      </c>
      <c r="AJ538">
        <v>922.81264598250004</v>
      </c>
      <c r="AK538">
        <v>93204.077244232496</v>
      </c>
      <c r="AL538" s="5">
        <v>4660.2038622116252</v>
      </c>
      <c r="AM538" s="5">
        <v>97864.281106444105</v>
      </c>
      <c r="AO538">
        <v>97864.281106444105</v>
      </c>
      <c r="AP538">
        <v>1957.2856221288823</v>
      </c>
      <c r="AQ538">
        <v>99821.566728573001</v>
      </c>
      <c r="AS538">
        <v>99821.566728573001</v>
      </c>
      <c r="AT538">
        <v>1996.43133457146</v>
      </c>
      <c r="AU538">
        <v>101817.99806314446</v>
      </c>
      <c r="AW538">
        <v>101817.99806314446</v>
      </c>
      <c r="AX538" s="5">
        <v>1018.1799806314448</v>
      </c>
      <c r="AY538">
        <v>102836.1780437759</v>
      </c>
      <c r="BA538">
        <v>102836.1780437759</v>
      </c>
      <c r="BC538">
        <v>102836.1780437759</v>
      </c>
      <c r="BE538">
        <v>102836.1780437759</v>
      </c>
      <c r="BF538">
        <v>1542.5426706566384</v>
      </c>
      <c r="BG538">
        <v>104378.72071443254</v>
      </c>
      <c r="BH538">
        <v>500</v>
      </c>
      <c r="BI538">
        <v>104878.72071443254</v>
      </c>
      <c r="BJ538">
        <v>4195.1488285773012</v>
      </c>
      <c r="BK538">
        <v>109073.86954300985</v>
      </c>
      <c r="BL538">
        <v>6544.4321725805903</v>
      </c>
      <c r="BM538">
        <v>115618.30171559044</v>
      </c>
      <c r="BN538">
        <v>15030.379223026755</v>
      </c>
      <c r="BO538">
        <v>130648.6809386172</v>
      </c>
      <c r="BP538">
        <v>35</v>
      </c>
      <c r="BQ538">
        <v>130683.6809386172</v>
      </c>
      <c r="BS538">
        <v>130683.6809386172</v>
      </c>
      <c r="BT538" s="5">
        <v>130683.68</v>
      </c>
      <c r="BU538" s="5">
        <v>7527400</v>
      </c>
      <c r="BX538" s="5">
        <v>0</v>
      </c>
      <c r="BY538" s="5">
        <v>130684.02777777778</v>
      </c>
      <c r="BZ538" s="5">
        <v>7527400</v>
      </c>
      <c r="CA538" s="5" t="s">
        <v>1282</v>
      </c>
      <c r="CB538" s="5">
        <v>10000</v>
      </c>
      <c r="CC538">
        <v>140684.02777777778</v>
      </c>
      <c r="CD538" s="5">
        <v>576000</v>
      </c>
      <c r="CE538" s="5">
        <v>8103400</v>
      </c>
      <c r="CF538" s="5"/>
      <c r="CG538" s="5"/>
      <c r="CH538" s="5" t="s">
        <v>2</v>
      </c>
      <c r="CI538" s="5" t="s">
        <v>2</v>
      </c>
      <c r="CJ538" t="s">
        <v>1821</v>
      </c>
      <c r="CK538" t="s">
        <v>1787</v>
      </c>
      <c r="CL538" t="s">
        <v>1868</v>
      </c>
      <c r="CM538" t="s">
        <v>1865</v>
      </c>
      <c r="CN538" s="5" t="b">
        <v>1</v>
      </c>
      <c r="CO538" t="s">
        <v>679</v>
      </c>
      <c r="CQ538" t="s">
        <v>1269</v>
      </c>
      <c r="CR538" t="s">
        <v>1451</v>
      </c>
      <c r="CS538" t="s">
        <v>8</v>
      </c>
      <c r="CT538" t="b">
        <v>0</v>
      </c>
      <c r="CU538">
        <v>7527400</v>
      </c>
      <c r="CV538">
        <v>7527400</v>
      </c>
      <c r="CW538">
        <v>0</v>
      </c>
      <c r="CX538">
        <v>0</v>
      </c>
      <c r="CY538">
        <v>0</v>
      </c>
      <c r="CZ538" t="b">
        <v>1</v>
      </c>
      <c r="DA538" t="s">
        <v>1786</v>
      </c>
      <c r="DB538" t="s">
        <v>1787</v>
      </c>
      <c r="DC538">
        <v>-3.4602076124566894E-3</v>
      </c>
      <c r="DD538">
        <v>-452.19386774316814</v>
      </c>
      <c r="DE538" s="5">
        <f>ROUND(ПП5[[#This Row],[Стоимость квартиры с отделкой]]/1000000,2)</f>
        <v>8.1</v>
      </c>
    </row>
    <row r="539" spans="1:109" x14ac:dyDescent="0.25">
      <c r="A539" s="5">
        <v>538</v>
      </c>
      <c r="B539" s="5" t="s">
        <v>22</v>
      </c>
      <c r="C539" s="5">
        <v>19</v>
      </c>
      <c r="D539" s="5">
        <v>6</v>
      </c>
      <c r="E539" s="5">
        <v>1</v>
      </c>
      <c r="F539" s="5">
        <v>12.71</v>
      </c>
      <c r="G539" s="5"/>
      <c r="H539" s="5"/>
      <c r="I539" s="5">
        <v>12.71</v>
      </c>
      <c r="J539" s="5">
        <v>12.55</v>
      </c>
      <c r="K539" s="5">
        <v>4.28</v>
      </c>
      <c r="L539" s="5"/>
      <c r="M539" s="5"/>
      <c r="N539" s="5">
        <v>7.34</v>
      </c>
      <c r="O539" s="5">
        <v>2.84</v>
      </c>
      <c r="P539" s="5"/>
      <c r="R539" s="5">
        <v>2.84</v>
      </c>
      <c r="S539" s="5">
        <v>39.72</v>
      </c>
      <c r="T539" s="5">
        <v>36.880000000000003</v>
      </c>
      <c r="U539" s="5">
        <v>38.299999999999997</v>
      </c>
      <c r="V539">
        <v>37.950000000000003</v>
      </c>
      <c r="W539" s="5">
        <v>94090.5</v>
      </c>
      <c r="X539">
        <v>4704.5250000000005</v>
      </c>
      <c r="Y539">
        <v>98795.024999999994</v>
      </c>
      <c r="Z539">
        <v>2963.8507499999996</v>
      </c>
      <c r="AA539">
        <v>101758.87575000001</v>
      </c>
      <c r="AB539">
        <v>1017.5887575</v>
      </c>
      <c r="AC539">
        <v>102776.4645075</v>
      </c>
      <c r="AE539">
        <v>102776.4645075</v>
      </c>
      <c r="AF539">
        <v>5138.8232253749993</v>
      </c>
      <c r="AG539">
        <v>107915.287732875</v>
      </c>
      <c r="AI539">
        <v>107915.287732875</v>
      </c>
      <c r="AJ539">
        <v>1079.1528773287498</v>
      </c>
      <c r="AK539">
        <v>108994.44061020372</v>
      </c>
      <c r="AL539" s="5">
        <v>5449.7220305101873</v>
      </c>
      <c r="AM539" s="5">
        <v>114444.16264071393</v>
      </c>
      <c r="AO539">
        <v>114444.16264071393</v>
      </c>
      <c r="AP539">
        <v>3433.3248792214172</v>
      </c>
      <c r="AQ539">
        <v>117877.48751993533</v>
      </c>
      <c r="AS539">
        <v>117877.48751993533</v>
      </c>
      <c r="AU539">
        <v>117877.48751993533</v>
      </c>
      <c r="AW539">
        <v>117877.48751993533</v>
      </c>
      <c r="AX539" s="5"/>
      <c r="AY539">
        <v>117877.48751993533</v>
      </c>
      <c r="AZ539">
        <v>1178.7748751993531</v>
      </c>
      <c r="BA539">
        <v>119056.26239513468</v>
      </c>
      <c r="BB539">
        <v>595.28131197567336</v>
      </c>
      <c r="BC539">
        <v>119651.54370711037</v>
      </c>
      <c r="BE539">
        <v>119651.54370711037</v>
      </c>
      <c r="BF539">
        <v>2991.288592677759</v>
      </c>
      <c r="BG539">
        <v>122642.8322997881</v>
      </c>
      <c r="BI539">
        <v>122642.8322997881</v>
      </c>
      <c r="BJ539">
        <v>2452.8566459957619</v>
      </c>
      <c r="BK539">
        <v>125095.68894578388</v>
      </c>
      <c r="BL539">
        <v>6254.7844472891938</v>
      </c>
      <c r="BM539">
        <v>131350.47339307307</v>
      </c>
      <c r="BN539">
        <v>17075.561541099501</v>
      </c>
      <c r="BO539">
        <v>148426.03493417258</v>
      </c>
      <c r="BP539">
        <v>35</v>
      </c>
      <c r="BQ539">
        <v>148461.03493417258</v>
      </c>
      <c r="BS539">
        <v>148461.03493417258</v>
      </c>
      <c r="BT539" s="5">
        <v>148461.03</v>
      </c>
      <c r="BU539" s="5">
        <v>5634100</v>
      </c>
      <c r="BX539" s="5">
        <v>0</v>
      </c>
      <c r="BY539" s="5">
        <v>148461.13306982871</v>
      </c>
      <c r="BZ539" s="5">
        <v>5634100</v>
      </c>
      <c r="CA539" s="5" t="s">
        <v>8</v>
      </c>
      <c r="CB539" s="5"/>
      <c r="CC539">
        <v>148461.13306982871</v>
      </c>
      <c r="CD539" s="5">
        <v>0</v>
      </c>
      <c r="CE539" s="5">
        <v>5634100</v>
      </c>
      <c r="CF539" s="5"/>
      <c r="CG539" s="5"/>
      <c r="CH539" s="5" t="s">
        <v>2</v>
      </c>
      <c r="CI539" s="5" t="s">
        <v>2</v>
      </c>
      <c r="CJ539" t="s">
        <v>1821</v>
      </c>
      <c r="CK539" t="s">
        <v>1787</v>
      </c>
      <c r="CL539" t="s">
        <v>1868</v>
      </c>
      <c r="CM539" t="s">
        <v>1864</v>
      </c>
      <c r="CN539" s="5" t="b">
        <v>1</v>
      </c>
      <c r="CO539" t="s">
        <v>680</v>
      </c>
      <c r="CQ539" t="s">
        <v>1269</v>
      </c>
      <c r="CR539" t="s">
        <v>1451</v>
      </c>
      <c r="CS539" t="s">
        <v>8</v>
      </c>
      <c r="CT539" t="b">
        <v>1</v>
      </c>
      <c r="CU539">
        <v>5634100</v>
      </c>
      <c r="CV539">
        <v>5634100</v>
      </c>
      <c r="CW539">
        <v>0</v>
      </c>
      <c r="CX539">
        <v>0</v>
      </c>
      <c r="CY539">
        <v>0</v>
      </c>
      <c r="CZ539" t="b">
        <v>1</v>
      </c>
      <c r="DA539" t="s">
        <v>1786</v>
      </c>
      <c r="DB539" t="s">
        <v>1787</v>
      </c>
      <c r="DC539">
        <v>-9.1383812010442655E-3</v>
      </c>
      <c r="DD539">
        <v>-1356.6944275310541</v>
      </c>
      <c r="DE539" s="5">
        <f>ROUND(ПП5[[#This Row],[Стоимость квартиры с отделкой]]/1000000,2)</f>
        <v>5.63</v>
      </c>
    </row>
    <row r="540" spans="1:109" x14ac:dyDescent="0.25">
      <c r="A540" s="5">
        <v>539</v>
      </c>
      <c r="B540" s="5" t="s">
        <v>22</v>
      </c>
      <c r="C540" s="5">
        <v>19</v>
      </c>
      <c r="D540" s="5">
        <v>7</v>
      </c>
      <c r="E540" s="5">
        <v>3</v>
      </c>
      <c r="F540" s="5">
        <v>14.49</v>
      </c>
      <c r="G540" s="5">
        <v>13.98</v>
      </c>
      <c r="H540" s="5">
        <v>11.42</v>
      </c>
      <c r="I540" s="5">
        <v>39.89</v>
      </c>
      <c r="J540" s="5">
        <v>16.670000000000002</v>
      </c>
      <c r="K540" s="5">
        <v>4.1399999999999997</v>
      </c>
      <c r="L540" s="5">
        <v>1.89</v>
      </c>
      <c r="M540" s="5"/>
      <c r="N540" s="5">
        <v>11.31</v>
      </c>
      <c r="O540" s="5">
        <v>2.86</v>
      </c>
      <c r="P540" s="5">
        <v>2.79</v>
      </c>
      <c r="Q540">
        <v>5.42</v>
      </c>
      <c r="R540" s="5">
        <v>11.07</v>
      </c>
      <c r="S540" s="5">
        <v>84.97</v>
      </c>
      <c r="T540" s="5">
        <v>73.900000000000006</v>
      </c>
      <c r="U540" s="5">
        <v>79.44</v>
      </c>
      <c r="V540">
        <v>78.749999999999986</v>
      </c>
      <c r="W540" s="5">
        <v>82085.85000000002</v>
      </c>
      <c r="X540">
        <v>4104.2925000000014</v>
      </c>
      <c r="Y540">
        <v>86190.142500000016</v>
      </c>
      <c r="Z540">
        <v>2585.7042750000005</v>
      </c>
      <c r="AA540">
        <v>88775.846775000013</v>
      </c>
      <c r="AC540">
        <v>88775.846775000013</v>
      </c>
      <c r="AE540">
        <v>88775.846775000013</v>
      </c>
      <c r="AG540">
        <v>88775.846775000013</v>
      </c>
      <c r="AI540">
        <v>88775.846775000013</v>
      </c>
      <c r="AJ540">
        <v>887.75846775000014</v>
      </c>
      <c r="AK540">
        <v>89663.605242750011</v>
      </c>
      <c r="AL540" s="5">
        <v>4483.1802621375009</v>
      </c>
      <c r="AM540" s="5">
        <v>94146.785504887506</v>
      </c>
      <c r="AO540">
        <v>94146.785504887506</v>
      </c>
      <c r="AP540">
        <v>1882.9357100977504</v>
      </c>
      <c r="AQ540">
        <v>96029.721214985271</v>
      </c>
      <c r="AS540">
        <v>96029.721214985271</v>
      </c>
      <c r="AT540">
        <v>1920.5944242997052</v>
      </c>
      <c r="AU540">
        <v>97950.315639284963</v>
      </c>
      <c r="AV540">
        <v>1000</v>
      </c>
      <c r="AW540">
        <v>98950.315639284963</v>
      </c>
      <c r="AX540" s="5">
        <v>989.50315639284963</v>
      </c>
      <c r="AY540">
        <v>99939.818795677813</v>
      </c>
      <c r="AZ540">
        <v>1998.7963759135564</v>
      </c>
      <c r="BA540">
        <v>101938.61517159136</v>
      </c>
      <c r="BC540">
        <v>101938.61517159136</v>
      </c>
      <c r="BD540">
        <v>2038.7723034318276</v>
      </c>
      <c r="BE540">
        <v>103977.38747502321</v>
      </c>
      <c r="BF540">
        <v>2599.4346868755802</v>
      </c>
      <c r="BG540">
        <v>106576.8221618988</v>
      </c>
      <c r="BI540">
        <v>106576.8221618988</v>
      </c>
      <c r="BJ540">
        <v>4263.0728864759512</v>
      </c>
      <c r="BK540">
        <v>110839.89504837476</v>
      </c>
      <c r="BL540">
        <v>5541.9947524187373</v>
      </c>
      <c r="BM540">
        <v>116381.88980079348</v>
      </c>
      <c r="BN540">
        <v>15129.645674103154</v>
      </c>
      <c r="BO540">
        <v>131511.53547489663</v>
      </c>
      <c r="BP540">
        <v>35</v>
      </c>
      <c r="BQ540">
        <v>131546.53547489663</v>
      </c>
      <c r="BS540">
        <v>131546.53547489663</v>
      </c>
      <c r="BT540" s="5">
        <v>131546.54</v>
      </c>
      <c r="BU540" s="5">
        <v>10359300</v>
      </c>
      <c r="BX540" s="5">
        <v>0</v>
      </c>
      <c r="BY540" s="5">
        <v>131546.66666666669</v>
      </c>
      <c r="BZ540" s="5">
        <v>10359300</v>
      </c>
      <c r="CA540" s="5" t="s">
        <v>8</v>
      </c>
      <c r="CB540" s="5"/>
      <c r="CC540">
        <v>131546.66666666669</v>
      </c>
      <c r="CD540" s="5">
        <v>0</v>
      </c>
      <c r="CE540" s="5">
        <v>10359300</v>
      </c>
      <c r="CF540" s="5" t="s">
        <v>105</v>
      </c>
      <c r="CG540" s="5"/>
      <c r="CH540" s="5" t="s">
        <v>2</v>
      </c>
      <c r="CI540" s="5" t="s">
        <v>2</v>
      </c>
      <c r="CJ540" t="s">
        <v>1821</v>
      </c>
      <c r="CK540" t="s">
        <v>1787</v>
      </c>
      <c r="CL540" t="s">
        <v>1868</v>
      </c>
      <c r="CM540" t="s">
        <v>1858</v>
      </c>
      <c r="CN540" s="5" t="b">
        <v>1</v>
      </c>
      <c r="CO540" t="s">
        <v>681</v>
      </c>
      <c r="CQ540" t="s">
        <v>1269</v>
      </c>
      <c r="CR540" t="s">
        <v>1451</v>
      </c>
      <c r="CS540" t="s">
        <v>1282</v>
      </c>
      <c r="CT540" t="b">
        <v>0</v>
      </c>
      <c r="CU540">
        <v>10359300</v>
      </c>
      <c r="CV540">
        <v>10359300</v>
      </c>
      <c r="CW540">
        <v>0</v>
      </c>
      <c r="CX540">
        <v>0</v>
      </c>
      <c r="CY540">
        <v>0</v>
      </c>
      <c r="CZ540" t="b">
        <v>1</v>
      </c>
      <c r="DA540" t="s">
        <v>1786</v>
      </c>
      <c r="DB540" t="s">
        <v>1787</v>
      </c>
      <c r="DC540">
        <v>-8.6858006042297431E-3</v>
      </c>
      <c r="DD540">
        <v>-1142.588116817742</v>
      </c>
      <c r="DE540" s="5">
        <f>ROUND(ПП5[[#This Row],[Стоимость квартиры с отделкой]]/1000000,2)</f>
        <v>10.36</v>
      </c>
    </row>
    <row r="541" spans="1:109" x14ac:dyDescent="0.25">
      <c r="A541" s="5">
        <v>540</v>
      </c>
      <c r="B541" s="5" t="s">
        <v>22</v>
      </c>
      <c r="C541" s="5">
        <v>19</v>
      </c>
      <c r="D541" s="5">
        <v>8</v>
      </c>
      <c r="E541" s="5">
        <v>1</v>
      </c>
      <c r="F541" s="5">
        <v>16.79</v>
      </c>
      <c r="G541" s="5"/>
      <c r="H541" s="5"/>
      <c r="I541" s="5">
        <v>16.79</v>
      </c>
      <c r="J541" s="5">
        <v>11.43</v>
      </c>
      <c r="K541" s="5">
        <v>3.56</v>
      </c>
      <c r="L541" s="5"/>
      <c r="M541" s="5"/>
      <c r="N541" s="5">
        <v>6.66</v>
      </c>
      <c r="O541" s="5">
        <v>2.4900000000000002</v>
      </c>
      <c r="P541" s="5"/>
      <c r="R541" s="5">
        <v>2.4900000000000002</v>
      </c>
      <c r="S541" s="5">
        <v>40.93</v>
      </c>
      <c r="T541" s="5">
        <v>38.44</v>
      </c>
      <c r="U541" s="5">
        <v>39.69</v>
      </c>
      <c r="V541">
        <v>39.450000000000003</v>
      </c>
      <c r="W541" s="5">
        <v>91251.5625</v>
      </c>
      <c r="X541">
        <v>4562.578125</v>
      </c>
      <c r="Y541">
        <v>95814.140625</v>
      </c>
      <c r="Z541">
        <v>2874.4242187499999</v>
      </c>
      <c r="AA541">
        <v>98688.564843750006</v>
      </c>
      <c r="AB541">
        <v>4440.98541796875</v>
      </c>
      <c r="AC541">
        <v>103129.55026171876</v>
      </c>
      <c r="AE541">
        <v>103129.55026171876</v>
      </c>
      <c r="AF541">
        <v>5156.477513085938</v>
      </c>
      <c r="AG541">
        <v>108286.02777480468</v>
      </c>
      <c r="AI541">
        <v>108286.02777480468</v>
      </c>
      <c r="AJ541">
        <v>1082.8602777480469</v>
      </c>
      <c r="AK541">
        <v>109368.88805255272</v>
      </c>
      <c r="AL541" s="5">
        <v>5468.4444026276369</v>
      </c>
      <c r="AM541" s="5">
        <v>114837.33245518037</v>
      </c>
      <c r="AO541">
        <v>114837.33245518037</v>
      </c>
      <c r="AP541">
        <v>3445.1199736554108</v>
      </c>
      <c r="AQ541">
        <v>118282.45242883578</v>
      </c>
      <c r="AS541">
        <v>118282.45242883578</v>
      </c>
      <c r="AU541">
        <v>118282.45242883578</v>
      </c>
      <c r="AW541">
        <v>118282.45242883578</v>
      </c>
      <c r="AX541" s="5"/>
      <c r="AY541">
        <v>118282.45242883578</v>
      </c>
      <c r="BA541">
        <v>118282.45242883578</v>
      </c>
      <c r="BC541">
        <v>118282.45242883578</v>
      </c>
      <c r="BE541">
        <v>118282.45242883578</v>
      </c>
      <c r="BF541">
        <v>591.41226214417895</v>
      </c>
      <c r="BG541">
        <v>118873.86469097996</v>
      </c>
      <c r="BI541">
        <v>118873.86469097996</v>
      </c>
      <c r="BJ541">
        <v>2377.4772938195993</v>
      </c>
      <c r="BK541">
        <v>121251.34198479955</v>
      </c>
      <c r="BM541">
        <v>121251.34198479955</v>
      </c>
      <c r="BO541">
        <v>121251.34198479955</v>
      </c>
      <c r="BQ541">
        <v>121251.34198479955</v>
      </c>
      <c r="BS541">
        <v>121251.34198479955</v>
      </c>
      <c r="BT541" s="5">
        <v>121251.34</v>
      </c>
      <c r="BU541" s="5">
        <v>4812500</v>
      </c>
      <c r="BX541" s="5">
        <v>0</v>
      </c>
      <c r="BY541" s="5">
        <v>121252.20458553793</v>
      </c>
      <c r="BZ541" s="5">
        <v>4812500</v>
      </c>
      <c r="CA541" s="5" t="s">
        <v>10</v>
      </c>
      <c r="CB541" s="5">
        <v>24000</v>
      </c>
      <c r="CC541">
        <v>145252.20458553793</v>
      </c>
      <c r="CD541" s="5">
        <v>952560</v>
      </c>
      <c r="CE541" s="5">
        <v>5765060</v>
      </c>
      <c r="CF541" s="5"/>
      <c r="CG541" s="5"/>
      <c r="CH541" s="5" t="s">
        <v>1</v>
      </c>
      <c r="CI541" s="5" t="s">
        <v>1</v>
      </c>
      <c r="CJ541" t="s">
        <v>1863</v>
      </c>
      <c r="CK541" t="s">
        <v>1787</v>
      </c>
      <c r="CL541" t="s">
        <v>1868</v>
      </c>
      <c r="CM541" t="s">
        <v>1864</v>
      </c>
      <c r="CN541" s="5" t="b">
        <v>1</v>
      </c>
      <c r="CO541" t="s">
        <v>682</v>
      </c>
      <c r="CQ541" t="s">
        <v>1269</v>
      </c>
      <c r="CR541" t="s">
        <v>1450</v>
      </c>
      <c r="CS541" t="s">
        <v>10</v>
      </c>
      <c r="CT541" t="b">
        <v>1</v>
      </c>
      <c r="CU541">
        <v>4812500</v>
      </c>
      <c r="CV541" t="s">
        <v>1899</v>
      </c>
      <c r="CW541">
        <v>0</v>
      </c>
      <c r="CX541">
        <v>4812500</v>
      </c>
      <c r="CY541">
        <v>0</v>
      </c>
      <c r="CZ541" t="b">
        <v>1</v>
      </c>
      <c r="DA541">
        <v>45568</v>
      </c>
      <c r="DB541" t="s">
        <v>1785</v>
      </c>
      <c r="DC541">
        <v>-6.0468631897202529E-3</v>
      </c>
      <c r="DD541">
        <v>-733.19549258071856</v>
      </c>
      <c r="DE541" s="5">
        <f>ROUND(ПП5[[#This Row],[Стоимость квартиры с отделкой]]/1000000,2)</f>
        <v>5.77</v>
      </c>
    </row>
    <row r="542" spans="1:109" x14ac:dyDescent="0.25">
      <c r="A542" s="5">
        <v>541</v>
      </c>
      <c r="B542" s="5" t="s">
        <v>22</v>
      </c>
      <c r="C542" s="5">
        <v>20</v>
      </c>
      <c r="D542" s="5">
        <v>1</v>
      </c>
      <c r="E542" s="5">
        <v>0</v>
      </c>
      <c r="F542" s="5">
        <v>13.74</v>
      </c>
      <c r="G542" s="5"/>
      <c r="H542" s="5"/>
      <c r="I542" s="5">
        <v>13.74</v>
      </c>
      <c r="J542" s="5">
        <v>5.84</v>
      </c>
      <c r="K542" s="5">
        <v>3.76</v>
      </c>
      <c r="L542" s="5"/>
      <c r="M542" s="5"/>
      <c r="N542" s="5">
        <v>3.73</v>
      </c>
      <c r="O542" s="5">
        <v>4.6500000000000004</v>
      </c>
      <c r="P542" s="5"/>
      <c r="R542" s="5">
        <v>4.6500000000000004</v>
      </c>
      <c r="S542" s="5">
        <v>31.72</v>
      </c>
      <c r="T542" s="5">
        <v>27.07</v>
      </c>
      <c r="U542" s="5">
        <v>29.4</v>
      </c>
      <c r="V542">
        <v>29.2</v>
      </c>
      <c r="W542" s="5">
        <v>96361.65</v>
      </c>
      <c r="X542">
        <v>4818.0824999999995</v>
      </c>
      <c r="Y542">
        <v>101179.7325</v>
      </c>
      <c r="Z542">
        <v>3035.391975</v>
      </c>
      <c r="AA542">
        <v>104215.124475</v>
      </c>
      <c r="AB542">
        <v>9379.3612027500003</v>
      </c>
      <c r="AC542">
        <v>113594.48567775</v>
      </c>
      <c r="AE542">
        <v>113594.48567775</v>
      </c>
      <c r="AG542">
        <v>113594.48567775</v>
      </c>
      <c r="AI542">
        <v>113594.48567775</v>
      </c>
      <c r="AJ542">
        <v>1135.9448567775</v>
      </c>
      <c r="AK542">
        <v>114730.43053452752</v>
      </c>
      <c r="AL542" s="5">
        <v>5736.5215267263757</v>
      </c>
      <c r="AM542" s="5">
        <v>120466.95206125388</v>
      </c>
      <c r="AO542">
        <v>120466.95206125388</v>
      </c>
      <c r="AP542">
        <v>3614.0085618376161</v>
      </c>
      <c r="AQ542">
        <v>124080.96062309148</v>
      </c>
      <c r="AS542">
        <v>124080.96062309148</v>
      </c>
      <c r="AU542">
        <v>124080.96062309148</v>
      </c>
      <c r="AW542">
        <v>124080.96062309148</v>
      </c>
      <c r="AX542" s="5">
        <v>1240.8096062309153</v>
      </c>
      <c r="AY542">
        <v>125321.7702293224</v>
      </c>
      <c r="BA542">
        <v>125321.7702293224</v>
      </c>
      <c r="BC542">
        <v>125321.7702293224</v>
      </c>
      <c r="BE542">
        <v>125321.7702293224</v>
      </c>
      <c r="BF542">
        <v>1879.8265534398361</v>
      </c>
      <c r="BG542">
        <v>127201.59678276224</v>
      </c>
      <c r="BI542">
        <v>127201.59678276224</v>
      </c>
      <c r="BK542">
        <v>127201.59678276224</v>
      </c>
      <c r="BM542">
        <v>127201.59678276224</v>
      </c>
      <c r="BO542">
        <v>127201.59678276224</v>
      </c>
      <c r="BQ542">
        <v>127201.59678276224</v>
      </c>
      <c r="BS542">
        <v>127201.59678276224</v>
      </c>
      <c r="BT542" s="5">
        <v>127201.60000000001</v>
      </c>
      <c r="BU542" s="5">
        <v>3739800</v>
      </c>
      <c r="BX542" s="5">
        <v>0</v>
      </c>
      <c r="BY542" s="5">
        <v>127204.08163265306</v>
      </c>
      <c r="BZ542" s="5">
        <v>3739800</v>
      </c>
      <c r="CA542" s="5" t="s">
        <v>1282</v>
      </c>
      <c r="CB542" s="5">
        <v>8000</v>
      </c>
      <c r="CC542">
        <v>135204.08163265308</v>
      </c>
      <c r="CD542" s="5">
        <v>235200.00000000047</v>
      </c>
      <c r="CE542" s="5">
        <v>3975000.0000000009</v>
      </c>
      <c r="CF542" s="5"/>
      <c r="CG542" s="5"/>
      <c r="CH542" s="5" t="s">
        <v>1</v>
      </c>
      <c r="CI542" s="5" t="s">
        <v>1</v>
      </c>
      <c r="CJ542" t="s">
        <v>1863</v>
      </c>
      <c r="CK542" t="s">
        <v>1787</v>
      </c>
      <c r="CL542" t="s">
        <v>1868</v>
      </c>
      <c r="CM542" t="s">
        <v>1862</v>
      </c>
      <c r="CN542" s="5" t="b">
        <v>1</v>
      </c>
      <c r="CO542" t="s">
        <v>683</v>
      </c>
      <c r="CQ542" t="s">
        <v>1269</v>
      </c>
      <c r="CR542" t="s">
        <v>1450</v>
      </c>
      <c r="CS542" t="s">
        <v>1282</v>
      </c>
      <c r="CT542" t="b">
        <v>1</v>
      </c>
      <c r="CU542">
        <v>3739800</v>
      </c>
      <c r="CV542" t="s">
        <v>1899</v>
      </c>
      <c r="CW542">
        <v>0</v>
      </c>
      <c r="CX542">
        <v>3739800</v>
      </c>
      <c r="CY542">
        <v>0</v>
      </c>
      <c r="CZ542" t="b">
        <v>1</v>
      </c>
      <c r="DA542">
        <v>45568</v>
      </c>
      <c r="DB542" t="s">
        <v>1789</v>
      </c>
      <c r="DC542">
        <v>-6.8027210884353817E-3</v>
      </c>
      <c r="DD542">
        <v>-865.33388865750476</v>
      </c>
      <c r="DE542" s="5">
        <f>ROUND(ПП5[[#This Row],[Стоимость квартиры с отделкой]]/1000000,2)</f>
        <v>3.98</v>
      </c>
    </row>
    <row r="543" spans="1:109" x14ac:dyDescent="0.25">
      <c r="A543" s="5">
        <v>542</v>
      </c>
      <c r="B543" s="5" t="s">
        <v>22</v>
      </c>
      <c r="C543" s="5">
        <v>20</v>
      </c>
      <c r="D543" s="5">
        <v>2</v>
      </c>
      <c r="E543" s="5">
        <v>1</v>
      </c>
      <c r="F543" s="5">
        <v>13.17</v>
      </c>
      <c r="G543" s="5"/>
      <c r="H543" s="5"/>
      <c r="I543" s="5">
        <v>13.17</v>
      </c>
      <c r="J543" s="5">
        <v>16.940000000000001</v>
      </c>
      <c r="K543" s="5">
        <v>3.55</v>
      </c>
      <c r="L543" s="5">
        <v>2.41</v>
      </c>
      <c r="M543" s="5"/>
      <c r="N543" s="5">
        <v>5.8</v>
      </c>
      <c r="O543" s="5">
        <v>2.68</v>
      </c>
      <c r="P543" s="5"/>
      <c r="R543" s="5">
        <v>2.68</v>
      </c>
      <c r="S543" s="5">
        <v>44.55</v>
      </c>
      <c r="T543" s="5">
        <v>41.87</v>
      </c>
      <c r="U543" s="5">
        <v>43.21</v>
      </c>
      <c r="V543">
        <v>42.35</v>
      </c>
      <c r="W543" s="5">
        <v>91657.125</v>
      </c>
      <c r="X543">
        <v>4582.8562499999998</v>
      </c>
      <c r="Y543">
        <v>96239.981249999997</v>
      </c>
      <c r="Z543">
        <v>2887.1994374999999</v>
      </c>
      <c r="AA543">
        <v>99127.180687500004</v>
      </c>
      <c r="AB543">
        <v>991.27180687500004</v>
      </c>
      <c r="AC543">
        <v>100118.452494375</v>
      </c>
      <c r="AE543">
        <v>100118.452494375</v>
      </c>
      <c r="AF543">
        <v>5005.9226247187507</v>
      </c>
      <c r="AG543">
        <v>105124.37511909376</v>
      </c>
      <c r="AI543">
        <v>105124.37511909376</v>
      </c>
      <c r="AJ543">
        <v>1051.2437511909377</v>
      </c>
      <c r="AK543">
        <v>106175.61887028468</v>
      </c>
      <c r="AL543" s="5">
        <v>5308.7809435142344</v>
      </c>
      <c r="AM543" s="5">
        <v>111484.39981379893</v>
      </c>
      <c r="AO543">
        <v>111484.39981379893</v>
      </c>
      <c r="AP543">
        <v>3344.5319944139678</v>
      </c>
      <c r="AQ543">
        <v>114828.93180821287</v>
      </c>
      <c r="AR543">
        <v>500</v>
      </c>
      <c r="AS543">
        <v>115328.93180821287</v>
      </c>
      <c r="AU543">
        <v>115328.93180821287</v>
      </c>
      <c r="AW543">
        <v>115328.93180821287</v>
      </c>
      <c r="AX543" s="5"/>
      <c r="AY543">
        <v>115328.93180821287</v>
      </c>
      <c r="AZ543">
        <v>1153.2893180821288</v>
      </c>
      <c r="BA543">
        <v>116482.221126295</v>
      </c>
      <c r="BC543">
        <v>116482.221126295</v>
      </c>
      <c r="BE543">
        <v>116482.221126295</v>
      </c>
      <c r="BF543">
        <v>2912.0555281573756</v>
      </c>
      <c r="BG543">
        <v>119394.27665445241</v>
      </c>
      <c r="BI543">
        <v>119394.27665445241</v>
      </c>
      <c r="BK543">
        <v>119394.27665445241</v>
      </c>
      <c r="BL543">
        <v>9551.5421323561914</v>
      </c>
      <c r="BM543">
        <v>128945.81878680858</v>
      </c>
      <c r="BN543">
        <v>16762.956442285114</v>
      </c>
      <c r="BO543">
        <v>145708.77522909371</v>
      </c>
      <c r="BP543">
        <v>35</v>
      </c>
      <c r="BQ543">
        <v>145743.77522909371</v>
      </c>
      <c r="BS543">
        <v>145743.77522909371</v>
      </c>
      <c r="BT543" s="5">
        <v>145743.78</v>
      </c>
      <c r="BU543" s="5">
        <v>6297600</v>
      </c>
      <c r="BV543">
        <v>525600</v>
      </c>
      <c r="BX543" s="5">
        <v>525600</v>
      </c>
      <c r="BY543" s="5">
        <v>133580.18977088635</v>
      </c>
      <c r="BZ543" s="5">
        <v>5772000</v>
      </c>
      <c r="CA543" s="5" t="s">
        <v>8</v>
      </c>
      <c r="CB543" s="5"/>
      <c r="CC543">
        <v>133580.18977088635</v>
      </c>
      <c r="CD543" s="5">
        <v>0</v>
      </c>
      <c r="CE543" s="5">
        <v>5771999.9999999991</v>
      </c>
      <c r="CF543" s="5"/>
      <c r="CG543" s="5" t="s">
        <v>1802</v>
      </c>
      <c r="CH543" s="5" t="s">
        <v>1</v>
      </c>
      <c r="CI543" s="5" t="s">
        <v>1</v>
      </c>
      <c r="CJ543" t="s">
        <v>1863</v>
      </c>
      <c r="CK543" t="s">
        <v>1787</v>
      </c>
      <c r="CL543" t="s">
        <v>1868</v>
      </c>
      <c r="CM543" t="s">
        <v>1856</v>
      </c>
      <c r="CN543" s="5" t="b">
        <v>1</v>
      </c>
      <c r="CO543" t="s">
        <v>684</v>
      </c>
      <c r="CQ543" t="s">
        <v>1269</v>
      </c>
      <c r="CR543" t="s">
        <v>1450</v>
      </c>
      <c r="CS543" t="s">
        <v>8</v>
      </c>
      <c r="CT543" t="b">
        <v>1</v>
      </c>
      <c r="CU543">
        <v>6297600</v>
      </c>
      <c r="CV543" t="s">
        <v>1899</v>
      </c>
      <c r="CW543">
        <v>0</v>
      </c>
      <c r="CX543">
        <v>6297600</v>
      </c>
      <c r="CY543">
        <v>0</v>
      </c>
      <c r="CZ543" t="b">
        <v>1</v>
      </c>
      <c r="DA543">
        <v>45808</v>
      </c>
      <c r="DB543" t="s">
        <v>1790</v>
      </c>
      <c r="DC543">
        <v>-1.9902800277713517E-2</v>
      </c>
      <c r="DD543">
        <v>-2658.6198380690212</v>
      </c>
      <c r="DE543" s="5">
        <f>ROUND(ПП5[[#This Row],[Стоимость квартиры с отделкой]]/1000000,2)</f>
        <v>5.77</v>
      </c>
    </row>
    <row r="544" spans="1:109" x14ac:dyDescent="0.25">
      <c r="A544" s="5">
        <v>543</v>
      </c>
      <c r="B544" s="5" t="s">
        <v>22</v>
      </c>
      <c r="C544" s="5">
        <v>20</v>
      </c>
      <c r="D544" s="5">
        <v>3</v>
      </c>
      <c r="E544" s="5">
        <v>0</v>
      </c>
      <c r="F544" s="5">
        <v>7.2</v>
      </c>
      <c r="G544" s="5"/>
      <c r="H544" s="5"/>
      <c r="I544" s="5">
        <v>7.2</v>
      </c>
      <c r="J544" s="5">
        <v>5.17</v>
      </c>
      <c r="K544" s="5">
        <v>3.71</v>
      </c>
      <c r="L544" s="5"/>
      <c r="M544" s="5"/>
      <c r="N544" s="5">
        <v>6.96</v>
      </c>
      <c r="O544" s="5">
        <v>2.92</v>
      </c>
      <c r="P544" s="5"/>
      <c r="R544" s="5">
        <v>2.92</v>
      </c>
      <c r="S544" s="5">
        <v>25.96</v>
      </c>
      <c r="T544" s="5">
        <v>23.04</v>
      </c>
      <c r="U544" s="5">
        <v>24.5</v>
      </c>
      <c r="V544">
        <v>24.45</v>
      </c>
      <c r="W544" s="5">
        <v>98113.68</v>
      </c>
      <c r="X544">
        <v>4905.6840000000002</v>
      </c>
      <c r="Y544">
        <v>103019.364</v>
      </c>
      <c r="Z544">
        <v>3090.5809199999994</v>
      </c>
      <c r="AA544">
        <v>106109.94491999998</v>
      </c>
      <c r="AB544">
        <v>9549.8950427999971</v>
      </c>
      <c r="AC544">
        <v>115659.83996279998</v>
      </c>
      <c r="AE544">
        <v>115659.83996279998</v>
      </c>
      <c r="AG544">
        <v>115659.83996279998</v>
      </c>
      <c r="AI544">
        <v>115659.83996279998</v>
      </c>
      <c r="AJ544">
        <v>1156.5983996279997</v>
      </c>
      <c r="AK544">
        <v>116816.43836242796</v>
      </c>
      <c r="AL544" s="5">
        <v>5840.821918121399</v>
      </c>
      <c r="AM544" s="5">
        <v>122657.26028054937</v>
      </c>
      <c r="AO544">
        <v>122657.26028054937</v>
      </c>
      <c r="AP544">
        <v>3679.7178084164807</v>
      </c>
      <c r="AQ544">
        <v>126336.97808896584</v>
      </c>
      <c r="AS544">
        <v>126336.97808896584</v>
      </c>
      <c r="AU544">
        <v>126336.97808896584</v>
      </c>
      <c r="AW544">
        <v>126336.97808896584</v>
      </c>
      <c r="AX544" s="5">
        <v>1263.3697808896584</v>
      </c>
      <c r="AY544">
        <v>127600.3478698555</v>
      </c>
      <c r="BA544">
        <v>127600.3478698555</v>
      </c>
      <c r="BB544">
        <v>638.0017393492775</v>
      </c>
      <c r="BC544">
        <v>128238.34960920476</v>
      </c>
      <c r="BE544">
        <v>128238.34960920476</v>
      </c>
      <c r="BF544">
        <v>3205.9587402301195</v>
      </c>
      <c r="BG544">
        <v>131444.3083494349</v>
      </c>
      <c r="BI544">
        <v>131444.3083494349</v>
      </c>
      <c r="BK544">
        <v>131444.3083494349</v>
      </c>
      <c r="BL544">
        <v>5257.7723339773956</v>
      </c>
      <c r="BM544">
        <v>136702.08068341229</v>
      </c>
      <c r="BN544">
        <v>17771.270488843598</v>
      </c>
      <c r="BO544">
        <v>154473.35117225588</v>
      </c>
      <c r="BP544">
        <v>35</v>
      </c>
      <c r="BQ544">
        <v>154508.35117225588</v>
      </c>
      <c r="BS544">
        <v>154508.35117225588</v>
      </c>
      <c r="BT544" s="5">
        <v>154508.35</v>
      </c>
      <c r="BU544" s="5">
        <v>3777800</v>
      </c>
      <c r="BX544" s="5">
        <v>0</v>
      </c>
      <c r="BY544" s="5">
        <v>154511.24744376278</v>
      </c>
      <c r="BZ544" s="5">
        <v>3777800</v>
      </c>
      <c r="CA544" s="5" t="s">
        <v>8</v>
      </c>
      <c r="CB544" s="5"/>
      <c r="CC544">
        <v>154511.24744376278</v>
      </c>
      <c r="CD544" s="5">
        <v>0</v>
      </c>
      <c r="CE544" s="5">
        <v>3777800</v>
      </c>
      <c r="CF544" s="5"/>
      <c r="CG544" s="5"/>
      <c r="CH544" s="5" t="s">
        <v>2</v>
      </c>
      <c r="CI544" s="5" t="s">
        <v>2</v>
      </c>
      <c r="CJ544" t="s">
        <v>1821</v>
      </c>
      <c r="CK544" t="s">
        <v>1787</v>
      </c>
      <c r="CL544" t="s">
        <v>1868</v>
      </c>
      <c r="CM544" t="s">
        <v>1862</v>
      </c>
      <c r="CN544" s="5" t="b">
        <v>1</v>
      </c>
      <c r="CO544" t="s">
        <v>685</v>
      </c>
      <c r="CQ544" t="s">
        <v>1269</v>
      </c>
      <c r="CR544" t="s">
        <v>1451</v>
      </c>
      <c r="CS544" t="s">
        <v>8</v>
      </c>
      <c r="CT544" t="b">
        <v>1</v>
      </c>
      <c r="CU544">
        <v>3777800</v>
      </c>
      <c r="CV544">
        <v>3777800</v>
      </c>
      <c r="CW544">
        <v>0</v>
      </c>
      <c r="CX544">
        <v>0</v>
      </c>
      <c r="CY544">
        <v>0</v>
      </c>
      <c r="CZ544" t="b">
        <v>1</v>
      </c>
      <c r="DA544" t="s">
        <v>1786</v>
      </c>
      <c r="DB544" t="s">
        <v>1787</v>
      </c>
      <c r="DC544">
        <v>-2.0408163265306367E-3</v>
      </c>
      <c r="DD544">
        <v>-315.3290764158462</v>
      </c>
      <c r="DE544" s="5">
        <f>ROUND(ПП5[[#This Row],[Стоимость квартиры с отделкой]]/1000000,2)</f>
        <v>3.78</v>
      </c>
    </row>
    <row r="545" spans="1:109" x14ac:dyDescent="0.25">
      <c r="A545" s="5">
        <v>544</v>
      </c>
      <c r="B545" s="5" t="s">
        <v>22</v>
      </c>
      <c r="C545" s="5">
        <v>20</v>
      </c>
      <c r="D545" s="5">
        <v>4</v>
      </c>
      <c r="E545" s="5">
        <v>2</v>
      </c>
      <c r="F545" s="5">
        <v>14.48</v>
      </c>
      <c r="G545" s="5">
        <v>11.42</v>
      </c>
      <c r="H545" s="5"/>
      <c r="I545" s="5">
        <v>25.9</v>
      </c>
      <c r="J545" s="5">
        <v>15.86</v>
      </c>
      <c r="K545" s="5">
        <v>3.01</v>
      </c>
      <c r="L545" s="5">
        <v>2.67</v>
      </c>
      <c r="M545" s="5"/>
      <c r="N545" s="5">
        <v>9.44</v>
      </c>
      <c r="O545" s="5">
        <v>2.72</v>
      </c>
      <c r="P545" s="5"/>
      <c r="R545" s="5">
        <v>2.72</v>
      </c>
      <c r="S545" s="5">
        <v>59.6</v>
      </c>
      <c r="T545" s="5">
        <v>56.88</v>
      </c>
      <c r="U545" s="5">
        <v>58.24</v>
      </c>
      <c r="V545">
        <v>58.150000000000006</v>
      </c>
      <c r="W545" s="5">
        <v>85713.201000000001</v>
      </c>
      <c r="X545">
        <v>4285.6600500000004</v>
      </c>
      <c r="Y545">
        <v>89998.861050000007</v>
      </c>
      <c r="Z545">
        <v>2699.9658315000001</v>
      </c>
      <c r="AA545">
        <v>92698.826881500005</v>
      </c>
      <c r="AC545">
        <v>92698.826881500005</v>
      </c>
      <c r="AE545">
        <v>92698.826881500005</v>
      </c>
      <c r="AG545">
        <v>92698.826881500005</v>
      </c>
      <c r="AI545">
        <v>92698.826881500005</v>
      </c>
      <c r="AJ545">
        <v>926.98826881499997</v>
      </c>
      <c r="AK545">
        <v>93625.815150315</v>
      </c>
      <c r="AL545" s="5">
        <v>4681.2907575157506</v>
      </c>
      <c r="AM545" s="5">
        <v>98307.105907830759</v>
      </c>
      <c r="AO545">
        <v>98307.105907830759</v>
      </c>
      <c r="AP545">
        <v>1966.142118156615</v>
      </c>
      <c r="AQ545">
        <v>100273.24802598736</v>
      </c>
      <c r="AS545">
        <v>100273.24802598736</v>
      </c>
      <c r="AT545">
        <v>2005.4649605197471</v>
      </c>
      <c r="AU545">
        <v>102278.7129865071</v>
      </c>
      <c r="AW545">
        <v>102278.7129865071</v>
      </c>
      <c r="AX545" s="5">
        <v>1022.7871298650712</v>
      </c>
      <c r="AY545">
        <v>103301.50011637218</v>
      </c>
      <c r="BA545">
        <v>103301.50011637218</v>
      </c>
      <c r="BC545">
        <v>103301.50011637218</v>
      </c>
      <c r="BE545">
        <v>103301.50011637218</v>
      </c>
      <c r="BF545">
        <v>1549.5225017455823</v>
      </c>
      <c r="BG545">
        <v>104851.02261811776</v>
      </c>
      <c r="BI545">
        <v>104851.02261811776</v>
      </c>
      <c r="BJ545">
        <v>4194.0409047247103</v>
      </c>
      <c r="BK545">
        <v>109045.06352284248</v>
      </c>
      <c r="BL545">
        <v>6542.7038113705476</v>
      </c>
      <c r="BM545">
        <v>115587.767334213</v>
      </c>
      <c r="BN545">
        <v>15026.409753447691</v>
      </c>
      <c r="BO545">
        <v>130614.1770876607</v>
      </c>
      <c r="BP545">
        <v>35</v>
      </c>
      <c r="BQ545">
        <v>130649.1770876607</v>
      </c>
      <c r="BS545">
        <v>130649.1770876607</v>
      </c>
      <c r="BT545" s="5">
        <v>130649.18</v>
      </c>
      <c r="BU545" s="5">
        <v>7597300</v>
      </c>
      <c r="BX545" s="5">
        <v>0</v>
      </c>
      <c r="BY545" s="5">
        <v>130650.04299226138</v>
      </c>
      <c r="BZ545" s="5">
        <v>7597300</v>
      </c>
      <c r="CA545" s="5" t="s">
        <v>1282</v>
      </c>
      <c r="CB545" s="5">
        <v>10000</v>
      </c>
      <c r="CC545">
        <v>140650.04299226138</v>
      </c>
      <c r="CD545" s="5">
        <v>581500</v>
      </c>
      <c r="CE545" s="5">
        <v>8178800</v>
      </c>
      <c r="CF545" s="5"/>
      <c r="CG545" s="5"/>
      <c r="CH545" s="5" t="s">
        <v>2</v>
      </c>
      <c r="CI545" s="5" t="s">
        <v>2</v>
      </c>
      <c r="CJ545" t="s">
        <v>1821</v>
      </c>
      <c r="CK545" t="s">
        <v>1787</v>
      </c>
      <c r="CL545" t="s">
        <v>1868</v>
      </c>
      <c r="CM545" t="s">
        <v>1857</v>
      </c>
      <c r="CN545" s="5" t="b">
        <v>1</v>
      </c>
      <c r="CO545" t="s">
        <v>686</v>
      </c>
      <c r="CQ545" t="s">
        <v>1269</v>
      </c>
      <c r="CR545" t="s">
        <v>1451</v>
      </c>
      <c r="CS545" t="s">
        <v>8</v>
      </c>
      <c r="CT545" t="b">
        <v>0</v>
      </c>
      <c r="CU545">
        <v>7597300</v>
      </c>
      <c r="CV545">
        <v>7597300</v>
      </c>
      <c r="CW545">
        <v>0</v>
      </c>
      <c r="CX545">
        <v>0</v>
      </c>
      <c r="CY545">
        <v>0</v>
      </c>
      <c r="CZ545" t="b">
        <v>1</v>
      </c>
      <c r="DA545" t="s">
        <v>1786</v>
      </c>
      <c r="DB545" t="s">
        <v>1787</v>
      </c>
      <c r="DC545">
        <v>-1.5453296703296091E-3</v>
      </c>
      <c r="DD545">
        <v>-201.89738786578056</v>
      </c>
      <c r="DE545" s="5">
        <f>ROUND(ПП5[[#This Row],[Стоимость квартиры с отделкой]]/1000000,2)</f>
        <v>8.18</v>
      </c>
    </row>
    <row r="546" spans="1:109" x14ac:dyDescent="0.25">
      <c r="A546" s="5">
        <v>545</v>
      </c>
      <c r="B546" s="5" t="s">
        <v>22</v>
      </c>
      <c r="C546" s="5">
        <v>20</v>
      </c>
      <c r="D546" s="5">
        <v>5</v>
      </c>
      <c r="E546" s="5">
        <v>2</v>
      </c>
      <c r="F546" s="5">
        <v>15.41</v>
      </c>
      <c r="G546" s="5">
        <v>12.78</v>
      </c>
      <c r="H546" s="5"/>
      <c r="I546" s="5">
        <v>28.19</v>
      </c>
      <c r="J546" s="5">
        <v>13.45</v>
      </c>
      <c r="K546" s="5">
        <v>3.7</v>
      </c>
      <c r="L546" s="5">
        <v>2.72</v>
      </c>
      <c r="M546" s="5"/>
      <c r="N546" s="5">
        <v>8.2200000000000006</v>
      </c>
      <c r="O546" s="5">
        <v>3.03</v>
      </c>
      <c r="P546" s="5"/>
      <c r="R546" s="5">
        <v>3.03</v>
      </c>
      <c r="S546" s="5">
        <v>59.31</v>
      </c>
      <c r="T546" s="5">
        <v>56.28</v>
      </c>
      <c r="U546" s="5">
        <v>57.8</v>
      </c>
      <c r="V546">
        <v>57.55</v>
      </c>
      <c r="W546" s="5">
        <v>85327.105500000005</v>
      </c>
      <c r="X546">
        <v>4266.3552750000008</v>
      </c>
      <c r="Y546">
        <v>89593.460775</v>
      </c>
      <c r="Z546">
        <v>2687.8038232499998</v>
      </c>
      <c r="AA546">
        <v>92281.264598249996</v>
      </c>
      <c r="AC546">
        <v>92281.264598249996</v>
      </c>
      <c r="AE546">
        <v>92281.264598249996</v>
      </c>
      <c r="AG546">
        <v>92281.264598249996</v>
      </c>
      <c r="AI546">
        <v>92281.264598249996</v>
      </c>
      <c r="AJ546">
        <v>922.81264598250004</v>
      </c>
      <c r="AK546">
        <v>93204.077244232496</v>
      </c>
      <c r="AL546" s="5">
        <v>4660.2038622116252</v>
      </c>
      <c r="AM546" s="5">
        <v>97864.281106444105</v>
      </c>
      <c r="AO546">
        <v>97864.281106444105</v>
      </c>
      <c r="AP546">
        <v>1957.2856221288823</v>
      </c>
      <c r="AQ546">
        <v>99821.566728573001</v>
      </c>
      <c r="AS546">
        <v>99821.566728573001</v>
      </c>
      <c r="AT546">
        <v>1996.43133457146</v>
      </c>
      <c r="AU546">
        <v>101817.99806314446</v>
      </c>
      <c r="AW546">
        <v>101817.99806314446</v>
      </c>
      <c r="AX546" s="5">
        <v>1018.1799806314448</v>
      </c>
      <c r="AY546">
        <v>102836.1780437759</v>
      </c>
      <c r="BA546">
        <v>102836.1780437759</v>
      </c>
      <c r="BC546">
        <v>102836.1780437759</v>
      </c>
      <c r="BE546">
        <v>102836.1780437759</v>
      </c>
      <c r="BF546">
        <v>1542.5426706566384</v>
      </c>
      <c r="BG546">
        <v>104378.72071443254</v>
      </c>
      <c r="BH546">
        <v>500</v>
      </c>
      <c r="BI546">
        <v>104878.72071443254</v>
      </c>
      <c r="BJ546">
        <v>4195.1488285773012</v>
      </c>
      <c r="BK546">
        <v>109073.86954300985</v>
      </c>
      <c r="BL546">
        <v>6544.4321725805903</v>
      </c>
      <c r="BM546">
        <v>115618.30171559044</v>
      </c>
      <c r="BN546">
        <v>15030.379223026755</v>
      </c>
      <c r="BO546">
        <v>130648.6809386172</v>
      </c>
      <c r="BP546">
        <v>35</v>
      </c>
      <c r="BQ546">
        <v>130683.6809386172</v>
      </c>
      <c r="BS546">
        <v>130683.6809386172</v>
      </c>
      <c r="BT546" s="5">
        <v>130683.68</v>
      </c>
      <c r="BU546" s="5">
        <v>7520900</v>
      </c>
      <c r="BX546" s="5">
        <v>0</v>
      </c>
      <c r="BY546" s="5">
        <v>130684.62206776717</v>
      </c>
      <c r="BZ546" s="5">
        <v>7520900</v>
      </c>
      <c r="CA546" s="5" t="s">
        <v>8</v>
      </c>
      <c r="CB546" s="5"/>
      <c r="CC546">
        <v>130684.62206776717</v>
      </c>
      <c r="CD546" s="5">
        <v>0</v>
      </c>
      <c r="CE546" s="5">
        <v>7520900</v>
      </c>
      <c r="CF546" s="5"/>
      <c r="CG546" s="5"/>
      <c r="CH546" s="5" t="s">
        <v>2</v>
      </c>
      <c r="CI546" s="5" t="s">
        <v>2</v>
      </c>
      <c r="CJ546" t="s">
        <v>1821</v>
      </c>
      <c r="CK546" t="s">
        <v>1787</v>
      </c>
      <c r="CL546" t="s">
        <v>1868</v>
      </c>
      <c r="CM546" t="s">
        <v>1865</v>
      </c>
      <c r="CN546" s="5" t="b">
        <v>1</v>
      </c>
      <c r="CO546" t="s">
        <v>687</v>
      </c>
      <c r="CQ546" t="s">
        <v>1269</v>
      </c>
      <c r="CR546" t="s">
        <v>1451</v>
      </c>
      <c r="CS546" t="s">
        <v>8</v>
      </c>
      <c r="CT546" t="b">
        <v>1</v>
      </c>
      <c r="CU546">
        <v>7520900</v>
      </c>
      <c r="CV546">
        <v>7520900</v>
      </c>
      <c r="CW546">
        <v>0</v>
      </c>
      <c r="CX546">
        <v>0</v>
      </c>
      <c r="CY546">
        <v>0</v>
      </c>
      <c r="CZ546" t="b">
        <v>1</v>
      </c>
      <c r="DA546" t="s">
        <v>1786</v>
      </c>
      <c r="DB546" t="s">
        <v>1787</v>
      </c>
      <c r="DC546">
        <v>-4.325259515570945E-3</v>
      </c>
      <c r="DD546">
        <v>-565.24490513740261</v>
      </c>
      <c r="DE546" s="5">
        <f>ROUND(ПП5[[#This Row],[Стоимость квартиры с отделкой]]/1000000,2)</f>
        <v>7.52</v>
      </c>
    </row>
    <row r="547" spans="1:109" x14ac:dyDescent="0.25">
      <c r="A547" s="5">
        <v>546</v>
      </c>
      <c r="B547" s="5" t="s">
        <v>22</v>
      </c>
      <c r="C547" s="5">
        <v>20</v>
      </c>
      <c r="D547" s="5">
        <v>6</v>
      </c>
      <c r="E547" s="5">
        <v>1</v>
      </c>
      <c r="F547" s="5">
        <v>12.71</v>
      </c>
      <c r="G547" s="5"/>
      <c r="H547" s="5"/>
      <c r="I547" s="5">
        <v>12.71</v>
      </c>
      <c r="J547" s="5">
        <v>12.55</v>
      </c>
      <c r="K547" s="5">
        <v>4.28</v>
      </c>
      <c r="L547" s="5"/>
      <c r="M547" s="5"/>
      <c r="N547" s="5">
        <v>7.34</v>
      </c>
      <c r="O547" s="5">
        <v>2.84</v>
      </c>
      <c r="P547" s="5"/>
      <c r="R547" s="5">
        <v>2.84</v>
      </c>
      <c r="S547" s="5">
        <v>39.72</v>
      </c>
      <c r="T547" s="5">
        <v>36.880000000000003</v>
      </c>
      <c r="U547" s="5">
        <v>38.299999999999997</v>
      </c>
      <c r="V547">
        <v>37.799999999999997</v>
      </c>
      <c r="W547" s="5">
        <v>94090.5</v>
      </c>
      <c r="X547">
        <v>4704.5250000000005</v>
      </c>
      <c r="Y547">
        <v>98795.024999999994</v>
      </c>
      <c r="Z547">
        <v>2963.8507499999996</v>
      </c>
      <c r="AA547">
        <v>101758.87575000001</v>
      </c>
      <c r="AB547">
        <v>1017.5887575</v>
      </c>
      <c r="AC547">
        <v>102776.4645075</v>
      </c>
      <c r="AE547">
        <v>102776.4645075</v>
      </c>
      <c r="AF547">
        <v>5138.8232253749993</v>
      </c>
      <c r="AG547">
        <v>107915.287732875</v>
      </c>
      <c r="AI547">
        <v>107915.287732875</v>
      </c>
      <c r="AJ547">
        <v>1079.1528773287498</v>
      </c>
      <c r="AK547">
        <v>108994.44061020372</v>
      </c>
      <c r="AL547" s="5">
        <v>5449.7220305101873</v>
      </c>
      <c r="AM547" s="5">
        <v>114444.16264071393</v>
      </c>
      <c r="AO547">
        <v>114444.16264071393</v>
      </c>
      <c r="AP547">
        <v>3433.3248792214172</v>
      </c>
      <c r="AQ547">
        <v>117877.48751993533</v>
      </c>
      <c r="AS547">
        <v>117877.48751993533</v>
      </c>
      <c r="AU547">
        <v>117877.48751993533</v>
      </c>
      <c r="AW547">
        <v>117877.48751993533</v>
      </c>
      <c r="AX547" s="5"/>
      <c r="AY547">
        <v>117877.48751993533</v>
      </c>
      <c r="BA547">
        <v>117877.48751993533</v>
      </c>
      <c r="BC547">
        <v>117877.48751993533</v>
      </c>
      <c r="BE547">
        <v>117877.48751993533</v>
      </c>
      <c r="BG547">
        <v>117877.48751993533</v>
      </c>
      <c r="BI547">
        <v>117877.48751993533</v>
      </c>
      <c r="BK547">
        <v>117877.48751993533</v>
      </c>
      <c r="BM547">
        <v>117877.48751993533</v>
      </c>
      <c r="BO547">
        <v>117877.48751993533</v>
      </c>
      <c r="BQ547">
        <v>117877.48751993533</v>
      </c>
      <c r="BS547">
        <v>117877.48751993533</v>
      </c>
      <c r="BT547" s="5">
        <v>117877.49</v>
      </c>
      <c r="BU547" s="5">
        <v>4514800</v>
      </c>
      <c r="BX547" s="5">
        <v>0</v>
      </c>
      <c r="BY547" s="5">
        <v>117879.89556135773</v>
      </c>
      <c r="BZ547" s="5">
        <v>4514800</v>
      </c>
      <c r="CA547" s="5" t="s">
        <v>1282</v>
      </c>
      <c r="CB547" s="5">
        <v>7000</v>
      </c>
      <c r="CC547">
        <v>124879.89556135773</v>
      </c>
      <c r="CD547" s="5">
        <v>268100</v>
      </c>
      <c r="CE547" s="5">
        <v>4782900</v>
      </c>
      <c r="CF547" s="5"/>
      <c r="CG547" s="5"/>
      <c r="CH547" s="5" t="s">
        <v>1</v>
      </c>
      <c r="CI547" s="5" t="s">
        <v>1</v>
      </c>
      <c r="CJ547" t="s">
        <v>1863</v>
      </c>
      <c r="CK547" t="s">
        <v>1787</v>
      </c>
      <c r="CL547" t="s">
        <v>1868</v>
      </c>
      <c r="CM547" t="s">
        <v>1864</v>
      </c>
      <c r="CN547" s="5" t="b">
        <v>1</v>
      </c>
      <c r="CO547" t="s">
        <v>688</v>
      </c>
      <c r="CQ547" t="s">
        <v>1269</v>
      </c>
      <c r="CR547" t="s">
        <v>1450</v>
      </c>
      <c r="CS547" t="s">
        <v>1282</v>
      </c>
      <c r="CT547" t="b">
        <v>1</v>
      </c>
      <c r="CU547">
        <v>4514800</v>
      </c>
      <c r="CV547" t="s">
        <v>1899</v>
      </c>
      <c r="CW547">
        <v>4514800</v>
      </c>
      <c r="CX547">
        <v>4514800</v>
      </c>
      <c r="CY547">
        <v>0</v>
      </c>
      <c r="CZ547" t="b">
        <v>1</v>
      </c>
      <c r="DA547">
        <v>45465</v>
      </c>
      <c r="DB547" t="s">
        <v>1793</v>
      </c>
      <c r="DC547">
        <v>-1.3054830287206221E-2</v>
      </c>
      <c r="DD547">
        <v>-1538.9020308271188</v>
      </c>
      <c r="DE547" s="5">
        <f>ROUND(ПП5[[#This Row],[Стоимость квартиры с отделкой]]/1000000,2)</f>
        <v>4.78</v>
      </c>
    </row>
    <row r="548" spans="1:109" x14ac:dyDescent="0.25">
      <c r="A548" s="5">
        <v>547</v>
      </c>
      <c r="B548" s="5" t="s">
        <v>22</v>
      </c>
      <c r="C548" s="5">
        <v>20</v>
      </c>
      <c r="D548" s="5">
        <v>7</v>
      </c>
      <c r="E548" s="5">
        <v>3</v>
      </c>
      <c r="F548" s="5">
        <v>14.49</v>
      </c>
      <c r="G548" s="5">
        <v>13.98</v>
      </c>
      <c r="H548" s="5">
        <v>11.42</v>
      </c>
      <c r="I548" s="5">
        <v>39.89</v>
      </c>
      <c r="J548" s="5">
        <v>16.670000000000002</v>
      </c>
      <c r="K548" s="5">
        <v>4.1399999999999997</v>
      </c>
      <c r="L548" s="5">
        <v>1.89</v>
      </c>
      <c r="M548" s="5"/>
      <c r="N548" s="5">
        <v>11.31</v>
      </c>
      <c r="O548" s="5">
        <v>2.86</v>
      </c>
      <c r="P548" s="5">
        <v>2.79</v>
      </c>
      <c r="Q548">
        <v>5.42</v>
      </c>
      <c r="R548" s="5">
        <v>11.07</v>
      </c>
      <c r="S548" s="5">
        <v>84.97</v>
      </c>
      <c r="T548" s="5">
        <v>73.900000000000006</v>
      </c>
      <c r="U548" s="5">
        <v>79.44</v>
      </c>
      <c r="V548">
        <v>79</v>
      </c>
      <c r="W548" s="5">
        <v>83513.430000000022</v>
      </c>
      <c r="Y548">
        <v>83513.430000000022</v>
      </c>
      <c r="AA548">
        <v>83513.430000000022</v>
      </c>
      <c r="AC548">
        <v>83513.430000000022</v>
      </c>
      <c r="AE548">
        <v>83513.430000000022</v>
      </c>
      <c r="AG548">
        <v>83513.430000000022</v>
      </c>
      <c r="AI548">
        <v>83513.430000000022</v>
      </c>
      <c r="AK548">
        <v>83513.430000000022</v>
      </c>
      <c r="AL548" s="5"/>
      <c r="AM548" s="5">
        <v>83513.430000000022</v>
      </c>
      <c r="AO548">
        <v>83513.430000000022</v>
      </c>
      <c r="AQ548">
        <v>83513.430000000022</v>
      </c>
      <c r="AS548">
        <v>83513.430000000022</v>
      </c>
      <c r="AU548">
        <v>83513.430000000022</v>
      </c>
      <c r="AW548">
        <v>83513.430000000022</v>
      </c>
      <c r="AX548" s="5"/>
      <c r="AY548">
        <v>83513.430000000022</v>
      </c>
      <c r="BA548">
        <v>83513.430000000022</v>
      </c>
      <c r="BC548">
        <v>83513.430000000022</v>
      </c>
      <c r="BE548">
        <v>83513.430000000022</v>
      </c>
      <c r="BG548">
        <v>83513.430000000022</v>
      </c>
      <c r="BI548">
        <v>83513.430000000022</v>
      </c>
      <c r="BK548">
        <v>83513.430000000022</v>
      </c>
      <c r="BM548">
        <v>83513.430000000022</v>
      </c>
      <c r="BO548">
        <v>83513.430000000022</v>
      </c>
      <c r="BQ548">
        <v>83513.430000000022</v>
      </c>
      <c r="BS548">
        <v>83513.430000000022</v>
      </c>
      <c r="BT548" s="5">
        <v>83513.429999999993</v>
      </c>
      <c r="BU548" s="5">
        <v>6634306.8799999999</v>
      </c>
      <c r="BX548" s="5">
        <v>0</v>
      </c>
      <c r="BY548" s="5">
        <v>83513.4300100705</v>
      </c>
      <c r="BZ548" s="5">
        <v>6634306.8799999999</v>
      </c>
      <c r="CA548" s="5" t="s">
        <v>10</v>
      </c>
      <c r="CB548" s="5">
        <v>15500</v>
      </c>
      <c r="CC548">
        <v>99013.4300100705</v>
      </c>
      <c r="CD548" s="5">
        <v>1231320</v>
      </c>
      <c r="CE548" s="5">
        <v>7865626.8799999999</v>
      </c>
      <c r="CF548" s="5" t="s">
        <v>105</v>
      </c>
      <c r="CG548" s="5"/>
      <c r="CH548" s="5" t="s">
        <v>1</v>
      </c>
      <c r="CI548" s="5" t="s">
        <v>1</v>
      </c>
      <c r="CJ548" t="s">
        <v>1863</v>
      </c>
      <c r="CK548" t="s">
        <v>1787</v>
      </c>
      <c r="CL548" t="s">
        <v>1868</v>
      </c>
      <c r="CM548" t="s">
        <v>1858</v>
      </c>
      <c r="CN548" s="5" t="b">
        <v>1</v>
      </c>
      <c r="CO548" t="s">
        <v>689</v>
      </c>
      <c r="CQ548" t="s">
        <v>128</v>
      </c>
      <c r="CR548" t="s">
        <v>1450</v>
      </c>
      <c r="CS548" t="s">
        <v>10</v>
      </c>
      <c r="CT548" t="b">
        <v>1</v>
      </c>
      <c r="CU548">
        <v>6634306.8799999999</v>
      </c>
      <c r="CV548" t="s">
        <v>1899</v>
      </c>
      <c r="CW548">
        <v>6634307</v>
      </c>
      <c r="CX548">
        <v>6634307</v>
      </c>
      <c r="CY548">
        <v>0</v>
      </c>
      <c r="CZ548" t="b">
        <v>1</v>
      </c>
      <c r="DA548">
        <v>45195</v>
      </c>
      <c r="DB548" t="s">
        <v>1791</v>
      </c>
      <c r="DC548">
        <v>-5.5387713997985255E-3</v>
      </c>
      <c r="DD548">
        <v>-462.56179763885439</v>
      </c>
      <c r="DE548" s="5">
        <f>ROUND(ПП5[[#This Row],[Стоимость квартиры с отделкой]]/1000000,2)</f>
        <v>7.87</v>
      </c>
    </row>
    <row r="549" spans="1:109" x14ac:dyDescent="0.25">
      <c r="A549" s="5">
        <v>548</v>
      </c>
      <c r="B549" s="5" t="s">
        <v>22</v>
      </c>
      <c r="C549" s="5">
        <v>20</v>
      </c>
      <c r="D549" s="5">
        <v>8</v>
      </c>
      <c r="E549" s="5">
        <v>1</v>
      </c>
      <c r="F549" s="5">
        <v>16.79</v>
      </c>
      <c r="G549" s="5"/>
      <c r="H549" s="5"/>
      <c r="I549" s="5">
        <v>16.79</v>
      </c>
      <c r="J549" s="5">
        <v>11.43</v>
      </c>
      <c r="K549" s="5">
        <v>3.56</v>
      </c>
      <c r="L549" s="5"/>
      <c r="M549" s="5"/>
      <c r="N549" s="5">
        <v>6.66</v>
      </c>
      <c r="O549" s="5">
        <v>2.4900000000000002</v>
      </c>
      <c r="P549" s="5"/>
      <c r="R549" s="5">
        <v>2.4900000000000002</v>
      </c>
      <c r="S549" s="5">
        <v>40.93</v>
      </c>
      <c r="T549" s="5">
        <v>38.44</v>
      </c>
      <c r="U549" s="5">
        <v>39.69</v>
      </c>
      <c r="V549">
        <v>39.85</v>
      </c>
      <c r="W549" s="5">
        <v>92873.8125</v>
      </c>
      <c r="X549">
        <v>4643.6906250000002</v>
      </c>
      <c r="Y549">
        <v>97517.503125000003</v>
      </c>
      <c r="Z549">
        <v>2925.52509375</v>
      </c>
      <c r="AA549">
        <v>100443.02821875</v>
      </c>
      <c r="AB549">
        <v>4519.9362698437499</v>
      </c>
      <c r="AC549">
        <v>104962.96448859376</v>
      </c>
      <c r="AE549">
        <v>104962.96448859376</v>
      </c>
      <c r="AF549">
        <v>5248.1482244296876</v>
      </c>
      <c r="AG549">
        <v>110211.11271302344</v>
      </c>
      <c r="AI549">
        <v>110211.11271302344</v>
      </c>
      <c r="AJ549">
        <v>1102.1111271302343</v>
      </c>
      <c r="AK549">
        <v>111313.22384015367</v>
      </c>
      <c r="AL549" s="5">
        <v>5565.6611920076839</v>
      </c>
      <c r="AM549" s="5">
        <v>116878.88503216136</v>
      </c>
      <c r="AO549">
        <v>116878.88503216136</v>
      </c>
      <c r="AP549">
        <v>3506.3665509648404</v>
      </c>
      <c r="AQ549">
        <v>120385.2515831262</v>
      </c>
      <c r="AS549">
        <v>120385.2515831262</v>
      </c>
      <c r="AU549">
        <v>120385.2515831262</v>
      </c>
      <c r="AW549">
        <v>120385.2515831262</v>
      </c>
      <c r="AX549" s="5"/>
      <c r="AY549">
        <v>120385.2515831262</v>
      </c>
      <c r="BA549">
        <v>120385.2515831262</v>
      </c>
      <c r="BC549">
        <v>120385.2515831262</v>
      </c>
      <c r="BE549">
        <v>120385.2515831262</v>
      </c>
      <c r="BG549">
        <v>120385.2515831262</v>
      </c>
      <c r="BI549">
        <v>120385.2515831262</v>
      </c>
      <c r="BK549">
        <v>120385.2515831262</v>
      </c>
      <c r="BM549">
        <v>120385.2515831262</v>
      </c>
      <c r="BO549">
        <v>120385.2515831262</v>
      </c>
      <c r="BQ549">
        <v>120385.2515831262</v>
      </c>
      <c r="BS549">
        <v>120385.2515831262</v>
      </c>
      <c r="BT549" s="5">
        <v>120385.25</v>
      </c>
      <c r="BU549" s="5">
        <v>4778100</v>
      </c>
      <c r="BV549">
        <v>88888</v>
      </c>
      <c r="BX549" s="5">
        <v>88888</v>
      </c>
      <c r="BY549" s="5">
        <v>118145.9309649786</v>
      </c>
      <c r="BZ549" s="5">
        <v>4689212</v>
      </c>
      <c r="CA549" s="5" t="s">
        <v>8</v>
      </c>
      <c r="CB549" s="5"/>
      <c r="CC549">
        <v>118145.9309649786</v>
      </c>
      <c r="CD549" s="5">
        <v>0</v>
      </c>
      <c r="CE549" s="5">
        <v>4689212</v>
      </c>
      <c r="CF549" s="5"/>
      <c r="CG549" s="5" t="s">
        <v>1297</v>
      </c>
      <c r="CH549" s="5" t="s">
        <v>1</v>
      </c>
      <c r="CI549" s="5" t="s">
        <v>1</v>
      </c>
      <c r="CJ549" t="s">
        <v>1863</v>
      </c>
      <c r="CK549" t="s">
        <v>1787</v>
      </c>
      <c r="CL549" t="s">
        <v>1868</v>
      </c>
      <c r="CM549" t="s">
        <v>1864</v>
      </c>
      <c r="CN549" s="5" t="b">
        <v>1</v>
      </c>
      <c r="CO549" t="s">
        <v>690</v>
      </c>
      <c r="CQ549" t="s">
        <v>1269</v>
      </c>
      <c r="CR549" t="s">
        <v>1450</v>
      </c>
      <c r="CS549" t="s">
        <v>8</v>
      </c>
      <c r="CT549" t="b">
        <v>1</v>
      </c>
      <c r="CU549">
        <v>4778100</v>
      </c>
      <c r="CV549" t="s">
        <v>1899</v>
      </c>
      <c r="CW549">
        <v>0</v>
      </c>
      <c r="CX549">
        <v>4778100</v>
      </c>
      <c r="CY549">
        <v>0</v>
      </c>
      <c r="CZ549" t="b">
        <v>1</v>
      </c>
      <c r="DA549">
        <v>45377</v>
      </c>
      <c r="DB549" t="s">
        <v>1785</v>
      </c>
      <c r="DC549">
        <v>4.0312421264803167E-3</v>
      </c>
      <c r="DD549">
        <v>476.27485397825694</v>
      </c>
      <c r="DE549" s="5">
        <f>ROUND(ПП5[[#This Row],[Стоимость квартиры с отделкой]]/1000000,2)</f>
        <v>4.6900000000000004</v>
      </c>
    </row>
    <row r="550" spans="1:109" x14ac:dyDescent="0.25">
      <c r="A550" s="5">
        <v>549</v>
      </c>
      <c r="B550" s="5" t="s">
        <v>22</v>
      </c>
      <c r="C550" s="5">
        <v>21</v>
      </c>
      <c r="D550" s="5">
        <v>1</v>
      </c>
      <c r="E550" s="5">
        <v>0</v>
      </c>
      <c r="F550" s="5">
        <v>13.74</v>
      </c>
      <c r="G550" s="5"/>
      <c r="H550" s="5"/>
      <c r="I550" s="5">
        <v>13.74</v>
      </c>
      <c r="J550" s="5">
        <v>5.84</v>
      </c>
      <c r="K550" s="5">
        <v>3.76</v>
      </c>
      <c r="L550" s="5"/>
      <c r="M550" s="5"/>
      <c r="N550" s="5">
        <v>3.73</v>
      </c>
      <c r="O550" s="5">
        <v>4.6500000000000004</v>
      </c>
      <c r="P550" s="5"/>
      <c r="R550" s="5">
        <v>4.6500000000000004</v>
      </c>
      <c r="S550" s="5">
        <v>31.72</v>
      </c>
      <c r="T550" s="5">
        <v>27.07</v>
      </c>
      <c r="U550" s="5">
        <v>29.4</v>
      </c>
      <c r="V550">
        <v>29.2</v>
      </c>
      <c r="W550" s="5">
        <v>96361.65</v>
      </c>
      <c r="X550">
        <v>4818.0824999999995</v>
      </c>
      <c r="Y550">
        <v>101179.7325</v>
      </c>
      <c r="Z550">
        <v>3035.391975</v>
      </c>
      <c r="AA550">
        <v>104215.124475</v>
      </c>
      <c r="AB550">
        <v>9379.3612027500003</v>
      </c>
      <c r="AC550">
        <v>113594.48567775</v>
      </c>
      <c r="AE550">
        <v>113594.48567775</v>
      </c>
      <c r="AG550">
        <v>113594.48567775</v>
      </c>
      <c r="AI550">
        <v>113594.48567775</v>
      </c>
      <c r="AJ550">
        <v>1135.9448567775</v>
      </c>
      <c r="AK550">
        <v>114730.43053452752</v>
      </c>
      <c r="AL550" s="5">
        <v>5736.5215267263757</v>
      </c>
      <c r="AM550" s="5">
        <v>120466.95206125388</v>
      </c>
      <c r="AO550">
        <v>120466.95206125388</v>
      </c>
      <c r="AP550">
        <v>3614.0085618376161</v>
      </c>
      <c r="AQ550">
        <v>124080.96062309148</v>
      </c>
      <c r="AS550">
        <v>124080.96062309148</v>
      </c>
      <c r="AU550">
        <v>124080.96062309148</v>
      </c>
      <c r="AW550">
        <v>124080.96062309148</v>
      </c>
      <c r="AX550" s="5"/>
      <c r="AY550">
        <v>124080.96062309148</v>
      </c>
      <c r="BA550">
        <v>124080.96062309148</v>
      </c>
      <c r="BC550">
        <v>124080.96062309148</v>
      </c>
      <c r="BE550">
        <v>124080.96062309148</v>
      </c>
      <c r="BG550">
        <v>124080.96062309148</v>
      </c>
      <c r="BI550">
        <v>124080.96062309148</v>
      </c>
      <c r="BK550">
        <v>124080.96062309148</v>
      </c>
      <c r="BM550">
        <v>124080.96062309148</v>
      </c>
      <c r="BO550">
        <v>124080.96062309148</v>
      </c>
      <c r="BQ550">
        <v>124080.96062309148</v>
      </c>
      <c r="BS550">
        <v>124080.96062309148</v>
      </c>
      <c r="BT550" s="5">
        <v>124080.96000000001</v>
      </c>
      <c r="BU550" s="5">
        <v>3648000</v>
      </c>
      <c r="BX550" s="5">
        <v>0</v>
      </c>
      <c r="BY550" s="5">
        <v>124081.63265306124</v>
      </c>
      <c r="BZ550" s="5">
        <v>3648000</v>
      </c>
      <c r="CA550" s="5" t="s">
        <v>10</v>
      </c>
      <c r="CB550" s="5">
        <v>20000</v>
      </c>
      <c r="CC550">
        <v>144081.63265306124</v>
      </c>
      <c r="CD550" s="5">
        <v>588000</v>
      </c>
      <c r="CE550" s="5">
        <v>4236000</v>
      </c>
      <c r="CF550" s="5"/>
      <c r="CG550" s="5"/>
      <c r="CH550" s="5" t="s">
        <v>1</v>
      </c>
      <c r="CI550" s="5" t="s">
        <v>1</v>
      </c>
      <c r="CJ550" t="s">
        <v>1863</v>
      </c>
      <c r="CK550" t="s">
        <v>1787</v>
      </c>
      <c r="CL550" t="s">
        <v>1868</v>
      </c>
      <c r="CM550" t="s">
        <v>1862</v>
      </c>
      <c r="CN550" s="5" t="b">
        <v>1</v>
      </c>
      <c r="CO550" t="s">
        <v>691</v>
      </c>
      <c r="CQ550" t="s">
        <v>1269</v>
      </c>
      <c r="CR550" t="s">
        <v>1450</v>
      </c>
      <c r="CS550" t="s">
        <v>10</v>
      </c>
      <c r="CT550" t="b">
        <v>1</v>
      </c>
      <c r="CU550">
        <v>3648000</v>
      </c>
      <c r="CV550" t="s">
        <v>1899</v>
      </c>
      <c r="CW550">
        <v>0</v>
      </c>
      <c r="CX550">
        <v>3648000</v>
      </c>
      <c r="CY550">
        <v>0</v>
      </c>
      <c r="CZ550" t="b">
        <v>1</v>
      </c>
      <c r="DA550">
        <v>45436</v>
      </c>
      <c r="DB550" t="s">
        <v>1788</v>
      </c>
      <c r="DC550">
        <v>-6.8027210884353817E-3</v>
      </c>
      <c r="DD550">
        <v>-844.09273913647189</v>
      </c>
      <c r="DE550" s="5">
        <f>ROUND(ПП5[[#This Row],[Стоимость квартиры с отделкой]]/1000000,2)</f>
        <v>4.24</v>
      </c>
    </row>
    <row r="551" spans="1:109" x14ac:dyDescent="0.25">
      <c r="A551" s="5">
        <v>550</v>
      </c>
      <c r="B551" s="5" t="s">
        <v>22</v>
      </c>
      <c r="C551" s="5">
        <v>21</v>
      </c>
      <c r="D551" s="5">
        <v>2</v>
      </c>
      <c r="E551" s="5">
        <v>1</v>
      </c>
      <c r="F551" s="5">
        <v>13.17</v>
      </c>
      <c r="G551" s="5"/>
      <c r="H551" s="5"/>
      <c r="I551" s="5">
        <v>13.17</v>
      </c>
      <c r="J551" s="5">
        <v>16.940000000000001</v>
      </c>
      <c r="K551" s="5">
        <v>3.55</v>
      </c>
      <c r="L551" s="5">
        <v>2.41</v>
      </c>
      <c r="M551" s="5"/>
      <c r="N551" s="5">
        <v>5.8</v>
      </c>
      <c r="O551" s="5">
        <v>2.68</v>
      </c>
      <c r="P551" s="5"/>
      <c r="R551" s="5">
        <v>2.68</v>
      </c>
      <c r="S551" s="5">
        <v>44.55</v>
      </c>
      <c r="T551" s="5">
        <v>41.87</v>
      </c>
      <c r="U551" s="5">
        <v>43.21</v>
      </c>
      <c r="V551">
        <v>42.35</v>
      </c>
      <c r="W551" s="5">
        <v>91657.125</v>
      </c>
      <c r="X551">
        <v>4582.8562499999998</v>
      </c>
      <c r="Y551">
        <v>96239.981249999997</v>
      </c>
      <c r="Z551">
        <v>2887.1994374999999</v>
      </c>
      <c r="AA551">
        <v>99127.180687500004</v>
      </c>
      <c r="AB551">
        <v>991.27180687500004</v>
      </c>
      <c r="AC551">
        <v>100118.452494375</v>
      </c>
      <c r="AE551">
        <v>100118.452494375</v>
      </c>
      <c r="AF551">
        <v>5005.9226247187507</v>
      </c>
      <c r="AG551">
        <v>105124.37511909376</v>
      </c>
      <c r="AI551">
        <v>105124.37511909376</v>
      </c>
      <c r="AJ551">
        <v>1051.2437511909377</v>
      </c>
      <c r="AK551">
        <v>106175.61887028468</v>
      </c>
      <c r="AL551" s="5">
        <v>5308.7809435142344</v>
      </c>
      <c r="AM551" s="5">
        <v>111484.39981379893</v>
      </c>
      <c r="AO551">
        <v>111484.39981379893</v>
      </c>
      <c r="AP551">
        <v>3344.5319944139678</v>
      </c>
      <c r="AQ551">
        <v>114828.93180821287</v>
      </c>
      <c r="AR551">
        <v>500</v>
      </c>
      <c r="AS551">
        <v>115328.93180821287</v>
      </c>
      <c r="AU551">
        <v>115328.93180821287</v>
      </c>
      <c r="AW551">
        <v>115328.93180821287</v>
      </c>
      <c r="AX551" s="5"/>
      <c r="AY551">
        <v>115328.93180821287</v>
      </c>
      <c r="AZ551">
        <v>1153.2893180821288</v>
      </c>
      <c r="BA551">
        <v>116482.221126295</v>
      </c>
      <c r="BC551">
        <v>116482.221126295</v>
      </c>
      <c r="BE551">
        <v>116482.221126295</v>
      </c>
      <c r="BF551">
        <v>2912.0555281573756</v>
      </c>
      <c r="BG551">
        <v>119394.27665445241</v>
      </c>
      <c r="BI551">
        <v>119394.27665445241</v>
      </c>
      <c r="BK551">
        <v>119394.27665445241</v>
      </c>
      <c r="BM551">
        <v>119394.27665445241</v>
      </c>
      <c r="BO551">
        <v>119394.27665445241</v>
      </c>
      <c r="BQ551">
        <v>119394.27665445241</v>
      </c>
      <c r="BS551">
        <v>119394.27665445241</v>
      </c>
      <c r="BT551" s="5">
        <v>119394.28</v>
      </c>
      <c r="BU551" s="5">
        <v>5159100</v>
      </c>
      <c r="BW551">
        <v>0.02</v>
      </c>
      <c r="BX551" s="5">
        <v>103182</v>
      </c>
      <c r="BY551" s="5">
        <v>117008.05369127516</v>
      </c>
      <c r="BZ551" s="5">
        <v>5055918</v>
      </c>
      <c r="CA551" s="5" t="s">
        <v>8</v>
      </c>
      <c r="CB551" s="5"/>
      <c r="CC551">
        <v>117008.05369127516</v>
      </c>
      <c r="CD551" s="5">
        <v>0</v>
      </c>
      <c r="CE551" s="5">
        <v>5055918</v>
      </c>
      <c r="CF551" s="5"/>
      <c r="CG551" s="5" t="s">
        <v>62</v>
      </c>
      <c r="CH551" s="5" t="s">
        <v>1</v>
      </c>
      <c r="CI551" s="5" t="s">
        <v>1</v>
      </c>
      <c r="CJ551" t="s">
        <v>1863</v>
      </c>
      <c r="CK551" t="s">
        <v>1787</v>
      </c>
      <c r="CL551" t="s">
        <v>1868</v>
      </c>
      <c r="CM551" t="s">
        <v>1856</v>
      </c>
      <c r="CN551" s="5" t="b">
        <v>1</v>
      </c>
      <c r="CO551" t="s">
        <v>692</v>
      </c>
      <c r="CQ551" t="s">
        <v>1269</v>
      </c>
      <c r="CR551" t="s">
        <v>1450</v>
      </c>
      <c r="CS551" t="s">
        <v>8</v>
      </c>
      <c r="CT551" t="b">
        <v>1</v>
      </c>
      <c r="CU551">
        <v>5159100</v>
      </c>
      <c r="CV551" t="s">
        <v>1899</v>
      </c>
      <c r="CW551">
        <v>0</v>
      </c>
      <c r="CX551">
        <v>5159100</v>
      </c>
      <c r="CY551">
        <v>0</v>
      </c>
      <c r="CZ551" t="b">
        <v>1</v>
      </c>
      <c r="DA551">
        <v>45588</v>
      </c>
      <c r="DB551" t="s">
        <v>1789</v>
      </c>
      <c r="DC551">
        <v>-1.9902800277713517E-2</v>
      </c>
      <c r="DD551">
        <v>-2328.7879235014298</v>
      </c>
      <c r="DE551" s="5">
        <f>ROUND(ПП5[[#This Row],[Стоимость квартиры с отделкой]]/1000000,2)</f>
        <v>5.0599999999999996</v>
      </c>
    </row>
    <row r="552" spans="1:109" x14ac:dyDescent="0.25">
      <c r="A552" s="5">
        <v>551</v>
      </c>
      <c r="B552" s="5" t="s">
        <v>22</v>
      </c>
      <c r="C552" s="5">
        <v>21</v>
      </c>
      <c r="D552" s="5">
        <v>3</v>
      </c>
      <c r="E552" s="5">
        <v>0</v>
      </c>
      <c r="F552" s="5">
        <v>7.2</v>
      </c>
      <c r="G552" s="5"/>
      <c r="H552" s="5"/>
      <c r="I552" s="5">
        <v>7.2</v>
      </c>
      <c r="J552" s="5">
        <v>5.17</v>
      </c>
      <c r="K552" s="5">
        <v>3.71</v>
      </c>
      <c r="L552" s="5"/>
      <c r="M552" s="5"/>
      <c r="N552" s="5">
        <v>6.96</v>
      </c>
      <c r="O552" s="5">
        <v>2.92</v>
      </c>
      <c r="P552" s="5"/>
      <c r="R552" s="5">
        <v>2.92</v>
      </c>
      <c r="S552" s="5">
        <v>25.96</v>
      </c>
      <c r="T552" s="5">
        <v>23.04</v>
      </c>
      <c r="U552" s="5">
        <v>24.5</v>
      </c>
      <c r="V552">
        <v>24.249999999999996</v>
      </c>
      <c r="W552" s="5">
        <v>98113.68</v>
      </c>
      <c r="X552">
        <v>4905.6840000000002</v>
      </c>
      <c r="Y552">
        <v>103019.364</v>
      </c>
      <c r="Z552">
        <v>3090.5809199999994</v>
      </c>
      <c r="AA552">
        <v>106109.94491999998</v>
      </c>
      <c r="AB552">
        <v>9549.8950427999971</v>
      </c>
      <c r="AC552">
        <v>115659.83996279998</v>
      </c>
      <c r="AE552">
        <v>115659.83996279998</v>
      </c>
      <c r="AG552">
        <v>115659.83996279998</v>
      </c>
      <c r="AI552">
        <v>115659.83996279998</v>
      </c>
      <c r="AJ552">
        <v>1156.5983996279997</v>
      </c>
      <c r="AK552">
        <v>116816.43836242796</v>
      </c>
      <c r="AL552" s="5">
        <v>5840.821918121399</v>
      </c>
      <c r="AM552" s="5">
        <v>122657.26028054937</v>
      </c>
      <c r="AO552">
        <v>122657.26028054937</v>
      </c>
      <c r="AP552">
        <v>3679.7178084164807</v>
      </c>
      <c r="AQ552">
        <v>126336.97808896584</v>
      </c>
      <c r="AS552">
        <v>126336.97808896584</v>
      </c>
      <c r="AU552">
        <v>126336.97808896584</v>
      </c>
      <c r="AW552">
        <v>126336.97808896584</v>
      </c>
      <c r="AX552" s="5">
        <v>1263.3697808896584</v>
      </c>
      <c r="AY552">
        <v>127600.3478698555</v>
      </c>
      <c r="BA552">
        <v>127600.3478698555</v>
      </c>
      <c r="BB552">
        <v>638.0017393492775</v>
      </c>
      <c r="BC552">
        <v>128238.34960920476</v>
      </c>
      <c r="BE552">
        <v>128238.34960920476</v>
      </c>
      <c r="BF552">
        <v>3205.9587402301195</v>
      </c>
      <c r="BG552">
        <v>131444.3083494349</v>
      </c>
      <c r="BI552">
        <v>131444.3083494349</v>
      </c>
      <c r="BK552">
        <v>131444.3083494349</v>
      </c>
      <c r="BL552">
        <v>5257.7723339773956</v>
      </c>
      <c r="BM552">
        <v>136702.08068341229</v>
      </c>
      <c r="BN552">
        <v>17771.270488843598</v>
      </c>
      <c r="BO552">
        <v>154473.35117225588</v>
      </c>
      <c r="BP552">
        <v>35</v>
      </c>
      <c r="BQ552">
        <v>154508.35117225588</v>
      </c>
      <c r="BS552">
        <v>154508.35117225588</v>
      </c>
      <c r="BT552" s="5">
        <v>154508.35</v>
      </c>
      <c r="BU552" s="5">
        <v>3746900</v>
      </c>
      <c r="BX552" s="5">
        <v>0</v>
      </c>
      <c r="BY552" s="5">
        <v>154511.34020618559</v>
      </c>
      <c r="BZ552" s="5">
        <v>3746900</v>
      </c>
      <c r="CA552" s="5" t="s">
        <v>8</v>
      </c>
      <c r="CB552" s="5"/>
      <c r="CC552">
        <v>154511.34020618559</v>
      </c>
      <c r="CD552" s="5">
        <v>0</v>
      </c>
      <c r="CE552" s="5">
        <v>3746900</v>
      </c>
      <c r="CF552" s="5"/>
      <c r="CG552" s="5"/>
      <c r="CH552" s="5" t="s">
        <v>2</v>
      </c>
      <c r="CI552" s="5" t="s">
        <v>2</v>
      </c>
      <c r="CJ552" t="s">
        <v>1821</v>
      </c>
      <c r="CK552" t="s">
        <v>1787</v>
      </c>
      <c r="CL552" t="s">
        <v>1868</v>
      </c>
      <c r="CM552" t="s">
        <v>1862</v>
      </c>
      <c r="CN552" s="5" t="b">
        <v>1</v>
      </c>
      <c r="CO552" t="s">
        <v>693</v>
      </c>
      <c r="CQ552" t="s">
        <v>1269</v>
      </c>
      <c r="CR552" t="s">
        <v>1451</v>
      </c>
      <c r="CS552" t="s">
        <v>8</v>
      </c>
      <c r="CT552" t="b">
        <v>1</v>
      </c>
      <c r="CU552">
        <v>3746900</v>
      </c>
      <c r="CV552">
        <v>3746900</v>
      </c>
      <c r="CW552">
        <v>0</v>
      </c>
      <c r="CX552">
        <v>0</v>
      </c>
      <c r="CY552">
        <v>0</v>
      </c>
      <c r="CZ552" t="b">
        <v>1</v>
      </c>
      <c r="DA552" t="s">
        <v>1786</v>
      </c>
      <c r="DB552" t="s">
        <v>1787</v>
      </c>
      <c r="DC552">
        <v>-1.0204081632653184E-2</v>
      </c>
      <c r="DD552">
        <v>-1576.6463286345656</v>
      </c>
      <c r="DE552" s="5">
        <f>ROUND(ПП5[[#This Row],[Стоимость квартиры с отделкой]]/1000000,2)</f>
        <v>3.75</v>
      </c>
    </row>
    <row r="553" spans="1:109" x14ac:dyDescent="0.25">
      <c r="A553" s="5">
        <v>552</v>
      </c>
      <c r="B553" s="5" t="s">
        <v>22</v>
      </c>
      <c r="C553" s="5">
        <v>21</v>
      </c>
      <c r="D553" s="5">
        <v>4</v>
      </c>
      <c r="E553" s="5">
        <v>2</v>
      </c>
      <c r="F553" s="5">
        <v>14.48</v>
      </c>
      <c r="G553" s="5">
        <v>11.42</v>
      </c>
      <c r="H553" s="5"/>
      <c r="I553" s="5">
        <v>25.9</v>
      </c>
      <c r="J553" s="5">
        <v>15.86</v>
      </c>
      <c r="K553" s="5">
        <v>3.01</v>
      </c>
      <c r="L553" s="5">
        <v>2.67</v>
      </c>
      <c r="M553" s="5"/>
      <c r="N553" s="5">
        <v>9.44</v>
      </c>
      <c r="O553" s="5">
        <v>2.72</v>
      </c>
      <c r="P553" s="5"/>
      <c r="R553" s="5">
        <v>2.72</v>
      </c>
      <c r="S553" s="5">
        <v>59.6</v>
      </c>
      <c r="T553" s="5">
        <v>56.88</v>
      </c>
      <c r="U553" s="5">
        <v>58.24</v>
      </c>
      <c r="V553">
        <v>57.95</v>
      </c>
      <c r="W553" s="5">
        <v>85713.201000000001</v>
      </c>
      <c r="X553">
        <v>4285.6600500000004</v>
      </c>
      <c r="Y553">
        <v>89998.861050000007</v>
      </c>
      <c r="Z553">
        <v>2699.9658315000001</v>
      </c>
      <c r="AA553">
        <v>92698.826881500005</v>
      </c>
      <c r="AC553">
        <v>92698.826881500005</v>
      </c>
      <c r="AE553">
        <v>92698.826881500005</v>
      </c>
      <c r="AG553">
        <v>92698.826881500005</v>
      </c>
      <c r="AI553">
        <v>92698.826881500005</v>
      </c>
      <c r="AJ553">
        <v>926.98826881499997</v>
      </c>
      <c r="AK553">
        <v>93625.815150315</v>
      </c>
      <c r="AL553" s="5">
        <v>4681.2907575157506</v>
      </c>
      <c r="AM553" s="5">
        <v>98307.105907830759</v>
      </c>
      <c r="AO553">
        <v>98307.105907830759</v>
      </c>
      <c r="AP553">
        <v>1966.142118156615</v>
      </c>
      <c r="AQ553">
        <v>100273.24802598736</v>
      </c>
      <c r="AS553">
        <v>100273.24802598736</v>
      </c>
      <c r="AT553">
        <v>2005.4649605197471</v>
      </c>
      <c r="AU553">
        <v>102278.7129865071</v>
      </c>
      <c r="AW553">
        <v>102278.7129865071</v>
      </c>
      <c r="AX553" s="5">
        <v>1022.7871298650712</v>
      </c>
      <c r="AY553">
        <v>103301.50011637218</v>
      </c>
      <c r="BA553">
        <v>103301.50011637218</v>
      </c>
      <c r="BC553">
        <v>103301.50011637218</v>
      </c>
      <c r="BE553">
        <v>103301.50011637218</v>
      </c>
      <c r="BF553">
        <v>1549.5225017455823</v>
      </c>
      <c r="BG553">
        <v>104851.02261811776</v>
      </c>
      <c r="BI553">
        <v>104851.02261811776</v>
      </c>
      <c r="BJ553">
        <v>4194.0409047247103</v>
      </c>
      <c r="BK553">
        <v>109045.06352284248</v>
      </c>
      <c r="BL553">
        <v>6542.7038113705476</v>
      </c>
      <c r="BM553">
        <v>115587.767334213</v>
      </c>
      <c r="BN553">
        <v>15026.409753447691</v>
      </c>
      <c r="BO553">
        <v>130614.1770876607</v>
      </c>
      <c r="BP553">
        <v>35</v>
      </c>
      <c r="BQ553">
        <v>130649.1770876607</v>
      </c>
      <c r="BS553">
        <v>130649.1770876607</v>
      </c>
      <c r="BT553" s="5">
        <v>130649.18</v>
      </c>
      <c r="BU553" s="5">
        <v>7571200</v>
      </c>
      <c r="BX553" s="5">
        <v>0</v>
      </c>
      <c r="BY553" s="5">
        <v>130650.56082830024</v>
      </c>
      <c r="BZ553" s="5">
        <v>7571200</v>
      </c>
      <c r="CA553" s="5" t="s">
        <v>8</v>
      </c>
      <c r="CB553" s="5"/>
      <c r="CC553">
        <v>130650.56082830024</v>
      </c>
      <c r="CD553" s="5">
        <v>0</v>
      </c>
      <c r="CE553" s="5">
        <v>7571200</v>
      </c>
      <c r="CF553" s="5"/>
      <c r="CG553" s="5"/>
      <c r="CH553" s="5" t="s">
        <v>2</v>
      </c>
      <c r="CI553" s="5" t="s">
        <v>2</v>
      </c>
      <c r="CJ553" t="s">
        <v>1821</v>
      </c>
      <c r="CK553" t="s">
        <v>1787</v>
      </c>
      <c r="CL553" t="s">
        <v>1868</v>
      </c>
      <c r="CM553" t="s">
        <v>1857</v>
      </c>
      <c r="CN553" s="5" t="b">
        <v>1</v>
      </c>
      <c r="CO553" t="s">
        <v>694</v>
      </c>
      <c r="CQ553" t="s">
        <v>1269</v>
      </c>
      <c r="CR553" t="s">
        <v>1451</v>
      </c>
      <c r="CS553" t="s">
        <v>1282</v>
      </c>
      <c r="CT553" t="b">
        <v>0</v>
      </c>
      <c r="CU553">
        <v>7571200</v>
      </c>
      <c r="CV553">
        <v>7571200</v>
      </c>
      <c r="CW553">
        <v>0</v>
      </c>
      <c r="CX553">
        <v>0</v>
      </c>
      <c r="CY553">
        <v>0</v>
      </c>
      <c r="CZ553" t="b">
        <v>1</v>
      </c>
      <c r="DA553" t="s">
        <v>1786</v>
      </c>
      <c r="DB553" t="s">
        <v>1787</v>
      </c>
      <c r="DC553">
        <v>-4.9793956043956422E-3</v>
      </c>
      <c r="DD553">
        <v>-650.56082830026378</v>
      </c>
      <c r="DE553" s="5">
        <f>ROUND(ПП5[[#This Row],[Стоимость квартиры с отделкой]]/1000000,2)</f>
        <v>7.57</v>
      </c>
    </row>
    <row r="554" spans="1:109" x14ac:dyDescent="0.25">
      <c r="A554" s="5">
        <v>553</v>
      </c>
      <c r="B554" s="5" t="s">
        <v>22</v>
      </c>
      <c r="C554" s="5">
        <v>21</v>
      </c>
      <c r="D554" s="5">
        <v>5</v>
      </c>
      <c r="E554" s="5">
        <v>2</v>
      </c>
      <c r="F554" s="5">
        <v>15.41</v>
      </c>
      <c r="G554" s="5">
        <v>12.78</v>
      </c>
      <c r="H554" s="5"/>
      <c r="I554" s="5">
        <v>28.19</v>
      </c>
      <c r="J554" s="5">
        <v>13.45</v>
      </c>
      <c r="K554" s="5">
        <v>3.7</v>
      </c>
      <c r="L554" s="5">
        <v>2.72</v>
      </c>
      <c r="M554" s="5"/>
      <c r="N554" s="5">
        <v>8.2200000000000006</v>
      </c>
      <c r="O554" s="5">
        <v>3.03</v>
      </c>
      <c r="P554" s="5"/>
      <c r="R554" s="5">
        <v>3.03</v>
      </c>
      <c r="S554" s="5">
        <v>59.31</v>
      </c>
      <c r="T554" s="5">
        <v>56.28</v>
      </c>
      <c r="U554" s="5">
        <v>57.8</v>
      </c>
      <c r="V554">
        <v>57.35</v>
      </c>
      <c r="W554" s="5">
        <v>85327.105500000005</v>
      </c>
      <c r="X554">
        <v>4266.3552750000008</v>
      </c>
      <c r="Y554">
        <v>89593.460775</v>
      </c>
      <c r="Z554">
        <v>2687.8038232499998</v>
      </c>
      <c r="AA554">
        <v>92281.264598249996</v>
      </c>
      <c r="AC554">
        <v>92281.264598249996</v>
      </c>
      <c r="AE554">
        <v>92281.264598249996</v>
      </c>
      <c r="AG554">
        <v>92281.264598249996</v>
      </c>
      <c r="AI554">
        <v>92281.264598249996</v>
      </c>
      <c r="AJ554">
        <v>922.81264598250004</v>
      </c>
      <c r="AK554">
        <v>93204.077244232496</v>
      </c>
      <c r="AL554" s="5">
        <v>4660.2038622116252</v>
      </c>
      <c r="AM554" s="5">
        <v>97864.281106444105</v>
      </c>
      <c r="AO554">
        <v>97864.281106444105</v>
      </c>
      <c r="AP554">
        <v>1957.2856221288823</v>
      </c>
      <c r="AQ554">
        <v>99821.566728573001</v>
      </c>
      <c r="AS554">
        <v>99821.566728573001</v>
      </c>
      <c r="AT554">
        <v>1996.43133457146</v>
      </c>
      <c r="AU554">
        <v>101817.99806314446</v>
      </c>
      <c r="AW554">
        <v>101817.99806314446</v>
      </c>
      <c r="AX554" s="5">
        <v>1018.1799806314448</v>
      </c>
      <c r="AY554">
        <v>102836.1780437759</v>
      </c>
      <c r="BA554">
        <v>102836.1780437759</v>
      </c>
      <c r="BC554">
        <v>102836.1780437759</v>
      </c>
      <c r="BE554">
        <v>102836.1780437759</v>
      </c>
      <c r="BF554">
        <v>1542.5426706566384</v>
      </c>
      <c r="BG554">
        <v>104378.72071443254</v>
      </c>
      <c r="BH554">
        <v>500</v>
      </c>
      <c r="BI554">
        <v>104878.72071443254</v>
      </c>
      <c r="BJ554">
        <v>4195.1488285773012</v>
      </c>
      <c r="BK554">
        <v>109073.86954300985</v>
      </c>
      <c r="BL554">
        <v>6544.4321725805903</v>
      </c>
      <c r="BM554">
        <v>115618.30171559044</v>
      </c>
      <c r="BN554">
        <v>15030.379223026755</v>
      </c>
      <c r="BO554">
        <v>130648.6809386172</v>
      </c>
      <c r="BP554">
        <v>35</v>
      </c>
      <c r="BQ554">
        <v>130683.6809386172</v>
      </c>
      <c r="BS554">
        <v>130683.6809386172</v>
      </c>
      <c r="BT554" s="5">
        <v>130683.68</v>
      </c>
      <c r="BU554" s="5">
        <v>7494800</v>
      </c>
      <c r="BX554" s="5">
        <v>0</v>
      </c>
      <c r="BY554" s="5">
        <v>130685.26591107236</v>
      </c>
      <c r="BZ554" s="5">
        <v>7494800</v>
      </c>
      <c r="CA554" s="5" t="s">
        <v>8</v>
      </c>
      <c r="CB554" s="5"/>
      <c r="CC554">
        <v>130685.26591107236</v>
      </c>
      <c r="CD554" s="5">
        <v>0</v>
      </c>
      <c r="CE554" s="5">
        <v>7494800</v>
      </c>
      <c r="CF554" s="5"/>
      <c r="CG554" s="5"/>
      <c r="CH554" s="5" t="s">
        <v>2</v>
      </c>
      <c r="CI554" s="5" t="s">
        <v>2</v>
      </c>
      <c r="CJ554" t="s">
        <v>1821</v>
      </c>
      <c r="CK554" t="s">
        <v>1787</v>
      </c>
      <c r="CL554" t="s">
        <v>1868</v>
      </c>
      <c r="CM554" t="s">
        <v>1865</v>
      </c>
      <c r="CN554" s="5" t="b">
        <v>1</v>
      </c>
      <c r="CO554" t="s">
        <v>695</v>
      </c>
      <c r="CQ554" t="s">
        <v>1269</v>
      </c>
      <c r="CR554" t="s">
        <v>1451</v>
      </c>
      <c r="CS554" t="s">
        <v>8</v>
      </c>
      <c r="CT554" t="b">
        <v>1</v>
      </c>
      <c r="CU554">
        <v>7494800</v>
      </c>
      <c r="CV554">
        <v>7494800</v>
      </c>
      <c r="CW554">
        <v>0</v>
      </c>
      <c r="CX554">
        <v>0</v>
      </c>
      <c r="CY554">
        <v>0</v>
      </c>
      <c r="CZ554" t="b">
        <v>1</v>
      </c>
      <c r="DA554" t="s">
        <v>1786</v>
      </c>
      <c r="DB554" t="s">
        <v>1787</v>
      </c>
      <c r="DC554">
        <v>-7.7854671280276353E-3</v>
      </c>
      <c r="DD554">
        <v>-1017.4458418682044</v>
      </c>
      <c r="DE554" s="5">
        <f>ROUND(ПП5[[#This Row],[Стоимость квартиры с отделкой]]/1000000,2)</f>
        <v>7.49</v>
      </c>
    </row>
    <row r="555" spans="1:109" x14ac:dyDescent="0.25">
      <c r="A555" s="5">
        <v>554</v>
      </c>
      <c r="B555" s="5" t="s">
        <v>22</v>
      </c>
      <c r="C555" s="5">
        <v>21</v>
      </c>
      <c r="D555" s="5">
        <v>6</v>
      </c>
      <c r="E555" s="5">
        <v>1</v>
      </c>
      <c r="F555" s="5">
        <v>12.71</v>
      </c>
      <c r="G555" s="5"/>
      <c r="H555" s="5"/>
      <c r="I555" s="5">
        <v>12.71</v>
      </c>
      <c r="J555" s="5">
        <v>12.55</v>
      </c>
      <c r="K555" s="5">
        <v>4.28</v>
      </c>
      <c r="L555" s="5"/>
      <c r="M555" s="5"/>
      <c r="N555" s="5">
        <v>7.34</v>
      </c>
      <c r="O555" s="5">
        <v>2.84</v>
      </c>
      <c r="P555" s="5"/>
      <c r="R555" s="5">
        <v>2.84</v>
      </c>
      <c r="S555" s="5">
        <v>39.72</v>
      </c>
      <c r="T555" s="5">
        <v>36.880000000000003</v>
      </c>
      <c r="U555" s="5">
        <v>38.299999999999997</v>
      </c>
      <c r="V555">
        <v>37.75</v>
      </c>
      <c r="W555" s="5">
        <v>94090.5</v>
      </c>
      <c r="X555">
        <v>4704.5250000000005</v>
      </c>
      <c r="Y555">
        <v>98795.024999999994</v>
      </c>
      <c r="Z555">
        <v>2963.8507499999996</v>
      </c>
      <c r="AA555">
        <v>101758.87575000001</v>
      </c>
      <c r="AB555">
        <v>1017.5887575</v>
      </c>
      <c r="AC555">
        <v>102776.4645075</v>
      </c>
      <c r="AE555">
        <v>102776.4645075</v>
      </c>
      <c r="AF555">
        <v>5138.8232253749993</v>
      </c>
      <c r="AG555">
        <v>107915.287732875</v>
      </c>
      <c r="AI555">
        <v>107915.287732875</v>
      </c>
      <c r="AJ555">
        <v>1079.1528773287498</v>
      </c>
      <c r="AK555">
        <v>108994.44061020372</v>
      </c>
      <c r="AL555" s="5">
        <v>5449.7220305101873</v>
      </c>
      <c r="AM555" s="5">
        <v>114444.16264071393</v>
      </c>
      <c r="AO555">
        <v>114444.16264071393</v>
      </c>
      <c r="AP555">
        <v>3433.3248792214172</v>
      </c>
      <c r="AQ555">
        <v>117877.48751993533</v>
      </c>
      <c r="AS555">
        <v>117877.48751993533</v>
      </c>
      <c r="AU555">
        <v>117877.48751993533</v>
      </c>
      <c r="AW555">
        <v>117877.48751993533</v>
      </c>
      <c r="AX555" s="5"/>
      <c r="AY555">
        <v>117877.48751993533</v>
      </c>
      <c r="AZ555">
        <v>1178.7748751993531</v>
      </c>
      <c r="BA555">
        <v>119056.26239513468</v>
      </c>
      <c r="BB555">
        <v>595.28131197567336</v>
      </c>
      <c r="BC555">
        <v>119651.54370711037</v>
      </c>
      <c r="BE555">
        <v>119651.54370711037</v>
      </c>
      <c r="BF555">
        <v>2991.288592677759</v>
      </c>
      <c r="BG555">
        <v>122642.8322997881</v>
      </c>
      <c r="BI555">
        <v>122642.8322997881</v>
      </c>
      <c r="BJ555">
        <v>2452.8566459957619</v>
      </c>
      <c r="BK555">
        <v>125095.68894578388</v>
      </c>
      <c r="BL555">
        <v>6254.7844472891938</v>
      </c>
      <c r="BM555">
        <v>131350.47339307307</v>
      </c>
      <c r="BN555">
        <v>17075.561541099501</v>
      </c>
      <c r="BO555">
        <v>148426.03493417258</v>
      </c>
      <c r="BP555">
        <v>35</v>
      </c>
      <c r="BQ555">
        <v>148461.03493417258</v>
      </c>
      <c r="BS555">
        <v>148461.03493417258</v>
      </c>
      <c r="BT555" s="5">
        <v>148461.03</v>
      </c>
      <c r="BU555" s="5">
        <v>5604500</v>
      </c>
      <c r="BX555" s="5">
        <v>0</v>
      </c>
      <c r="BY555" s="5">
        <v>148463.57615894038</v>
      </c>
      <c r="BZ555" s="5">
        <v>5604500</v>
      </c>
      <c r="CA555" s="5" t="s">
        <v>8</v>
      </c>
      <c r="CB555" s="5"/>
      <c r="CC555">
        <v>148463.57615894038</v>
      </c>
      <c r="CD555" s="5">
        <v>0</v>
      </c>
      <c r="CE555" s="5">
        <v>5604499.9999999991</v>
      </c>
      <c r="CF555" s="5"/>
      <c r="CG555" s="5"/>
      <c r="CH555" s="5" t="s">
        <v>2</v>
      </c>
      <c r="CI555" s="5" t="s">
        <v>2</v>
      </c>
      <c r="CJ555" t="s">
        <v>1821</v>
      </c>
      <c r="CK555" t="s">
        <v>1787</v>
      </c>
      <c r="CL555" t="s">
        <v>1868</v>
      </c>
      <c r="CM555" t="s">
        <v>1864</v>
      </c>
      <c r="CN555" s="5" t="b">
        <v>1</v>
      </c>
      <c r="CO555" t="s">
        <v>696</v>
      </c>
      <c r="CQ555" t="s">
        <v>1269</v>
      </c>
      <c r="CR555" t="s">
        <v>1451</v>
      </c>
      <c r="CS555" t="s">
        <v>8</v>
      </c>
      <c r="CT555" t="b">
        <v>1</v>
      </c>
      <c r="CU555">
        <v>5604500</v>
      </c>
      <c r="CV555">
        <v>5604500</v>
      </c>
      <c r="CW555">
        <v>0</v>
      </c>
      <c r="CX555">
        <v>0</v>
      </c>
      <c r="CY555">
        <v>0</v>
      </c>
      <c r="CZ555" t="b">
        <v>1</v>
      </c>
      <c r="DA555" t="s">
        <v>1786</v>
      </c>
      <c r="DB555" t="s">
        <v>1787</v>
      </c>
      <c r="DC555">
        <v>-1.4360313315926798E-2</v>
      </c>
      <c r="DD555">
        <v>-2131.983469645344</v>
      </c>
      <c r="DE555" s="5">
        <f>ROUND(ПП5[[#This Row],[Стоимость квартиры с отделкой]]/1000000,2)</f>
        <v>5.6</v>
      </c>
    </row>
    <row r="556" spans="1:109" x14ac:dyDescent="0.25">
      <c r="A556" s="5">
        <v>555</v>
      </c>
      <c r="B556" s="5" t="s">
        <v>22</v>
      </c>
      <c r="C556" s="5">
        <v>21</v>
      </c>
      <c r="D556" s="5">
        <v>7</v>
      </c>
      <c r="E556" s="5">
        <v>3</v>
      </c>
      <c r="F556" s="5">
        <v>14.49</v>
      </c>
      <c r="G556" s="5">
        <v>13.98</v>
      </c>
      <c r="H556" s="5">
        <v>11.42</v>
      </c>
      <c r="I556" s="5">
        <v>39.89</v>
      </c>
      <c r="J556" s="5">
        <v>16.670000000000002</v>
      </c>
      <c r="K556" s="5">
        <v>4.1399999999999997</v>
      </c>
      <c r="L556" s="5">
        <v>1.89</v>
      </c>
      <c r="M556" s="5"/>
      <c r="N556" s="5">
        <v>11.31</v>
      </c>
      <c r="O556" s="5">
        <v>2.86</v>
      </c>
      <c r="P556" s="5">
        <v>2.79</v>
      </c>
      <c r="Q556">
        <v>5.42</v>
      </c>
      <c r="R556" s="5">
        <v>11.07</v>
      </c>
      <c r="S556" s="5">
        <v>84.97</v>
      </c>
      <c r="T556" s="5">
        <v>73.900000000000006</v>
      </c>
      <c r="U556" s="5">
        <v>79.44</v>
      </c>
      <c r="V556">
        <v>78.600000000000023</v>
      </c>
      <c r="W556" s="5">
        <v>83513.430000000022</v>
      </c>
      <c r="X556">
        <v>4175.6715000000013</v>
      </c>
      <c r="Y556">
        <v>87689.101500000019</v>
      </c>
      <c r="Z556">
        <v>2630.6730450000005</v>
      </c>
      <c r="AA556">
        <v>90319.774545000022</v>
      </c>
      <c r="AC556">
        <v>90319.774545000022</v>
      </c>
      <c r="AE556">
        <v>90319.774545000022</v>
      </c>
      <c r="AG556">
        <v>90319.774545000022</v>
      </c>
      <c r="AI556">
        <v>90319.774545000022</v>
      </c>
      <c r="AJ556">
        <v>903.19774545000018</v>
      </c>
      <c r="AK556">
        <v>91222.972290450023</v>
      </c>
      <c r="AL556" s="5">
        <v>4561.1486145225017</v>
      </c>
      <c r="AM556" s="5">
        <v>95784.120904972529</v>
      </c>
      <c r="AO556">
        <v>95784.120904972529</v>
      </c>
      <c r="AP556">
        <v>1915.6824180994504</v>
      </c>
      <c r="AQ556">
        <v>97699.803323071974</v>
      </c>
      <c r="AS556">
        <v>97699.803323071974</v>
      </c>
      <c r="AT556">
        <v>1953.9960664614396</v>
      </c>
      <c r="AU556">
        <v>99653.799389533408</v>
      </c>
      <c r="AV556">
        <v>1000</v>
      </c>
      <c r="AW556">
        <v>100653.79938953339</v>
      </c>
      <c r="AX556" s="5"/>
      <c r="AY556">
        <v>100653.79938953339</v>
      </c>
      <c r="AZ556">
        <v>2013.0759877906685</v>
      </c>
      <c r="BA556">
        <v>102666.87537732408</v>
      </c>
      <c r="BC556">
        <v>102666.87537732408</v>
      </c>
      <c r="BD556">
        <v>2053.3375075464814</v>
      </c>
      <c r="BE556">
        <v>104720.21288487056</v>
      </c>
      <c r="BF556">
        <v>2618.005322121764</v>
      </c>
      <c r="BG556">
        <v>107338.21820699231</v>
      </c>
      <c r="BI556">
        <v>107338.21820699231</v>
      </c>
      <c r="BJ556">
        <v>4293.5287282796935</v>
      </c>
      <c r="BK556">
        <v>111631.74693527202</v>
      </c>
      <c r="BL556">
        <v>5581.5873467636011</v>
      </c>
      <c r="BM556">
        <v>117213.33428203562</v>
      </c>
      <c r="BN556">
        <v>15237.733456664631</v>
      </c>
      <c r="BO556">
        <v>132451.06773870025</v>
      </c>
      <c r="BP556">
        <v>35</v>
      </c>
      <c r="BQ556">
        <v>132486.06773870025</v>
      </c>
      <c r="BS556">
        <v>132486.06773870025</v>
      </c>
      <c r="BT556" s="5">
        <v>132486.07</v>
      </c>
      <c r="BU556" s="5">
        <v>10413500</v>
      </c>
      <c r="BX556" s="5">
        <v>0</v>
      </c>
      <c r="BY556" s="5">
        <v>132487.27735368954</v>
      </c>
      <c r="BZ556" s="5">
        <v>10413500</v>
      </c>
      <c r="CA556" s="5" t="s">
        <v>10</v>
      </c>
      <c r="CB556" s="5">
        <v>30000</v>
      </c>
      <c r="CC556">
        <v>162487.27735368954</v>
      </c>
      <c r="CD556" s="5">
        <v>2358000</v>
      </c>
      <c r="CE556" s="5">
        <v>12771500</v>
      </c>
      <c r="CF556" s="5" t="s">
        <v>105</v>
      </c>
      <c r="CG556" s="5" t="s">
        <v>1842</v>
      </c>
      <c r="CH556" s="5" t="s">
        <v>2</v>
      </c>
      <c r="CI556" s="5" t="s">
        <v>2</v>
      </c>
      <c r="CJ556" t="s">
        <v>1821</v>
      </c>
      <c r="CK556" t="s">
        <v>1787</v>
      </c>
      <c r="CL556" t="s">
        <v>1868</v>
      </c>
      <c r="CM556" t="s">
        <v>1858</v>
      </c>
      <c r="CN556" s="5" t="b">
        <v>1</v>
      </c>
      <c r="CO556" t="s">
        <v>697</v>
      </c>
      <c r="CQ556" t="s">
        <v>1269</v>
      </c>
      <c r="CR556" t="s">
        <v>1451</v>
      </c>
      <c r="CS556" t="s">
        <v>10</v>
      </c>
      <c r="CT556" t="b">
        <v>1</v>
      </c>
      <c r="CU556">
        <v>10413500</v>
      </c>
      <c r="CV556">
        <v>10413500</v>
      </c>
      <c r="CW556">
        <v>0</v>
      </c>
      <c r="CX556">
        <v>0</v>
      </c>
      <c r="CY556">
        <v>0</v>
      </c>
      <c r="CZ556" t="b">
        <v>1</v>
      </c>
      <c r="DA556" t="s">
        <v>1786</v>
      </c>
      <c r="DB556" t="s">
        <v>1787</v>
      </c>
      <c r="DC556">
        <v>-1.0574018126888074E-2</v>
      </c>
      <c r="DD556">
        <v>-1400.922872319961</v>
      </c>
      <c r="DE556" s="5">
        <f>ROUND(ПП5[[#This Row],[Стоимость квартиры с отделкой]]/1000000,2)</f>
        <v>12.77</v>
      </c>
    </row>
    <row r="557" spans="1:109" x14ac:dyDescent="0.25">
      <c r="A557" s="5">
        <v>556</v>
      </c>
      <c r="B557" s="5" t="s">
        <v>22</v>
      </c>
      <c r="C557" s="5">
        <v>21</v>
      </c>
      <c r="D557" s="5">
        <v>8</v>
      </c>
      <c r="E557" s="5">
        <v>1</v>
      </c>
      <c r="F557" s="5">
        <v>16.79</v>
      </c>
      <c r="G557" s="5"/>
      <c r="H557" s="5"/>
      <c r="I557" s="5">
        <v>16.79</v>
      </c>
      <c r="J557" s="5">
        <v>11.43</v>
      </c>
      <c r="K557" s="5">
        <v>3.56</v>
      </c>
      <c r="L557" s="5"/>
      <c r="M557" s="5"/>
      <c r="N557" s="5">
        <v>6.66</v>
      </c>
      <c r="O557" s="5">
        <v>2.4900000000000002</v>
      </c>
      <c r="P557" s="5"/>
      <c r="R557" s="5">
        <v>2.4900000000000002</v>
      </c>
      <c r="S557" s="5">
        <v>40.93</v>
      </c>
      <c r="T557" s="5">
        <v>38.44</v>
      </c>
      <c r="U557" s="5">
        <v>39.69</v>
      </c>
      <c r="V557">
        <v>39.450000000000003</v>
      </c>
      <c r="W557" s="5">
        <v>92873.8125</v>
      </c>
      <c r="X557">
        <v>4643.6906250000002</v>
      </c>
      <c r="Y557">
        <v>97517.503125000003</v>
      </c>
      <c r="Z557">
        <v>2925.52509375</v>
      </c>
      <c r="AA557">
        <v>100443.02821875</v>
      </c>
      <c r="AB557">
        <v>4519.9362698437499</v>
      </c>
      <c r="AC557">
        <v>104962.96448859376</v>
      </c>
      <c r="AE557">
        <v>104962.96448859376</v>
      </c>
      <c r="AF557">
        <v>5248.1482244296876</v>
      </c>
      <c r="AG557">
        <v>110211.11271302344</v>
      </c>
      <c r="AI557">
        <v>110211.11271302344</v>
      </c>
      <c r="AJ557">
        <v>1102.1111271302343</v>
      </c>
      <c r="AK557">
        <v>111313.22384015367</v>
      </c>
      <c r="AL557" s="5">
        <v>5565.6611920076839</v>
      </c>
      <c r="AM557" s="5">
        <v>116878.88503216136</v>
      </c>
      <c r="AO557">
        <v>116878.88503216136</v>
      </c>
      <c r="AP557">
        <v>3506.3665509648404</v>
      </c>
      <c r="AQ557">
        <v>120385.2515831262</v>
      </c>
      <c r="AS557">
        <v>120385.2515831262</v>
      </c>
      <c r="AU557">
        <v>120385.2515831262</v>
      </c>
      <c r="AW557">
        <v>120385.2515831262</v>
      </c>
      <c r="AX557" s="5"/>
      <c r="AY557">
        <v>120385.2515831262</v>
      </c>
      <c r="BA557">
        <v>120385.2515831262</v>
      </c>
      <c r="BC557">
        <v>120385.2515831262</v>
      </c>
      <c r="BE557">
        <v>120385.2515831262</v>
      </c>
      <c r="BF557">
        <v>601.92625791563103</v>
      </c>
      <c r="BG557">
        <v>120987.17784104183</v>
      </c>
      <c r="BI557">
        <v>120987.17784104183</v>
      </c>
      <c r="BJ557">
        <v>2419.7435568208366</v>
      </c>
      <c r="BK557">
        <v>123406.92139786266</v>
      </c>
      <c r="BL557">
        <v>6170.346069893134</v>
      </c>
      <c r="BM557">
        <v>129577.2674677558</v>
      </c>
      <c r="BN557">
        <v>16845.044770808254</v>
      </c>
      <c r="BO557">
        <v>146422.31223856405</v>
      </c>
      <c r="BP557">
        <v>35</v>
      </c>
      <c r="BQ557">
        <v>146457.31223856405</v>
      </c>
      <c r="BS557">
        <v>146457.31223856405</v>
      </c>
      <c r="BT557" s="5">
        <v>146457.31</v>
      </c>
      <c r="BU557" s="5">
        <v>5777800</v>
      </c>
      <c r="BX557" s="5">
        <v>0</v>
      </c>
      <c r="BY557" s="5">
        <v>146458.80861850444</v>
      </c>
      <c r="BZ557" s="5">
        <v>5777800</v>
      </c>
      <c r="CA557" s="5" t="s">
        <v>8</v>
      </c>
      <c r="CB557" s="5"/>
      <c r="CC557">
        <v>146458.80861850444</v>
      </c>
      <c r="CD557" s="5">
        <v>0</v>
      </c>
      <c r="CE557" s="5">
        <v>5777800.0000000009</v>
      </c>
      <c r="CF557" s="5"/>
      <c r="CG557" s="5"/>
      <c r="CH557" s="5" t="s">
        <v>2</v>
      </c>
      <c r="CI557" s="5" t="s">
        <v>2</v>
      </c>
      <c r="CJ557" t="s">
        <v>1821</v>
      </c>
      <c r="CK557" t="s">
        <v>1787</v>
      </c>
      <c r="CL557" t="s">
        <v>1868</v>
      </c>
      <c r="CM557" t="s">
        <v>1864</v>
      </c>
      <c r="CN557" s="5" t="b">
        <v>1</v>
      </c>
      <c r="CO557" t="s">
        <v>698</v>
      </c>
      <c r="CQ557" t="s">
        <v>1269</v>
      </c>
      <c r="CR557" t="s">
        <v>1451</v>
      </c>
      <c r="CS557" t="s">
        <v>8</v>
      </c>
      <c r="CT557" t="b">
        <v>1</v>
      </c>
      <c r="CU557">
        <v>5777800</v>
      </c>
      <c r="CV557">
        <v>5777800</v>
      </c>
      <c r="CW557">
        <v>0</v>
      </c>
      <c r="CX557">
        <v>0</v>
      </c>
      <c r="CY557">
        <v>0</v>
      </c>
      <c r="CZ557" t="b">
        <v>1</v>
      </c>
      <c r="DA557" t="s">
        <v>1786</v>
      </c>
      <c r="DB557" t="s">
        <v>1787</v>
      </c>
      <c r="DC557">
        <v>-6.0468631897202529E-3</v>
      </c>
      <c r="DD557">
        <v>-885.61637864551778</v>
      </c>
      <c r="DE557" s="5">
        <f>ROUND(ПП5[[#This Row],[Стоимость квартиры с отделкой]]/1000000,2)</f>
        <v>5.78</v>
      </c>
    </row>
    <row r="558" spans="1:109" x14ac:dyDescent="0.25">
      <c r="A558" s="5">
        <v>557</v>
      </c>
      <c r="B558" s="5" t="s">
        <v>22</v>
      </c>
      <c r="C558" s="5">
        <v>22</v>
      </c>
      <c r="D558" s="5">
        <v>1</v>
      </c>
      <c r="E558" s="5">
        <v>0</v>
      </c>
      <c r="F558" s="5">
        <v>13.74</v>
      </c>
      <c r="G558" s="5"/>
      <c r="H558" s="5"/>
      <c r="I558" s="5">
        <v>13.74</v>
      </c>
      <c r="J558" s="5">
        <v>5.84</v>
      </c>
      <c r="K558" s="5">
        <v>3.76</v>
      </c>
      <c r="L558" s="5"/>
      <c r="M558" s="5"/>
      <c r="N558" s="5">
        <v>3.73</v>
      </c>
      <c r="O558" s="5">
        <v>4.6500000000000004</v>
      </c>
      <c r="P558" s="5"/>
      <c r="R558" s="5">
        <v>4.6500000000000004</v>
      </c>
      <c r="S558" s="5">
        <v>31.72</v>
      </c>
      <c r="T558" s="5">
        <v>27.07</v>
      </c>
      <c r="U558" s="5">
        <v>29.4</v>
      </c>
      <c r="V558">
        <v>29.2</v>
      </c>
      <c r="W558" s="5">
        <v>96361.65</v>
      </c>
      <c r="X558">
        <v>4818.0824999999995</v>
      </c>
      <c r="Y558">
        <v>101179.7325</v>
      </c>
      <c r="Z558">
        <v>3035.391975</v>
      </c>
      <c r="AA558">
        <v>104215.124475</v>
      </c>
      <c r="AB558">
        <v>9379.3612027500003</v>
      </c>
      <c r="AC558">
        <v>113594.48567775</v>
      </c>
      <c r="AE558">
        <v>113594.48567775</v>
      </c>
      <c r="AG558">
        <v>113594.48567775</v>
      </c>
      <c r="AI558">
        <v>113594.48567775</v>
      </c>
      <c r="AJ558">
        <v>1135.9448567775</v>
      </c>
      <c r="AK558">
        <v>114730.43053452752</v>
      </c>
      <c r="AL558" s="5">
        <v>5736.5215267263757</v>
      </c>
      <c r="AM558" s="5">
        <v>120466.95206125388</v>
      </c>
      <c r="AO558">
        <v>120466.95206125388</v>
      </c>
      <c r="AP558">
        <v>3614.0085618376161</v>
      </c>
      <c r="AQ558">
        <v>124080.96062309148</v>
      </c>
      <c r="AS558">
        <v>124080.96062309148</v>
      </c>
      <c r="AU558">
        <v>124080.96062309148</v>
      </c>
      <c r="AW558">
        <v>124080.96062309148</v>
      </c>
      <c r="AX558" s="5">
        <v>1240.8096062309153</v>
      </c>
      <c r="AY558">
        <v>125321.7702293224</v>
      </c>
      <c r="BA558">
        <v>125321.7702293224</v>
      </c>
      <c r="BC558">
        <v>125321.7702293224</v>
      </c>
      <c r="BE558">
        <v>125321.7702293224</v>
      </c>
      <c r="BF558">
        <v>1879.8265534398361</v>
      </c>
      <c r="BG558">
        <v>127201.59678276224</v>
      </c>
      <c r="BI558">
        <v>127201.59678276224</v>
      </c>
      <c r="BK558">
        <v>127201.59678276224</v>
      </c>
      <c r="BL558">
        <v>5088.06387131049</v>
      </c>
      <c r="BM558">
        <v>132289.66065407274</v>
      </c>
      <c r="BN558">
        <v>17197.655885029457</v>
      </c>
      <c r="BO558">
        <v>149487.3165391022</v>
      </c>
      <c r="BP558">
        <v>35</v>
      </c>
      <c r="BQ558">
        <v>149522.3165391022</v>
      </c>
      <c r="BS558">
        <v>149522.3165391022</v>
      </c>
      <c r="BT558" s="5">
        <v>149522.32</v>
      </c>
      <c r="BU558" s="5">
        <v>4366100</v>
      </c>
      <c r="BX558" s="5">
        <v>0</v>
      </c>
      <c r="BY558" s="5">
        <v>149523.97260273973</v>
      </c>
      <c r="BZ558" s="5">
        <v>4366100</v>
      </c>
      <c r="CA558" s="5" t="s">
        <v>8</v>
      </c>
      <c r="CB558" s="5"/>
      <c r="CC558">
        <v>149523.97260273973</v>
      </c>
      <c r="CD558" s="5">
        <v>0</v>
      </c>
      <c r="CE558" s="5">
        <v>4366100</v>
      </c>
      <c r="CF558" s="5"/>
      <c r="CG558" s="5"/>
      <c r="CH558" s="5" t="s">
        <v>2</v>
      </c>
      <c r="CI558" s="5" t="s">
        <v>2</v>
      </c>
      <c r="CJ558" t="s">
        <v>1821</v>
      </c>
      <c r="CK558" t="s">
        <v>1787</v>
      </c>
      <c r="CL558" t="s">
        <v>1868</v>
      </c>
      <c r="CM558" t="s">
        <v>1862</v>
      </c>
      <c r="CN558" s="5" t="b">
        <v>1</v>
      </c>
      <c r="CO558" t="s">
        <v>699</v>
      </c>
      <c r="CQ558" t="s">
        <v>1269</v>
      </c>
      <c r="CR558" t="s">
        <v>1451</v>
      </c>
      <c r="CS558" t="s">
        <v>1282</v>
      </c>
      <c r="CT558" t="b">
        <v>0</v>
      </c>
      <c r="CU558">
        <v>4366100</v>
      </c>
      <c r="CV558">
        <v>4366100</v>
      </c>
      <c r="CW558">
        <v>0</v>
      </c>
      <c r="CX558">
        <v>0</v>
      </c>
      <c r="CY558">
        <v>0</v>
      </c>
      <c r="CZ558" t="b">
        <v>1</v>
      </c>
      <c r="DA558" t="s">
        <v>1786</v>
      </c>
      <c r="DB558" t="s">
        <v>1787</v>
      </c>
      <c r="DC558">
        <v>-6.8027210884353817E-3</v>
      </c>
      <c r="DD558">
        <v>-1017.1698816512918</v>
      </c>
      <c r="DE558" s="5">
        <f>ROUND(ПП5[[#This Row],[Стоимость квартиры с отделкой]]/1000000,2)</f>
        <v>4.37</v>
      </c>
    </row>
    <row r="559" spans="1:109" x14ac:dyDescent="0.25">
      <c r="A559" s="5">
        <v>558</v>
      </c>
      <c r="B559" s="5" t="s">
        <v>22</v>
      </c>
      <c r="C559" s="5">
        <v>22</v>
      </c>
      <c r="D559" s="5">
        <v>2</v>
      </c>
      <c r="E559" s="5">
        <v>1</v>
      </c>
      <c r="F559" s="5">
        <v>13.17</v>
      </c>
      <c r="G559" s="5"/>
      <c r="H559" s="5"/>
      <c r="I559" s="5">
        <v>13.17</v>
      </c>
      <c r="J559" s="5">
        <v>16.940000000000001</v>
      </c>
      <c r="K559" s="5">
        <v>3.55</v>
      </c>
      <c r="L559" s="5">
        <v>2.41</v>
      </c>
      <c r="M559" s="5"/>
      <c r="N559" s="5">
        <v>5.8</v>
      </c>
      <c r="O559" s="5">
        <v>2.68</v>
      </c>
      <c r="P559" s="5"/>
      <c r="R559" s="5">
        <v>2.68</v>
      </c>
      <c r="S559" s="5">
        <v>44.55</v>
      </c>
      <c r="T559" s="5">
        <v>41.87</v>
      </c>
      <c r="U559" s="5">
        <v>43.21</v>
      </c>
      <c r="V559">
        <v>42.35</v>
      </c>
      <c r="W559" s="5">
        <v>91657.125</v>
      </c>
      <c r="X559">
        <v>4582.8562499999998</v>
      </c>
      <c r="Y559">
        <v>96239.981249999997</v>
      </c>
      <c r="Z559">
        <v>2887.1994374999999</v>
      </c>
      <c r="AA559">
        <v>99127.180687500004</v>
      </c>
      <c r="AB559">
        <v>991.27180687500004</v>
      </c>
      <c r="AC559">
        <v>100118.452494375</v>
      </c>
      <c r="AE559">
        <v>100118.452494375</v>
      </c>
      <c r="AF559">
        <v>5005.9226247187507</v>
      </c>
      <c r="AG559">
        <v>105124.37511909376</v>
      </c>
      <c r="AI559">
        <v>105124.37511909376</v>
      </c>
      <c r="AK559">
        <v>105124.37511909376</v>
      </c>
      <c r="AL559" s="5"/>
      <c r="AM559" s="5">
        <v>105124.37511909376</v>
      </c>
      <c r="AO559">
        <v>105124.37511909376</v>
      </c>
      <c r="AQ559">
        <v>105124.37511909376</v>
      </c>
      <c r="AS559">
        <v>105124.37511909376</v>
      </c>
      <c r="AU559">
        <v>105124.37511909376</v>
      </c>
      <c r="AW559">
        <v>105124.37511909376</v>
      </c>
      <c r="AX559" s="5"/>
      <c r="AY559">
        <v>105124.37511909376</v>
      </c>
      <c r="BA559">
        <v>105124.37511909376</v>
      </c>
      <c r="BC559">
        <v>105124.37511909376</v>
      </c>
      <c r="BE559">
        <v>105124.37511909376</v>
      </c>
      <c r="BG559">
        <v>105124.37511909376</v>
      </c>
      <c r="BI559">
        <v>105124.37511909376</v>
      </c>
      <c r="BK559">
        <v>105124.37511909376</v>
      </c>
      <c r="BM559">
        <v>105124.37511909376</v>
      </c>
      <c r="BO559">
        <v>105124.37511909376</v>
      </c>
      <c r="BQ559">
        <v>105124.37511909376</v>
      </c>
      <c r="BS559">
        <v>105124.37511909376</v>
      </c>
      <c r="BT559" s="5">
        <v>105124.38</v>
      </c>
      <c r="BU559" s="5">
        <v>4542500</v>
      </c>
      <c r="BW559">
        <v>7.0000000000000007E-2</v>
      </c>
      <c r="BX559" s="5">
        <v>317975.00000000006</v>
      </c>
      <c r="BY559" s="5">
        <v>97767.299236287901</v>
      </c>
      <c r="BZ559" s="5">
        <v>4224525</v>
      </c>
      <c r="CA559" s="5" t="s">
        <v>10</v>
      </c>
      <c r="CB559" s="5">
        <v>22000</v>
      </c>
      <c r="CC559">
        <v>119767.2992362879</v>
      </c>
      <c r="CD559" s="5">
        <v>950620</v>
      </c>
      <c r="CE559" s="5">
        <v>5175145</v>
      </c>
      <c r="CF559" s="5"/>
      <c r="CG559" s="5" t="s">
        <v>24</v>
      </c>
      <c r="CH559" s="5" t="s">
        <v>1</v>
      </c>
      <c r="CI559" s="5" t="s">
        <v>1</v>
      </c>
      <c r="CJ559" t="s">
        <v>1863</v>
      </c>
      <c r="CK559" t="s">
        <v>1787</v>
      </c>
      <c r="CL559" t="s">
        <v>1868</v>
      </c>
      <c r="CM559" t="s">
        <v>1856</v>
      </c>
      <c r="CN559" s="5" t="b">
        <v>1</v>
      </c>
      <c r="CO559" t="s">
        <v>700</v>
      </c>
      <c r="CQ559" t="s">
        <v>1269</v>
      </c>
      <c r="CR559" t="s">
        <v>1450</v>
      </c>
      <c r="CS559" t="s">
        <v>10</v>
      </c>
      <c r="CT559" t="b">
        <v>1</v>
      </c>
      <c r="CU559">
        <v>4542500</v>
      </c>
      <c r="CV559" t="s">
        <v>1899</v>
      </c>
      <c r="CW559">
        <v>0</v>
      </c>
      <c r="CX559">
        <v>4542500</v>
      </c>
      <c r="CY559">
        <v>0</v>
      </c>
      <c r="CZ559" t="b">
        <v>1</v>
      </c>
      <c r="DA559">
        <v>45260</v>
      </c>
      <c r="DB559" t="s">
        <v>1785</v>
      </c>
      <c r="DC559">
        <v>-1.9902800277713517E-2</v>
      </c>
      <c r="DD559">
        <v>-1945.8430303912912</v>
      </c>
      <c r="DE559" s="5">
        <f>ROUND(ПП5[[#This Row],[Стоимость квартиры с отделкой]]/1000000,2)</f>
        <v>5.18</v>
      </c>
    </row>
    <row r="560" spans="1:109" x14ac:dyDescent="0.25">
      <c r="A560" s="5">
        <v>559</v>
      </c>
      <c r="B560" s="5" t="s">
        <v>22</v>
      </c>
      <c r="C560" s="5">
        <v>22</v>
      </c>
      <c r="D560" s="5">
        <v>3</v>
      </c>
      <c r="E560" s="5">
        <v>0</v>
      </c>
      <c r="F560" s="5">
        <v>7.2</v>
      </c>
      <c r="G560" s="5"/>
      <c r="H560" s="5"/>
      <c r="I560" s="5">
        <v>7.2</v>
      </c>
      <c r="J560" s="5">
        <v>5.17</v>
      </c>
      <c r="K560" s="5">
        <v>3.71</v>
      </c>
      <c r="L560" s="5"/>
      <c r="M560" s="5"/>
      <c r="N560" s="5">
        <v>6.96</v>
      </c>
      <c r="O560" s="5">
        <v>2.92</v>
      </c>
      <c r="P560" s="5"/>
      <c r="R560" s="5">
        <v>2.92</v>
      </c>
      <c r="S560" s="5">
        <v>25.96</v>
      </c>
      <c r="T560" s="5">
        <v>23.04</v>
      </c>
      <c r="U560" s="5">
        <v>24.5</v>
      </c>
      <c r="V560">
        <v>24.250000000000004</v>
      </c>
      <c r="W560" s="5">
        <v>98113.68</v>
      </c>
      <c r="X560">
        <v>4905.6840000000002</v>
      </c>
      <c r="Y560">
        <v>103019.364</v>
      </c>
      <c r="Z560">
        <v>3090.5809199999994</v>
      </c>
      <c r="AA560">
        <v>106109.94491999998</v>
      </c>
      <c r="AB560">
        <v>9549.8950427999971</v>
      </c>
      <c r="AC560">
        <v>115659.83996279998</v>
      </c>
      <c r="AE560">
        <v>115659.83996279998</v>
      </c>
      <c r="AG560">
        <v>115659.83996279998</v>
      </c>
      <c r="AI560">
        <v>115659.83996279998</v>
      </c>
      <c r="AJ560">
        <v>1156.5983996279997</v>
      </c>
      <c r="AK560">
        <v>116816.43836242796</v>
      </c>
      <c r="AL560" s="5">
        <v>5840.821918121399</v>
      </c>
      <c r="AM560" s="5">
        <v>122657.26028054937</v>
      </c>
      <c r="AO560">
        <v>122657.26028054937</v>
      </c>
      <c r="AP560">
        <v>3679.7178084164807</v>
      </c>
      <c r="AQ560">
        <v>126336.97808896584</v>
      </c>
      <c r="AS560">
        <v>126336.97808896584</v>
      </c>
      <c r="AU560">
        <v>126336.97808896584</v>
      </c>
      <c r="AW560">
        <v>126336.97808896584</v>
      </c>
      <c r="AX560" s="5">
        <v>1263.3697808896584</v>
      </c>
      <c r="AY560">
        <v>127600.3478698555</v>
      </c>
      <c r="BA560">
        <v>127600.3478698555</v>
      </c>
      <c r="BB560">
        <v>638.0017393492775</v>
      </c>
      <c r="BC560">
        <v>128238.34960920476</v>
      </c>
      <c r="BE560">
        <v>128238.34960920476</v>
      </c>
      <c r="BF560">
        <v>3205.9587402301195</v>
      </c>
      <c r="BG560">
        <v>131444.3083494349</v>
      </c>
      <c r="BI560">
        <v>131444.3083494349</v>
      </c>
      <c r="BK560">
        <v>131444.3083494349</v>
      </c>
      <c r="BL560">
        <v>5257.7723339773956</v>
      </c>
      <c r="BM560">
        <v>136702.08068341229</v>
      </c>
      <c r="BN560">
        <v>17771.270488843598</v>
      </c>
      <c r="BO560">
        <v>154473.35117225588</v>
      </c>
      <c r="BP560">
        <v>35</v>
      </c>
      <c r="BQ560">
        <v>154508.35117225588</v>
      </c>
      <c r="BS560">
        <v>154508.35117225588</v>
      </c>
      <c r="BT560" s="5">
        <v>154508.35</v>
      </c>
      <c r="BU560" s="5">
        <v>3746900</v>
      </c>
      <c r="BX560" s="5">
        <v>0</v>
      </c>
      <c r="BY560" s="5">
        <v>154511.34020618553</v>
      </c>
      <c r="BZ560" s="5">
        <v>3746900</v>
      </c>
      <c r="CA560" s="5" t="s">
        <v>8</v>
      </c>
      <c r="CB560" s="5"/>
      <c r="CC560">
        <v>154511.34020618553</v>
      </c>
      <c r="CD560" s="5">
        <v>0</v>
      </c>
      <c r="CE560" s="5">
        <v>3746899.9999999991</v>
      </c>
      <c r="CF560" s="5"/>
      <c r="CG560" s="5"/>
      <c r="CH560" s="5" t="s">
        <v>2</v>
      </c>
      <c r="CI560" s="5" t="s">
        <v>2</v>
      </c>
      <c r="CJ560" t="s">
        <v>1821</v>
      </c>
      <c r="CK560" t="s">
        <v>1787</v>
      </c>
      <c r="CL560" t="s">
        <v>1868</v>
      </c>
      <c r="CM560" t="s">
        <v>1862</v>
      </c>
      <c r="CN560" s="5" t="b">
        <v>1</v>
      </c>
      <c r="CO560" t="s">
        <v>701</v>
      </c>
      <c r="CQ560" t="s">
        <v>1269</v>
      </c>
      <c r="CR560" t="s">
        <v>1451</v>
      </c>
      <c r="CS560" t="s">
        <v>1282</v>
      </c>
      <c r="CT560" t="b">
        <v>0</v>
      </c>
      <c r="CU560">
        <v>3746900</v>
      </c>
      <c r="CV560">
        <v>3746900</v>
      </c>
      <c r="CW560">
        <v>0</v>
      </c>
      <c r="CX560">
        <v>0</v>
      </c>
      <c r="CY560">
        <v>0</v>
      </c>
      <c r="CZ560" t="b">
        <v>1</v>
      </c>
      <c r="DA560" t="s">
        <v>1786</v>
      </c>
      <c r="DB560" t="s">
        <v>1787</v>
      </c>
      <c r="DC560">
        <v>-1.0204081632652962E-2</v>
      </c>
      <c r="DD560">
        <v>-1576.6463286345308</v>
      </c>
      <c r="DE560" s="5">
        <f>ROUND(ПП5[[#This Row],[Стоимость квартиры с отделкой]]/1000000,2)</f>
        <v>3.75</v>
      </c>
    </row>
    <row r="561" spans="1:109" x14ac:dyDescent="0.25">
      <c r="A561" s="5">
        <v>560</v>
      </c>
      <c r="B561" s="5" t="s">
        <v>22</v>
      </c>
      <c r="C561" s="5">
        <v>22</v>
      </c>
      <c r="D561" s="5">
        <v>4</v>
      </c>
      <c r="E561" s="5">
        <v>2</v>
      </c>
      <c r="F561" s="5">
        <v>14.48</v>
      </c>
      <c r="G561" s="5">
        <v>11.42</v>
      </c>
      <c r="H561" s="5"/>
      <c r="I561" s="5">
        <v>25.9</v>
      </c>
      <c r="J561" s="5">
        <v>15.86</v>
      </c>
      <c r="K561" s="5">
        <v>3.01</v>
      </c>
      <c r="L561" s="5">
        <v>2.67</v>
      </c>
      <c r="M561" s="5"/>
      <c r="N561" s="5">
        <v>9.44</v>
      </c>
      <c r="O561" s="5">
        <v>2.72</v>
      </c>
      <c r="P561" s="5"/>
      <c r="R561" s="5">
        <v>2.72</v>
      </c>
      <c r="S561" s="5">
        <v>59.6</v>
      </c>
      <c r="T561" s="5">
        <v>56.88</v>
      </c>
      <c r="U561" s="5">
        <v>58.24</v>
      </c>
      <c r="V561">
        <v>57.95</v>
      </c>
      <c r="W561" s="5">
        <v>85713.201000000001</v>
      </c>
      <c r="X561">
        <v>4285.6600500000004</v>
      </c>
      <c r="Y561">
        <v>89998.861050000007</v>
      </c>
      <c r="Z561">
        <v>2699.9658315000001</v>
      </c>
      <c r="AA561">
        <v>92698.826881500005</v>
      </c>
      <c r="AC561">
        <v>92698.826881500005</v>
      </c>
      <c r="AE561">
        <v>92698.826881500005</v>
      </c>
      <c r="AG561">
        <v>92698.826881500005</v>
      </c>
      <c r="AI561">
        <v>92698.826881500005</v>
      </c>
      <c r="AJ561">
        <v>926.98826881499997</v>
      </c>
      <c r="AK561">
        <v>93625.815150315</v>
      </c>
      <c r="AL561" s="5">
        <v>4681.2907575157506</v>
      </c>
      <c r="AM561" s="5">
        <v>98307.105907830759</v>
      </c>
      <c r="AO561">
        <v>98307.105907830759</v>
      </c>
      <c r="AP561">
        <v>1966.142118156615</v>
      </c>
      <c r="AQ561">
        <v>100273.24802598736</v>
      </c>
      <c r="AS561">
        <v>100273.24802598736</v>
      </c>
      <c r="AT561">
        <v>2005.4649605197471</v>
      </c>
      <c r="AU561">
        <v>102278.7129865071</v>
      </c>
      <c r="AW561">
        <v>102278.7129865071</v>
      </c>
      <c r="AX561" s="5">
        <v>1022.7871298650712</v>
      </c>
      <c r="AY561">
        <v>103301.50011637218</v>
      </c>
      <c r="BA561">
        <v>103301.50011637218</v>
      </c>
      <c r="BC561">
        <v>103301.50011637218</v>
      </c>
      <c r="BE561">
        <v>103301.50011637218</v>
      </c>
      <c r="BF561">
        <v>1549.5225017455823</v>
      </c>
      <c r="BG561">
        <v>104851.02261811776</v>
      </c>
      <c r="BI561">
        <v>104851.02261811776</v>
      </c>
      <c r="BJ561">
        <v>4194.0409047247103</v>
      </c>
      <c r="BK561">
        <v>109045.06352284248</v>
      </c>
      <c r="BL561">
        <v>6542.7038113705476</v>
      </c>
      <c r="BM561">
        <v>115587.767334213</v>
      </c>
      <c r="BN561">
        <v>15026.409753447691</v>
      </c>
      <c r="BO561">
        <v>130614.1770876607</v>
      </c>
      <c r="BP561">
        <v>35</v>
      </c>
      <c r="BQ561">
        <v>130649.1770876607</v>
      </c>
      <c r="BS561">
        <v>130649.1770876607</v>
      </c>
      <c r="BT561" s="5">
        <v>130649.18</v>
      </c>
      <c r="BU561" s="5">
        <v>7571200</v>
      </c>
      <c r="BX561" s="5">
        <v>0</v>
      </c>
      <c r="BY561" s="5">
        <v>130650.56082830024</v>
      </c>
      <c r="BZ561" s="5">
        <v>7571200</v>
      </c>
      <c r="CA561" s="5" t="s">
        <v>8</v>
      </c>
      <c r="CB561" s="5"/>
      <c r="CC561">
        <v>130650.56082830024</v>
      </c>
      <c r="CD561" s="5">
        <v>0</v>
      </c>
      <c r="CE561" s="5">
        <v>7571200</v>
      </c>
      <c r="CF561" s="5"/>
      <c r="CG561" s="5"/>
      <c r="CH561" s="5" t="s">
        <v>2</v>
      </c>
      <c r="CI561" s="5" t="s">
        <v>2</v>
      </c>
      <c r="CJ561" t="s">
        <v>1821</v>
      </c>
      <c r="CK561" t="s">
        <v>1787</v>
      </c>
      <c r="CL561" t="s">
        <v>1868</v>
      </c>
      <c r="CM561" t="s">
        <v>1857</v>
      </c>
      <c r="CN561" s="5" t="b">
        <v>1</v>
      </c>
      <c r="CO561" t="s">
        <v>702</v>
      </c>
      <c r="CQ561" t="s">
        <v>1269</v>
      </c>
      <c r="CR561" t="s">
        <v>1451</v>
      </c>
      <c r="CS561" t="s">
        <v>1282</v>
      </c>
      <c r="CT561" t="b">
        <v>0</v>
      </c>
      <c r="CU561">
        <v>7571200</v>
      </c>
      <c r="CV561">
        <v>7571200</v>
      </c>
      <c r="CW561">
        <v>0</v>
      </c>
      <c r="CX561">
        <v>0</v>
      </c>
      <c r="CY561">
        <v>0</v>
      </c>
      <c r="CZ561" t="b">
        <v>1</v>
      </c>
      <c r="DA561" t="s">
        <v>1786</v>
      </c>
      <c r="DB561" t="s">
        <v>1787</v>
      </c>
      <c r="DC561">
        <v>-4.9793956043956422E-3</v>
      </c>
      <c r="DD561">
        <v>-650.56082830026378</v>
      </c>
      <c r="DE561" s="5">
        <f>ROUND(ПП5[[#This Row],[Стоимость квартиры с отделкой]]/1000000,2)</f>
        <v>7.57</v>
      </c>
    </row>
    <row r="562" spans="1:109" x14ac:dyDescent="0.25">
      <c r="A562" s="5">
        <v>561</v>
      </c>
      <c r="B562" s="5" t="s">
        <v>22</v>
      </c>
      <c r="C562" s="5">
        <v>22</v>
      </c>
      <c r="D562" s="5">
        <v>5</v>
      </c>
      <c r="E562" s="5">
        <v>2</v>
      </c>
      <c r="F562" s="5">
        <v>15.41</v>
      </c>
      <c r="G562" s="5">
        <v>12.78</v>
      </c>
      <c r="H562" s="5"/>
      <c r="I562" s="5">
        <v>28.19</v>
      </c>
      <c r="J562" s="5">
        <v>13.45</v>
      </c>
      <c r="K562" s="5">
        <v>3.7</v>
      </c>
      <c r="L562" s="5">
        <v>2.72</v>
      </c>
      <c r="M562" s="5"/>
      <c r="N562" s="5">
        <v>8.2200000000000006</v>
      </c>
      <c r="O562" s="5">
        <v>3.03</v>
      </c>
      <c r="P562" s="5"/>
      <c r="R562" s="5">
        <v>3.03</v>
      </c>
      <c r="S562" s="5">
        <v>59.31</v>
      </c>
      <c r="T562" s="5">
        <v>56.28</v>
      </c>
      <c r="U562" s="5">
        <v>57.8</v>
      </c>
      <c r="V562">
        <v>57.400000000000006</v>
      </c>
      <c r="W562" s="5">
        <v>85327.105500000005</v>
      </c>
      <c r="X562">
        <v>4266.3552750000008</v>
      </c>
      <c r="Y562">
        <v>89593.460775</v>
      </c>
      <c r="Z562">
        <v>2687.8038232499998</v>
      </c>
      <c r="AA562">
        <v>92281.264598249996</v>
      </c>
      <c r="AC562">
        <v>92281.264598249996</v>
      </c>
      <c r="AE562">
        <v>92281.264598249996</v>
      </c>
      <c r="AG562">
        <v>92281.264598249996</v>
      </c>
      <c r="AI562">
        <v>92281.264598249996</v>
      </c>
      <c r="AJ562">
        <v>922.81264598250004</v>
      </c>
      <c r="AK562">
        <v>93204.077244232496</v>
      </c>
      <c r="AL562" s="5">
        <v>4660.2038622116252</v>
      </c>
      <c r="AM562" s="5">
        <v>97864.281106444105</v>
      </c>
      <c r="AO562">
        <v>97864.281106444105</v>
      </c>
      <c r="AP562">
        <v>1957.2856221288823</v>
      </c>
      <c r="AQ562">
        <v>99821.566728573001</v>
      </c>
      <c r="AS562">
        <v>99821.566728573001</v>
      </c>
      <c r="AT562">
        <v>1996.43133457146</v>
      </c>
      <c r="AU562">
        <v>101817.99806314446</v>
      </c>
      <c r="AW562">
        <v>101817.99806314446</v>
      </c>
      <c r="AX562" s="5">
        <v>1018.1799806314448</v>
      </c>
      <c r="AY562">
        <v>102836.1780437759</v>
      </c>
      <c r="BA562">
        <v>102836.1780437759</v>
      </c>
      <c r="BC562">
        <v>102836.1780437759</v>
      </c>
      <c r="BE562">
        <v>102836.1780437759</v>
      </c>
      <c r="BF562">
        <v>1542.5426706566384</v>
      </c>
      <c r="BG562">
        <v>104378.72071443254</v>
      </c>
      <c r="BH562">
        <v>500</v>
      </c>
      <c r="BI562">
        <v>104878.72071443254</v>
      </c>
      <c r="BJ562">
        <v>4195.1488285773012</v>
      </c>
      <c r="BK562">
        <v>109073.86954300985</v>
      </c>
      <c r="BL562">
        <v>6544.4321725805903</v>
      </c>
      <c r="BM562">
        <v>115618.30171559044</v>
      </c>
      <c r="BN562">
        <v>15030.379223026755</v>
      </c>
      <c r="BO562">
        <v>130648.6809386172</v>
      </c>
      <c r="BP562">
        <v>35</v>
      </c>
      <c r="BQ562">
        <v>130683.6809386172</v>
      </c>
      <c r="BS562">
        <v>130683.6809386172</v>
      </c>
      <c r="BT562" s="5">
        <v>130683.68</v>
      </c>
      <c r="BU562" s="5">
        <v>7501300</v>
      </c>
      <c r="BX562" s="5">
        <v>0</v>
      </c>
      <c r="BY562" s="5">
        <v>130684.66898954702</v>
      </c>
      <c r="BZ562" s="5">
        <v>7501300</v>
      </c>
      <c r="CA562" s="5" t="s">
        <v>10</v>
      </c>
      <c r="CB562" s="5">
        <v>30000</v>
      </c>
      <c r="CC562">
        <v>160684.668989547</v>
      </c>
      <c r="CD562" s="5">
        <v>1721999.9999999979</v>
      </c>
      <c r="CE562" s="5">
        <v>9223299.9999999981</v>
      </c>
      <c r="CF562" s="5"/>
      <c r="CG562" s="5"/>
      <c r="CH562" s="5" t="s">
        <v>2</v>
      </c>
      <c r="CI562" s="5" t="s">
        <v>2</v>
      </c>
      <c r="CJ562" t="s">
        <v>1821</v>
      </c>
      <c r="CK562" t="s">
        <v>1787</v>
      </c>
      <c r="CL562" t="s">
        <v>1868</v>
      </c>
      <c r="CM562" t="s">
        <v>1865</v>
      </c>
      <c r="CN562" s="5" t="b">
        <v>1</v>
      </c>
      <c r="CO562" t="s">
        <v>703</v>
      </c>
      <c r="CQ562" t="s">
        <v>1269</v>
      </c>
      <c r="CR562" t="s">
        <v>1451</v>
      </c>
      <c r="CS562" t="s">
        <v>1282</v>
      </c>
      <c r="CT562" t="b">
        <v>0</v>
      </c>
      <c r="CU562">
        <v>7501300</v>
      </c>
      <c r="CV562">
        <v>7501300</v>
      </c>
      <c r="CW562">
        <v>0</v>
      </c>
      <c r="CX562">
        <v>0</v>
      </c>
      <c r="CY562">
        <v>0</v>
      </c>
      <c r="CZ562" t="b">
        <v>1</v>
      </c>
      <c r="DA562" t="s">
        <v>1786</v>
      </c>
      <c r="DB562" t="s">
        <v>1787</v>
      </c>
      <c r="DC562">
        <v>-6.9204152249133788E-3</v>
      </c>
      <c r="DD562">
        <v>-904.39217293802653</v>
      </c>
      <c r="DE562" s="5">
        <f>ROUND(ПП5[[#This Row],[Стоимость квартиры с отделкой]]/1000000,2)</f>
        <v>9.2200000000000006</v>
      </c>
    </row>
    <row r="563" spans="1:109" x14ac:dyDescent="0.25">
      <c r="A563" s="5">
        <v>562</v>
      </c>
      <c r="B563" s="5" t="s">
        <v>22</v>
      </c>
      <c r="C563" s="5">
        <v>22</v>
      </c>
      <c r="D563" s="5">
        <v>6</v>
      </c>
      <c r="E563" s="5">
        <v>1</v>
      </c>
      <c r="F563" s="5">
        <v>12.71</v>
      </c>
      <c r="G563" s="5"/>
      <c r="H563" s="5"/>
      <c r="I563" s="5">
        <v>12.71</v>
      </c>
      <c r="J563" s="5">
        <v>12.55</v>
      </c>
      <c r="K563" s="5">
        <v>4.28</v>
      </c>
      <c r="L563" s="5"/>
      <c r="M563" s="5"/>
      <c r="N563" s="5">
        <v>7.34</v>
      </c>
      <c r="O563" s="5">
        <v>2.84</v>
      </c>
      <c r="P563" s="5"/>
      <c r="R563" s="5">
        <v>2.84</v>
      </c>
      <c r="S563" s="5">
        <v>39.72</v>
      </c>
      <c r="T563" s="5">
        <v>36.880000000000003</v>
      </c>
      <c r="U563" s="5">
        <v>38.299999999999997</v>
      </c>
      <c r="V563">
        <v>37.750000000000007</v>
      </c>
      <c r="W563" s="5">
        <v>94090.5</v>
      </c>
      <c r="X563">
        <v>4704.5250000000005</v>
      </c>
      <c r="Y563">
        <v>98795.024999999994</v>
      </c>
      <c r="Z563">
        <v>2963.8507499999996</v>
      </c>
      <c r="AA563">
        <v>101758.87575000001</v>
      </c>
      <c r="AB563">
        <v>1017.5887575</v>
      </c>
      <c r="AC563">
        <v>102776.4645075</v>
      </c>
      <c r="AE563">
        <v>102776.4645075</v>
      </c>
      <c r="AF563">
        <v>5138.8232253749993</v>
      </c>
      <c r="AG563">
        <v>107915.287732875</v>
      </c>
      <c r="AI563">
        <v>107915.287732875</v>
      </c>
      <c r="AJ563">
        <v>1079.1528773287498</v>
      </c>
      <c r="AK563">
        <v>108994.44061020372</v>
      </c>
      <c r="AL563" s="5">
        <v>5449.7220305101873</v>
      </c>
      <c r="AM563" s="5">
        <v>114444.16264071393</v>
      </c>
      <c r="AO563">
        <v>114444.16264071393</v>
      </c>
      <c r="AP563">
        <v>3433.3248792214172</v>
      </c>
      <c r="AQ563">
        <v>117877.48751993533</v>
      </c>
      <c r="AS563">
        <v>117877.48751993533</v>
      </c>
      <c r="AU563">
        <v>117877.48751993533</v>
      </c>
      <c r="AW563">
        <v>117877.48751993533</v>
      </c>
      <c r="AX563" s="5"/>
      <c r="AY563">
        <v>117877.48751993533</v>
      </c>
      <c r="AZ563">
        <v>1178.7748751993531</v>
      </c>
      <c r="BA563">
        <v>119056.26239513468</v>
      </c>
      <c r="BB563">
        <v>595.28131197567336</v>
      </c>
      <c r="BC563">
        <v>119651.54370711037</v>
      </c>
      <c r="BE563">
        <v>119651.54370711037</v>
      </c>
      <c r="BF563">
        <v>2991.288592677759</v>
      </c>
      <c r="BG563">
        <v>122642.8322997881</v>
      </c>
      <c r="BI563">
        <v>122642.8322997881</v>
      </c>
      <c r="BJ563">
        <v>2452.8566459957619</v>
      </c>
      <c r="BK563">
        <v>125095.68894578388</v>
      </c>
      <c r="BL563">
        <v>6254.7844472891938</v>
      </c>
      <c r="BM563">
        <v>131350.47339307307</v>
      </c>
      <c r="BN563">
        <v>17075.561541099501</v>
      </c>
      <c r="BO563">
        <v>148426.03493417258</v>
      </c>
      <c r="BP563">
        <v>35</v>
      </c>
      <c r="BQ563">
        <v>148461.03493417258</v>
      </c>
      <c r="BS563">
        <v>148461.03493417258</v>
      </c>
      <c r="BT563" s="5">
        <v>148461.03</v>
      </c>
      <c r="BU563" s="5">
        <v>5604500</v>
      </c>
      <c r="BX563" s="5">
        <v>0</v>
      </c>
      <c r="BY563" s="5">
        <v>148463.57615894036</v>
      </c>
      <c r="BZ563" s="5">
        <v>5604500</v>
      </c>
      <c r="CA563" s="5" t="s">
        <v>8</v>
      </c>
      <c r="CB563" s="5"/>
      <c r="CC563">
        <v>148463.57615894036</v>
      </c>
      <c r="CD563" s="5">
        <v>0</v>
      </c>
      <c r="CE563" s="5">
        <v>5604499.9999999991</v>
      </c>
      <c r="CF563" s="5"/>
      <c r="CG563" s="5"/>
      <c r="CH563" s="5" t="s">
        <v>2</v>
      </c>
      <c r="CI563" s="5" t="s">
        <v>2</v>
      </c>
      <c r="CJ563" t="s">
        <v>1821</v>
      </c>
      <c r="CK563" t="s">
        <v>1787</v>
      </c>
      <c r="CL563" t="s">
        <v>1868</v>
      </c>
      <c r="CM563" t="s">
        <v>1864</v>
      </c>
      <c r="CN563" s="5" t="b">
        <v>1</v>
      </c>
      <c r="CO563" t="s">
        <v>704</v>
      </c>
      <c r="CQ563" t="s">
        <v>1269</v>
      </c>
      <c r="CR563" t="s">
        <v>1451</v>
      </c>
      <c r="CS563" t="s">
        <v>8</v>
      </c>
      <c r="CT563" t="b">
        <v>1</v>
      </c>
      <c r="CU563">
        <v>5604500</v>
      </c>
      <c r="CV563">
        <v>5604500</v>
      </c>
      <c r="CW563">
        <v>0</v>
      </c>
      <c r="CX563">
        <v>0</v>
      </c>
      <c r="CY563">
        <v>0</v>
      </c>
      <c r="CZ563" t="b">
        <v>1</v>
      </c>
      <c r="DA563" t="s">
        <v>1786</v>
      </c>
      <c r="DB563" t="s">
        <v>1787</v>
      </c>
      <c r="DC563">
        <v>-1.4360313315926687E-2</v>
      </c>
      <c r="DD563">
        <v>-2131.9834696453272</v>
      </c>
      <c r="DE563" s="5">
        <f>ROUND(ПП5[[#This Row],[Стоимость квартиры с отделкой]]/1000000,2)</f>
        <v>5.6</v>
      </c>
    </row>
    <row r="564" spans="1:109" x14ac:dyDescent="0.25">
      <c r="A564" s="5">
        <v>563</v>
      </c>
      <c r="B564" s="5" t="s">
        <v>22</v>
      </c>
      <c r="C564" s="5">
        <v>22</v>
      </c>
      <c r="D564" s="5">
        <v>7</v>
      </c>
      <c r="E564" s="5">
        <v>3</v>
      </c>
      <c r="F564" s="5">
        <v>14.49</v>
      </c>
      <c r="G564" s="5">
        <v>13.98</v>
      </c>
      <c r="H564" s="5">
        <v>11.42</v>
      </c>
      <c r="I564" s="5">
        <v>39.89</v>
      </c>
      <c r="J564" s="5">
        <v>16.670000000000002</v>
      </c>
      <c r="K564" s="5">
        <v>4.1399999999999997</v>
      </c>
      <c r="L564" s="5">
        <v>1.89</v>
      </c>
      <c r="M564" s="5"/>
      <c r="N564" s="5">
        <v>11.31</v>
      </c>
      <c r="O564" s="5">
        <v>2.86</v>
      </c>
      <c r="P564" s="5">
        <v>2.79</v>
      </c>
      <c r="Q564">
        <v>5.42</v>
      </c>
      <c r="R564" s="5">
        <v>11.07</v>
      </c>
      <c r="S564" s="5">
        <v>84.97</v>
      </c>
      <c r="T564" s="5">
        <v>73.900000000000006</v>
      </c>
      <c r="U564" s="5">
        <v>79.44</v>
      </c>
      <c r="V564">
        <v>78.500000000000014</v>
      </c>
      <c r="W564" s="5">
        <v>82085.85000000002</v>
      </c>
      <c r="X564">
        <v>4104.2925000000014</v>
      </c>
      <c r="Y564">
        <v>86190.142500000016</v>
      </c>
      <c r="Z564">
        <v>2585.7042750000005</v>
      </c>
      <c r="AA564">
        <v>88775.846775000013</v>
      </c>
      <c r="AC564">
        <v>88775.846775000013</v>
      </c>
      <c r="AE564">
        <v>88775.846775000013</v>
      </c>
      <c r="AG564">
        <v>88775.846775000013</v>
      </c>
      <c r="AI564">
        <v>88775.846775000013</v>
      </c>
      <c r="AJ564">
        <v>887.75846775000014</v>
      </c>
      <c r="AK564">
        <v>89663.605242750011</v>
      </c>
      <c r="AL564" s="5">
        <v>4483.1802621375009</v>
      </c>
      <c r="AM564" s="5">
        <v>94146.785504887506</v>
      </c>
      <c r="AO564">
        <v>94146.785504887506</v>
      </c>
      <c r="AP564">
        <v>1882.9357100977504</v>
      </c>
      <c r="AQ564">
        <v>96029.721214985271</v>
      </c>
      <c r="AS564">
        <v>96029.721214985271</v>
      </c>
      <c r="AT564">
        <v>1920.5944242997052</v>
      </c>
      <c r="AU564">
        <v>97950.315639284963</v>
      </c>
      <c r="AV564">
        <v>1000</v>
      </c>
      <c r="AW564">
        <v>98950.315639284963</v>
      </c>
      <c r="AX564" s="5"/>
      <c r="AY564">
        <v>98950.315639284963</v>
      </c>
      <c r="AZ564">
        <v>1979.0063127856993</v>
      </c>
      <c r="BA564">
        <v>100929.32195207066</v>
      </c>
      <c r="BC564">
        <v>100929.32195207066</v>
      </c>
      <c r="BD564">
        <v>2018.5864390414131</v>
      </c>
      <c r="BE564">
        <v>102947.90839111208</v>
      </c>
      <c r="BF564">
        <v>2573.6977097778017</v>
      </c>
      <c r="BG564">
        <v>105521.60610088988</v>
      </c>
      <c r="BI564">
        <v>105521.60610088988</v>
      </c>
      <c r="BJ564">
        <v>4220.8642440355952</v>
      </c>
      <c r="BK564">
        <v>109742.47034492546</v>
      </c>
      <c r="BL564">
        <v>5487.123517246273</v>
      </c>
      <c r="BM564">
        <v>115229.59386217174</v>
      </c>
      <c r="BN564">
        <v>14979.847202082326</v>
      </c>
      <c r="BO564">
        <v>130209.44106425406</v>
      </c>
      <c r="BP564">
        <v>35</v>
      </c>
      <c r="BQ564">
        <v>130244.44106425406</v>
      </c>
      <c r="BS564">
        <v>130244.44106425406</v>
      </c>
      <c r="BT564" s="5">
        <v>130244.44</v>
      </c>
      <c r="BU564" s="5">
        <v>10224200</v>
      </c>
      <c r="BX564" s="5">
        <v>0</v>
      </c>
      <c r="BY564" s="5">
        <v>130244.58598726112</v>
      </c>
      <c r="BZ564" s="5">
        <v>10224200</v>
      </c>
      <c r="CA564" s="5" t="s">
        <v>1282</v>
      </c>
      <c r="CB564" s="5">
        <v>10000</v>
      </c>
      <c r="CC564">
        <v>140244.58598726112</v>
      </c>
      <c r="CD564" s="5">
        <v>785000</v>
      </c>
      <c r="CE564" s="5">
        <v>11009200</v>
      </c>
      <c r="CF564" s="5" t="s">
        <v>105</v>
      </c>
      <c r="CG564" s="5"/>
      <c r="CH564" s="5" t="s">
        <v>2</v>
      </c>
      <c r="CI564" s="5" t="s">
        <v>2</v>
      </c>
      <c r="CJ564" t="s">
        <v>1821</v>
      </c>
      <c r="CK564" t="s">
        <v>1787</v>
      </c>
      <c r="CL564" t="s">
        <v>1868</v>
      </c>
      <c r="CM564" t="s">
        <v>1858</v>
      </c>
      <c r="CN564" s="5" t="b">
        <v>1</v>
      </c>
      <c r="CO564" t="s">
        <v>705</v>
      </c>
      <c r="CQ564" t="s">
        <v>1269</v>
      </c>
      <c r="CR564" t="s">
        <v>1451</v>
      </c>
      <c r="CS564" t="s">
        <v>1282</v>
      </c>
      <c r="CT564" t="b">
        <v>1</v>
      </c>
      <c r="CU564">
        <v>10224200</v>
      </c>
      <c r="CV564">
        <v>10224200</v>
      </c>
      <c r="CW564">
        <v>0</v>
      </c>
      <c r="CX564">
        <v>0</v>
      </c>
      <c r="CY564">
        <v>0</v>
      </c>
      <c r="CZ564" t="b">
        <v>1</v>
      </c>
      <c r="DA564" t="s">
        <v>1786</v>
      </c>
      <c r="DB564" t="s">
        <v>1787</v>
      </c>
      <c r="DC564">
        <v>-1.1832829808660406E-2</v>
      </c>
      <c r="DD564">
        <v>-1541.1620194866966</v>
      </c>
      <c r="DE564" s="5">
        <f>ROUND(ПП5[[#This Row],[Стоимость квартиры с отделкой]]/1000000,2)</f>
        <v>11.01</v>
      </c>
    </row>
    <row r="565" spans="1:109" x14ac:dyDescent="0.25">
      <c r="A565" s="5">
        <v>564</v>
      </c>
      <c r="B565" s="5" t="s">
        <v>22</v>
      </c>
      <c r="C565" s="5">
        <v>22</v>
      </c>
      <c r="D565" s="5">
        <v>8</v>
      </c>
      <c r="E565" s="5">
        <v>1</v>
      </c>
      <c r="F565" s="5">
        <v>16.79</v>
      </c>
      <c r="G565" s="5"/>
      <c r="H565" s="5"/>
      <c r="I565" s="5">
        <v>16.79</v>
      </c>
      <c r="J565" s="5">
        <v>11.43</v>
      </c>
      <c r="K565" s="5">
        <v>3.56</v>
      </c>
      <c r="L565" s="5"/>
      <c r="M565" s="5"/>
      <c r="N565" s="5">
        <v>6.66</v>
      </c>
      <c r="O565" s="5">
        <v>2.4900000000000002</v>
      </c>
      <c r="P565" s="5"/>
      <c r="R565" s="5">
        <v>2.4900000000000002</v>
      </c>
      <c r="S565" s="5">
        <v>40.93</v>
      </c>
      <c r="T565" s="5">
        <v>38.44</v>
      </c>
      <c r="U565" s="5">
        <v>39.69</v>
      </c>
      <c r="V565">
        <v>39.450000000000003</v>
      </c>
      <c r="W565" s="5">
        <v>91251.5625</v>
      </c>
      <c r="X565">
        <v>4562.578125</v>
      </c>
      <c r="Y565">
        <v>95814.140625</v>
      </c>
      <c r="Z565">
        <v>2874.4242187499999</v>
      </c>
      <c r="AA565">
        <v>98688.564843750006</v>
      </c>
      <c r="AB565">
        <v>4440.98541796875</v>
      </c>
      <c r="AC565">
        <v>103129.55026171876</v>
      </c>
      <c r="AE565">
        <v>103129.55026171876</v>
      </c>
      <c r="AF565">
        <v>5156.477513085938</v>
      </c>
      <c r="AG565">
        <v>108286.02777480468</v>
      </c>
      <c r="AI565">
        <v>108286.02777480468</v>
      </c>
      <c r="AJ565">
        <v>1082.8602777480469</v>
      </c>
      <c r="AK565">
        <v>109368.88805255272</v>
      </c>
      <c r="AL565" s="5">
        <v>5468.4444026276369</v>
      </c>
      <c r="AM565" s="5">
        <v>114837.33245518037</v>
      </c>
      <c r="AO565">
        <v>114837.33245518037</v>
      </c>
      <c r="AP565">
        <v>3445.1199736554108</v>
      </c>
      <c r="AQ565">
        <v>118282.45242883578</v>
      </c>
      <c r="AS565">
        <v>118282.45242883578</v>
      </c>
      <c r="AU565">
        <v>118282.45242883578</v>
      </c>
      <c r="AW565">
        <v>118282.45242883578</v>
      </c>
      <c r="AX565" s="5"/>
      <c r="AY565">
        <v>118282.45242883578</v>
      </c>
      <c r="BA565">
        <v>118282.45242883578</v>
      </c>
      <c r="BC565">
        <v>118282.45242883578</v>
      </c>
      <c r="BE565">
        <v>118282.45242883578</v>
      </c>
      <c r="BF565">
        <v>591.41226214417895</v>
      </c>
      <c r="BG565">
        <v>118873.86469097996</v>
      </c>
      <c r="BI565">
        <v>118873.86469097996</v>
      </c>
      <c r="BJ565">
        <v>2377.4772938195993</v>
      </c>
      <c r="BK565">
        <v>121251.34198479955</v>
      </c>
      <c r="BL565">
        <v>6062.5670992399782</v>
      </c>
      <c r="BM565">
        <v>127313.90908403954</v>
      </c>
      <c r="BN565">
        <v>16550.808180925142</v>
      </c>
      <c r="BO565">
        <v>143864.71726496468</v>
      </c>
      <c r="BP565">
        <v>35</v>
      </c>
      <c r="BQ565">
        <v>143899.71726496468</v>
      </c>
      <c r="BS565">
        <v>143899.71726496468</v>
      </c>
      <c r="BT565" s="5">
        <v>143899.72</v>
      </c>
      <c r="BU565" s="5">
        <v>5676900</v>
      </c>
      <c r="BX565" s="5">
        <v>0</v>
      </c>
      <c r="BY565" s="5">
        <v>143901.14068441064</v>
      </c>
      <c r="BZ565" s="5">
        <v>5676900</v>
      </c>
      <c r="CA565" s="5" t="s">
        <v>8</v>
      </c>
      <c r="CB565" s="5"/>
      <c r="CC565">
        <v>143901.14068441064</v>
      </c>
      <c r="CD565" s="5">
        <v>0</v>
      </c>
      <c r="CE565" s="5">
        <v>5676900</v>
      </c>
      <c r="CF565" s="5"/>
      <c r="CG565" s="5"/>
      <c r="CH565" s="5" t="s">
        <v>2</v>
      </c>
      <c r="CI565" s="5" t="s">
        <v>2</v>
      </c>
      <c r="CJ565" t="s">
        <v>1821</v>
      </c>
      <c r="CK565" t="s">
        <v>1787</v>
      </c>
      <c r="CL565" t="s">
        <v>1868</v>
      </c>
      <c r="CM565" t="s">
        <v>1864</v>
      </c>
      <c r="CN565" s="5" t="b">
        <v>1</v>
      </c>
      <c r="CO565" t="s">
        <v>706</v>
      </c>
      <c r="CQ565" t="s">
        <v>1269</v>
      </c>
      <c r="CR565" t="s">
        <v>1451</v>
      </c>
      <c r="CS565" t="s">
        <v>8</v>
      </c>
      <c r="CT565" t="b">
        <v>1</v>
      </c>
      <c r="CU565">
        <v>5676900</v>
      </c>
      <c r="CV565">
        <v>5676900</v>
      </c>
      <c r="CW565">
        <v>0</v>
      </c>
      <c r="CX565">
        <v>0</v>
      </c>
      <c r="CY565">
        <v>0</v>
      </c>
      <c r="CZ565" t="b">
        <v>1</v>
      </c>
      <c r="DA565" t="s">
        <v>1786</v>
      </c>
      <c r="DB565" t="s">
        <v>1787</v>
      </c>
      <c r="DC565">
        <v>-6.0468631897202529E-3</v>
      </c>
      <c r="DD565">
        <v>-870.15051056331822</v>
      </c>
      <c r="DE565" s="5">
        <f>ROUND(ПП5[[#This Row],[Стоимость квартиры с отделкой]]/1000000,2)</f>
        <v>5.68</v>
      </c>
    </row>
    <row r="566" spans="1:109" x14ac:dyDescent="0.25">
      <c r="A566" s="5">
        <v>565</v>
      </c>
      <c r="B566" s="5" t="s">
        <v>22</v>
      </c>
      <c r="C566" s="5">
        <v>23</v>
      </c>
      <c r="D566" s="5">
        <v>1</v>
      </c>
      <c r="E566" s="5">
        <v>0</v>
      </c>
      <c r="F566" s="5">
        <v>13.74</v>
      </c>
      <c r="G566" s="5"/>
      <c r="H566" s="5"/>
      <c r="I566" s="5">
        <v>13.74</v>
      </c>
      <c r="J566" s="5">
        <v>5.84</v>
      </c>
      <c r="K566" s="5">
        <v>3.76</v>
      </c>
      <c r="L566" s="5"/>
      <c r="M566" s="5"/>
      <c r="N566" s="5">
        <v>3.73</v>
      </c>
      <c r="O566" s="5">
        <v>4.6500000000000004</v>
      </c>
      <c r="P566" s="5"/>
      <c r="R566" s="5">
        <v>4.6500000000000004</v>
      </c>
      <c r="S566" s="5">
        <v>31.72</v>
      </c>
      <c r="T566" s="5">
        <v>27.07</v>
      </c>
      <c r="U566" s="5">
        <v>29.4</v>
      </c>
      <c r="V566">
        <v>29.2</v>
      </c>
      <c r="W566" s="5">
        <v>96361.65</v>
      </c>
      <c r="X566">
        <v>4818.0824999999995</v>
      </c>
      <c r="Y566">
        <v>101179.7325</v>
      </c>
      <c r="Z566">
        <v>3035.391975</v>
      </c>
      <c r="AA566">
        <v>104215.124475</v>
      </c>
      <c r="AC566">
        <v>104215.124475</v>
      </c>
      <c r="AE566">
        <v>104215.124475</v>
      </c>
      <c r="AG566">
        <v>104215.124475</v>
      </c>
      <c r="AI566">
        <v>104215.124475</v>
      </c>
      <c r="AK566">
        <v>104215.124475</v>
      </c>
      <c r="AL566" s="5"/>
      <c r="AM566" s="5">
        <v>104215.124475</v>
      </c>
      <c r="AO566">
        <v>104215.124475</v>
      </c>
      <c r="AQ566">
        <v>104215.124475</v>
      </c>
      <c r="AS566">
        <v>104215.124475</v>
      </c>
      <c r="AU566">
        <v>104215.124475</v>
      </c>
      <c r="AW566">
        <v>104215.124475</v>
      </c>
      <c r="AX566" s="5"/>
      <c r="AY566">
        <v>104215.124475</v>
      </c>
      <c r="BA566">
        <v>104215.124475</v>
      </c>
      <c r="BC566">
        <v>104215.124475</v>
      </c>
      <c r="BE566">
        <v>104215.124475</v>
      </c>
      <c r="BG566">
        <v>104215.124475</v>
      </c>
      <c r="BI566">
        <v>104215.124475</v>
      </c>
      <c r="BK566">
        <v>104215.124475</v>
      </c>
      <c r="BM566">
        <v>104215.124475</v>
      </c>
      <c r="BO566">
        <v>104215.124475</v>
      </c>
      <c r="BQ566">
        <v>104215.124475</v>
      </c>
      <c r="BS566">
        <v>104215.124475</v>
      </c>
      <c r="BT566" s="5">
        <v>104215.12</v>
      </c>
      <c r="BU566" s="5">
        <v>3063924.53</v>
      </c>
      <c r="BX566" s="5">
        <v>0</v>
      </c>
      <c r="BY566" s="5">
        <v>104215.12006802722</v>
      </c>
      <c r="BZ566" s="5">
        <v>3063924.53</v>
      </c>
      <c r="CA566" s="5" t="s">
        <v>8</v>
      </c>
      <c r="CB566" s="5"/>
      <c r="CC566">
        <v>104215.12006802722</v>
      </c>
      <c r="CD566" s="5">
        <v>0</v>
      </c>
      <c r="CE566" s="5">
        <v>3063924.53</v>
      </c>
      <c r="CF566" s="5"/>
      <c r="CG566" s="5"/>
      <c r="CH566" s="5" t="s">
        <v>1</v>
      </c>
      <c r="CI566" s="5" t="s">
        <v>1</v>
      </c>
      <c r="CJ566" t="s">
        <v>1863</v>
      </c>
      <c r="CK566" t="s">
        <v>1787</v>
      </c>
      <c r="CL566" t="s">
        <v>1868</v>
      </c>
      <c r="CM566" t="s">
        <v>1862</v>
      </c>
      <c r="CN566" s="5" t="b">
        <v>1</v>
      </c>
      <c r="CO566" t="s">
        <v>707</v>
      </c>
      <c r="CQ566" t="s">
        <v>128</v>
      </c>
      <c r="CR566" t="s">
        <v>1450</v>
      </c>
      <c r="CS566" t="s">
        <v>8</v>
      </c>
      <c r="CT566" t="b">
        <v>1</v>
      </c>
      <c r="CU566">
        <v>3063924.53</v>
      </c>
      <c r="CV566" t="s">
        <v>1899</v>
      </c>
      <c r="CW566">
        <v>0</v>
      </c>
      <c r="CX566">
        <v>3063925</v>
      </c>
      <c r="CY566">
        <v>0</v>
      </c>
      <c r="CZ566" t="b">
        <v>1</v>
      </c>
      <c r="DA566">
        <v>45189</v>
      </c>
      <c r="DB566" t="s">
        <v>1795</v>
      </c>
      <c r="DC566">
        <v>-6.8027210884353817E-3</v>
      </c>
      <c r="DD566">
        <v>-708.94639502059408</v>
      </c>
      <c r="DE566" s="5">
        <f>ROUND(ПП5[[#This Row],[Стоимость квартиры с отделкой]]/1000000,2)</f>
        <v>3.06</v>
      </c>
    </row>
    <row r="567" spans="1:109" x14ac:dyDescent="0.25">
      <c r="A567" s="5">
        <v>566</v>
      </c>
      <c r="B567" s="5" t="s">
        <v>22</v>
      </c>
      <c r="C567" s="5">
        <v>23</v>
      </c>
      <c r="D567" s="5">
        <v>2</v>
      </c>
      <c r="E567" s="5">
        <v>1</v>
      </c>
      <c r="F567" s="5">
        <v>13.17</v>
      </c>
      <c r="G567" s="5"/>
      <c r="H567" s="5"/>
      <c r="I567" s="5">
        <v>13.17</v>
      </c>
      <c r="J567" s="5">
        <v>16.940000000000001</v>
      </c>
      <c r="K567" s="5">
        <v>3.55</v>
      </c>
      <c r="L567" s="5">
        <v>2.41</v>
      </c>
      <c r="M567" s="5"/>
      <c r="N567" s="5">
        <v>5.8</v>
      </c>
      <c r="O567" s="5">
        <v>2.68</v>
      </c>
      <c r="P567" s="5"/>
      <c r="R567" s="5">
        <v>2.68</v>
      </c>
      <c r="S567" s="5">
        <v>44.55</v>
      </c>
      <c r="T567" s="5">
        <v>41.87</v>
      </c>
      <c r="U567" s="5">
        <v>43.21</v>
      </c>
      <c r="V567">
        <v>42.3</v>
      </c>
      <c r="W567" s="5">
        <v>91657.125</v>
      </c>
      <c r="X567">
        <v>4582.8562499999998</v>
      </c>
      <c r="Y567">
        <v>96239.981249999997</v>
      </c>
      <c r="Z567">
        <v>2887.1994374999999</v>
      </c>
      <c r="AA567">
        <v>99127.180687500004</v>
      </c>
      <c r="AB567">
        <v>991.27180687500004</v>
      </c>
      <c r="AC567">
        <v>100118.452494375</v>
      </c>
      <c r="AE567">
        <v>100118.452494375</v>
      </c>
      <c r="AF567">
        <v>5005.9226247187507</v>
      </c>
      <c r="AG567">
        <v>105124.37511909376</v>
      </c>
      <c r="AI567">
        <v>105124.37511909376</v>
      </c>
      <c r="AJ567">
        <v>1051.2437511909377</v>
      </c>
      <c r="AK567">
        <v>106175.61887028468</v>
      </c>
      <c r="AL567" s="5">
        <v>5308.7809435142344</v>
      </c>
      <c r="AM567" s="5">
        <v>111484.39981379893</v>
      </c>
      <c r="AO567">
        <v>111484.39981379893</v>
      </c>
      <c r="AP567">
        <v>3344.5319944139678</v>
      </c>
      <c r="AQ567">
        <v>114828.93180821287</v>
      </c>
      <c r="AR567">
        <v>500</v>
      </c>
      <c r="AS567">
        <v>115328.93180821287</v>
      </c>
      <c r="AU567">
        <v>115328.93180821287</v>
      </c>
      <c r="AW567">
        <v>115328.93180821287</v>
      </c>
      <c r="AX567" s="5"/>
      <c r="AY567">
        <v>115328.93180821287</v>
      </c>
      <c r="AZ567">
        <v>1153.2893180821288</v>
      </c>
      <c r="BA567">
        <v>116482.221126295</v>
      </c>
      <c r="BC567">
        <v>116482.221126295</v>
      </c>
      <c r="BE567">
        <v>116482.221126295</v>
      </c>
      <c r="BF567">
        <v>2912.0555281573756</v>
      </c>
      <c r="BG567">
        <v>119394.27665445241</v>
      </c>
      <c r="BI567">
        <v>119394.27665445241</v>
      </c>
      <c r="BK567">
        <v>119394.27665445241</v>
      </c>
      <c r="BL567">
        <v>9551.5421323561914</v>
      </c>
      <c r="BM567">
        <v>128945.81878680858</v>
      </c>
      <c r="BN567">
        <v>16762.956442285114</v>
      </c>
      <c r="BO567">
        <v>145708.77522909371</v>
      </c>
      <c r="BP567">
        <v>35</v>
      </c>
      <c r="BQ567">
        <v>145743.77522909371</v>
      </c>
      <c r="BS567">
        <v>145743.77522909371</v>
      </c>
      <c r="BT567" s="5">
        <v>145743.78</v>
      </c>
      <c r="BU567" s="5">
        <v>6165000</v>
      </c>
      <c r="BX567" s="5">
        <v>0</v>
      </c>
      <c r="BY567" s="5">
        <v>145744.68085106384</v>
      </c>
      <c r="BZ567" s="5">
        <v>6165000</v>
      </c>
      <c r="CA567" s="5" t="s">
        <v>8</v>
      </c>
      <c r="CB567" s="5"/>
      <c r="CC567">
        <v>145744.68085106384</v>
      </c>
      <c r="CD567" s="5">
        <v>0</v>
      </c>
      <c r="CE567" s="5">
        <v>6165000</v>
      </c>
      <c r="CF567" s="5"/>
      <c r="CG567" s="5"/>
      <c r="CH567" s="5" t="s">
        <v>2</v>
      </c>
      <c r="CI567" s="5" t="s">
        <v>2</v>
      </c>
      <c r="CJ567" t="s">
        <v>1821</v>
      </c>
      <c r="CK567" t="s">
        <v>1787</v>
      </c>
      <c r="CL567" t="s">
        <v>1868</v>
      </c>
      <c r="CM567" t="s">
        <v>1856</v>
      </c>
      <c r="CN567" s="5" t="b">
        <v>1</v>
      </c>
      <c r="CO567" t="s">
        <v>708</v>
      </c>
      <c r="CQ567" t="s">
        <v>1269</v>
      </c>
      <c r="CR567" t="s">
        <v>1451</v>
      </c>
      <c r="CS567" t="s">
        <v>8</v>
      </c>
      <c r="CT567" t="b">
        <v>1</v>
      </c>
      <c r="CU567">
        <v>6165000</v>
      </c>
      <c r="CV567">
        <v>6165000</v>
      </c>
      <c r="CW567">
        <v>0</v>
      </c>
      <c r="CX567">
        <v>0</v>
      </c>
      <c r="CY567">
        <v>0</v>
      </c>
      <c r="CZ567" t="b">
        <v>1</v>
      </c>
      <c r="DA567" t="s">
        <v>1786</v>
      </c>
      <c r="DB567" t="s">
        <v>1787</v>
      </c>
      <c r="DC567">
        <v>-2.1059939828743435E-2</v>
      </c>
      <c r="DD567">
        <v>-3069.37420908282</v>
      </c>
      <c r="DE567" s="5">
        <f>ROUND(ПП5[[#This Row],[Стоимость квартиры с отделкой]]/1000000,2)</f>
        <v>6.17</v>
      </c>
    </row>
    <row r="568" spans="1:109" x14ac:dyDescent="0.25">
      <c r="A568" s="5">
        <v>567</v>
      </c>
      <c r="B568" s="5" t="s">
        <v>22</v>
      </c>
      <c r="C568" s="5">
        <v>23</v>
      </c>
      <c r="D568" s="5">
        <v>3</v>
      </c>
      <c r="E568" s="5">
        <v>0</v>
      </c>
      <c r="F568" s="5">
        <v>7.2</v>
      </c>
      <c r="G568" s="5"/>
      <c r="H568" s="5"/>
      <c r="I568" s="5">
        <v>7.2</v>
      </c>
      <c r="J568" s="5">
        <v>5.17</v>
      </c>
      <c r="K568" s="5">
        <v>3.71</v>
      </c>
      <c r="L568" s="5"/>
      <c r="M568" s="5"/>
      <c r="N568" s="5">
        <v>6.96</v>
      </c>
      <c r="O568" s="5">
        <v>2.92</v>
      </c>
      <c r="P568" s="5"/>
      <c r="R568" s="5">
        <v>2.92</v>
      </c>
      <c r="S568" s="5">
        <v>25.96</v>
      </c>
      <c r="T568" s="5">
        <v>23.04</v>
      </c>
      <c r="U568" s="5">
        <v>24.5</v>
      </c>
      <c r="V568">
        <v>24.45</v>
      </c>
      <c r="W568" s="5">
        <v>98113.68</v>
      </c>
      <c r="X568">
        <v>4905.6840000000002</v>
      </c>
      <c r="Y568">
        <v>103019.364</v>
      </c>
      <c r="Z568">
        <v>3090.5809199999994</v>
      </c>
      <c r="AA568">
        <v>106109.94491999998</v>
      </c>
      <c r="AB568">
        <v>9549.8950427999971</v>
      </c>
      <c r="AC568">
        <v>115659.83996279998</v>
      </c>
      <c r="AE568">
        <v>115659.83996279998</v>
      </c>
      <c r="AG568">
        <v>115659.83996279998</v>
      </c>
      <c r="AI568">
        <v>115659.83996279998</v>
      </c>
      <c r="AJ568">
        <v>1156.5983996279997</v>
      </c>
      <c r="AK568">
        <v>116816.43836242796</v>
      </c>
      <c r="AL568" s="5">
        <v>5840.821918121399</v>
      </c>
      <c r="AM568" s="5">
        <v>122657.26028054937</v>
      </c>
      <c r="AO568">
        <v>122657.26028054937</v>
      </c>
      <c r="AP568">
        <v>3679.7178084164807</v>
      </c>
      <c r="AQ568">
        <v>126336.97808896584</v>
      </c>
      <c r="AS568">
        <v>126336.97808896584</v>
      </c>
      <c r="AU568">
        <v>126336.97808896584</v>
      </c>
      <c r="AW568">
        <v>126336.97808896584</v>
      </c>
      <c r="AX568" s="5">
        <v>1263.3697808896584</v>
      </c>
      <c r="AY568">
        <v>127600.3478698555</v>
      </c>
      <c r="BA568">
        <v>127600.3478698555</v>
      </c>
      <c r="BC568">
        <v>127600.3478698555</v>
      </c>
      <c r="BE568">
        <v>127600.3478698555</v>
      </c>
      <c r="BG568">
        <v>127600.3478698555</v>
      </c>
      <c r="BI568">
        <v>127600.3478698555</v>
      </c>
      <c r="BK568">
        <v>127600.3478698555</v>
      </c>
      <c r="BM568">
        <v>127600.3478698555</v>
      </c>
      <c r="BO568">
        <v>127600.3478698555</v>
      </c>
      <c r="BQ568">
        <v>127600.3478698555</v>
      </c>
      <c r="BS568">
        <v>127600.3478698555</v>
      </c>
      <c r="BT568" s="5">
        <v>127600.35</v>
      </c>
      <c r="BU568" s="5">
        <v>3126300</v>
      </c>
      <c r="BX568" s="5">
        <v>0</v>
      </c>
      <c r="BY568" s="5">
        <v>127604.08163265306</v>
      </c>
      <c r="BZ568" s="5">
        <v>3126300</v>
      </c>
      <c r="CA568" s="5" t="s">
        <v>10</v>
      </c>
      <c r="CB568" s="5">
        <v>20000</v>
      </c>
      <c r="CC568">
        <v>147604.08163265308</v>
      </c>
      <c r="CD568" s="5">
        <v>490000.00000000047</v>
      </c>
      <c r="CE568" s="5">
        <v>3616300.0000000009</v>
      </c>
      <c r="CF568" s="5"/>
      <c r="CG568" s="5"/>
      <c r="CH568" s="5" t="s">
        <v>1</v>
      </c>
      <c r="CI568" s="5" t="s">
        <v>1</v>
      </c>
      <c r="CJ568" t="s">
        <v>1863</v>
      </c>
      <c r="CK568" t="s">
        <v>1787</v>
      </c>
      <c r="CL568" t="s">
        <v>1868</v>
      </c>
      <c r="CM568" t="s">
        <v>1862</v>
      </c>
      <c r="CN568" s="5" t="b">
        <v>1</v>
      </c>
      <c r="CO568" t="s">
        <v>709</v>
      </c>
      <c r="CQ568" t="s">
        <v>1269</v>
      </c>
      <c r="CR568" t="s">
        <v>1450</v>
      </c>
      <c r="CS568" t="s">
        <v>10</v>
      </c>
      <c r="CT568" t="b">
        <v>1</v>
      </c>
      <c r="CU568">
        <v>3126300</v>
      </c>
      <c r="CV568" t="s">
        <v>1899</v>
      </c>
      <c r="CW568">
        <v>0</v>
      </c>
      <c r="CX568">
        <v>3126300</v>
      </c>
      <c r="CY568">
        <v>0</v>
      </c>
      <c r="CZ568" t="b">
        <v>1</v>
      </c>
      <c r="DA568">
        <v>45454</v>
      </c>
      <c r="DB568" t="s">
        <v>1785</v>
      </c>
      <c r="DC568">
        <v>-2.0408163265306367E-3</v>
      </c>
      <c r="DD568">
        <v>-260.41649312786649</v>
      </c>
      <c r="DE568" s="5">
        <f>ROUND(ПП5[[#This Row],[Стоимость квартиры с отделкой]]/1000000,2)</f>
        <v>3.62</v>
      </c>
    </row>
    <row r="569" spans="1:109" x14ac:dyDescent="0.25">
      <c r="A569" s="5">
        <v>568</v>
      </c>
      <c r="B569" s="5" t="s">
        <v>22</v>
      </c>
      <c r="C569" s="5">
        <v>23</v>
      </c>
      <c r="D569" s="5">
        <v>4</v>
      </c>
      <c r="E569" s="5">
        <v>2</v>
      </c>
      <c r="F569" s="5">
        <v>14.48</v>
      </c>
      <c r="G569" s="5">
        <v>11.42</v>
      </c>
      <c r="H569" s="5"/>
      <c r="I569" s="5">
        <v>25.9</v>
      </c>
      <c r="J569" s="5">
        <v>15.86</v>
      </c>
      <c r="K569" s="5">
        <v>3.01</v>
      </c>
      <c r="L569" s="5">
        <v>2.67</v>
      </c>
      <c r="M569" s="5"/>
      <c r="N569" s="5">
        <v>9.44</v>
      </c>
      <c r="O569" s="5">
        <v>2.72</v>
      </c>
      <c r="P569" s="5"/>
      <c r="R569" s="5">
        <v>2.72</v>
      </c>
      <c r="S569" s="5">
        <v>59.6</v>
      </c>
      <c r="T569" s="5">
        <v>56.88</v>
      </c>
      <c r="U569" s="5">
        <v>58.24</v>
      </c>
      <c r="V569">
        <v>57.9</v>
      </c>
      <c r="W569" s="5">
        <v>85713.201000000001</v>
      </c>
      <c r="X569">
        <v>4285.6600500000004</v>
      </c>
      <c r="Y569">
        <v>89998.861050000007</v>
      </c>
      <c r="Z569">
        <v>2699.9658315000001</v>
      </c>
      <c r="AA569">
        <v>92698.826881500005</v>
      </c>
      <c r="AC569">
        <v>92698.826881500005</v>
      </c>
      <c r="AE569">
        <v>92698.826881500005</v>
      </c>
      <c r="AG569">
        <v>92698.826881500005</v>
      </c>
      <c r="AI569">
        <v>92698.826881500005</v>
      </c>
      <c r="AK569">
        <v>92698.826881500005</v>
      </c>
      <c r="AL569" s="5"/>
      <c r="AM569" s="5">
        <v>92698.826881500005</v>
      </c>
      <c r="AO569">
        <v>92698.826881500005</v>
      </c>
      <c r="AQ569">
        <v>92698.826881500005</v>
      </c>
      <c r="AS569">
        <v>92698.826881500005</v>
      </c>
      <c r="AU569">
        <v>92698.826881500005</v>
      </c>
      <c r="AW569">
        <v>92698.826881500005</v>
      </c>
      <c r="AX569" s="5"/>
      <c r="AY569">
        <v>92698.826881500005</v>
      </c>
      <c r="BA569">
        <v>92698.826881500005</v>
      </c>
      <c r="BC569">
        <v>92698.826881500005</v>
      </c>
      <c r="BE569">
        <v>92698.826881500005</v>
      </c>
      <c r="BG569">
        <v>92698.826881500005</v>
      </c>
      <c r="BI569">
        <v>92698.826881500005</v>
      </c>
      <c r="BK569">
        <v>92698.826881500005</v>
      </c>
      <c r="BM569">
        <v>92698.826881500005</v>
      </c>
      <c r="BO569">
        <v>92698.826881500005</v>
      </c>
      <c r="BQ569">
        <v>92698.826881500005</v>
      </c>
      <c r="BS569">
        <v>92698.826881500005</v>
      </c>
      <c r="BT569" s="5">
        <v>92698.83</v>
      </c>
      <c r="BU569" s="5">
        <v>5398800</v>
      </c>
      <c r="BW569">
        <v>0.02</v>
      </c>
      <c r="BX569" s="5">
        <v>107976</v>
      </c>
      <c r="BY569" s="5">
        <v>90845.192307692298</v>
      </c>
      <c r="BZ569" s="5">
        <v>5290824</v>
      </c>
      <c r="CA569" s="5" t="s">
        <v>10</v>
      </c>
      <c r="CB569" s="5">
        <v>22000</v>
      </c>
      <c r="CC569">
        <v>112845.1923076923</v>
      </c>
      <c r="CD569" s="5">
        <v>1281280</v>
      </c>
      <c r="CE569" s="5">
        <v>6572104</v>
      </c>
      <c r="CF569" s="5"/>
      <c r="CG569" s="5" t="s">
        <v>62</v>
      </c>
      <c r="CH569" s="5" t="s">
        <v>1</v>
      </c>
      <c r="CI569" s="5" t="s">
        <v>1</v>
      </c>
      <c r="CJ569" t="s">
        <v>1863</v>
      </c>
      <c r="CK569" t="s">
        <v>1787</v>
      </c>
      <c r="CL569" t="s">
        <v>1868</v>
      </c>
      <c r="CM569" t="s">
        <v>1857</v>
      </c>
      <c r="CN569" s="5" t="b">
        <v>1</v>
      </c>
      <c r="CO569" t="s">
        <v>710</v>
      </c>
      <c r="CQ569" t="s">
        <v>1269</v>
      </c>
      <c r="CR569" t="s">
        <v>1450</v>
      </c>
      <c r="CS569" t="s">
        <v>10</v>
      </c>
      <c r="CT569" t="b">
        <v>1</v>
      </c>
      <c r="CU569">
        <v>5398800</v>
      </c>
      <c r="CV569" t="s">
        <v>1899</v>
      </c>
      <c r="CW569">
        <v>0</v>
      </c>
      <c r="CX569">
        <v>5398800</v>
      </c>
      <c r="CY569">
        <v>0</v>
      </c>
      <c r="CZ569" t="b">
        <v>1</v>
      </c>
      <c r="DA569">
        <v>45282</v>
      </c>
      <c r="DB569" t="s">
        <v>1785</v>
      </c>
      <c r="DC569">
        <v>-5.8379120879121782E-3</v>
      </c>
      <c r="DD569">
        <v>-530.34624630178325</v>
      </c>
      <c r="DE569" s="5">
        <f>ROUND(ПП5[[#This Row],[Стоимость квартиры с отделкой]]/1000000,2)</f>
        <v>6.57</v>
      </c>
    </row>
    <row r="570" spans="1:109" x14ac:dyDescent="0.25">
      <c r="A570" s="5">
        <v>569</v>
      </c>
      <c r="B570" s="5" t="s">
        <v>22</v>
      </c>
      <c r="C570" s="5">
        <v>23</v>
      </c>
      <c r="D570" s="5">
        <v>5</v>
      </c>
      <c r="E570" s="5">
        <v>2</v>
      </c>
      <c r="F570" s="5">
        <v>15.41</v>
      </c>
      <c r="G570" s="5">
        <v>12.78</v>
      </c>
      <c r="H570" s="5"/>
      <c r="I570" s="5">
        <v>28.19</v>
      </c>
      <c r="J570" s="5">
        <v>13.45</v>
      </c>
      <c r="K570" s="5">
        <v>3.7</v>
      </c>
      <c r="L570" s="5">
        <v>2.72</v>
      </c>
      <c r="M570" s="5"/>
      <c r="N570" s="5">
        <v>8.2200000000000006</v>
      </c>
      <c r="O570" s="5">
        <v>3.03</v>
      </c>
      <c r="P570" s="5"/>
      <c r="R570" s="5">
        <v>3.03</v>
      </c>
      <c r="S570" s="5">
        <v>59.31</v>
      </c>
      <c r="T570" s="5">
        <v>56.28</v>
      </c>
      <c r="U570" s="5">
        <v>57.8</v>
      </c>
      <c r="V570">
        <v>57.95</v>
      </c>
      <c r="W570" s="5">
        <v>85327.105500000005</v>
      </c>
      <c r="X570">
        <v>4266.3552750000008</v>
      </c>
      <c r="Y570">
        <v>89593.460775</v>
      </c>
      <c r="Z570">
        <v>2687.8038232499998</v>
      </c>
      <c r="AA570">
        <v>92281.264598249996</v>
      </c>
      <c r="AC570">
        <v>92281.264598249996</v>
      </c>
      <c r="AE570">
        <v>92281.264598249996</v>
      </c>
      <c r="AG570">
        <v>92281.264598249996</v>
      </c>
      <c r="AI570">
        <v>92281.264598249996</v>
      </c>
      <c r="AJ570">
        <v>922.81264598250004</v>
      </c>
      <c r="AK570">
        <v>93204.077244232496</v>
      </c>
      <c r="AL570" s="5">
        <v>4660.2038622116252</v>
      </c>
      <c r="AM570" s="5">
        <v>97864.281106444105</v>
      </c>
      <c r="AO570">
        <v>97864.281106444105</v>
      </c>
      <c r="AP570">
        <v>1957.2856221288823</v>
      </c>
      <c r="AQ570">
        <v>99821.566728573001</v>
      </c>
      <c r="AS570">
        <v>99821.566728573001</v>
      </c>
      <c r="AT570">
        <v>1996.43133457146</v>
      </c>
      <c r="AU570">
        <v>101817.99806314446</v>
      </c>
      <c r="AW570">
        <v>101817.99806314446</v>
      </c>
      <c r="AX570" s="5">
        <v>1018.1799806314448</v>
      </c>
      <c r="AY570">
        <v>102836.1780437759</v>
      </c>
      <c r="BA570">
        <v>102836.1780437759</v>
      </c>
      <c r="BC570">
        <v>102836.1780437759</v>
      </c>
      <c r="BE570">
        <v>102836.1780437759</v>
      </c>
      <c r="BF570">
        <v>1542.5426706566384</v>
      </c>
      <c r="BG570">
        <v>104378.72071443254</v>
      </c>
      <c r="BH570">
        <v>500</v>
      </c>
      <c r="BI570">
        <v>104878.72071443254</v>
      </c>
      <c r="BJ570">
        <v>4195.1488285773012</v>
      </c>
      <c r="BK570">
        <v>109073.86954300985</v>
      </c>
      <c r="BL570">
        <v>6544.4321725805903</v>
      </c>
      <c r="BM570">
        <v>115618.30171559044</v>
      </c>
      <c r="BN570">
        <v>15030.379223026755</v>
      </c>
      <c r="BO570">
        <v>130648.6809386172</v>
      </c>
      <c r="BP570">
        <v>35</v>
      </c>
      <c r="BQ570">
        <v>130683.6809386172</v>
      </c>
      <c r="BS570">
        <v>130683.6809386172</v>
      </c>
      <c r="BT570" s="5">
        <v>130683.68</v>
      </c>
      <c r="BU570" s="5">
        <v>7573200</v>
      </c>
      <c r="BX570" s="5">
        <v>0</v>
      </c>
      <c r="BY570" s="5">
        <v>130685.07333908544</v>
      </c>
      <c r="BZ570" s="5">
        <v>7573200</v>
      </c>
      <c r="CA570" s="5" t="s">
        <v>8</v>
      </c>
      <c r="CB570" s="5"/>
      <c r="CC570">
        <v>130685.07333908544</v>
      </c>
      <c r="CD570" s="5">
        <v>0</v>
      </c>
      <c r="CE570" s="5">
        <v>7573200</v>
      </c>
      <c r="CF570" s="5"/>
      <c r="CG570" s="5"/>
      <c r="CH570" s="5" t="s">
        <v>2</v>
      </c>
      <c r="CI570" s="5" t="s">
        <v>2</v>
      </c>
      <c r="CJ570" t="s">
        <v>1821</v>
      </c>
      <c r="CK570" t="s">
        <v>1787</v>
      </c>
      <c r="CL570" t="s">
        <v>1868</v>
      </c>
      <c r="CM570" t="s">
        <v>1865</v>
      </c>
      <c r="CN570" s="5" t="b">
        <v>1</v>
      </c>
      <c r="CO570" t="s">
        <v>711</v>
      </c>
      <c r="CQ570" t="s">
        <v>1269</v>
      </c>
      <c r="CR570" t="s">
        <v>1451</v>
      </c>
      <c r="CS570" t="s">
        <v>8</v>
      </c>
      <c r="CT570" t="b">
        <v>1</v>
      </c>
      <c r="CU570">
        <v>7573200</v>
      </c>
      <c r="CV570">
        <v>7573200</v>
      </c>
      <c r="CW570">
        <v>0</v>
      </c>
      <c r="CX570">
        <v>0</v>
      </c>
      <c r="CY570">
        <v>0</v>
      </c>
      <c r="CZ570" t="b">
        <v>1</v>
      </c>
      <c r="DA570" t="s">
        <v>1786</v>
      </c>
      <c r="DB570" t="s">
        <v>1787</v>
      </c>
      <c r="DC570">
        <v>2.5951557093424338E-3</v>
      </c>
      <c r="DD570">
        <v>339.14811420176221</v>
      </c>
      <c r="DE570" s="5">
        <f>ROUND(ПП5[[#This Row],[Стоимость квартиры с отделкой]]/1000000,2)</f>
        <v>7.57</v>
      </c>
    </row>
    <row r="571" spans="1:109" x14ac:dyDescent="0.25">
      <c r="A571" s="5">
        <v>570</v>
      </c>
      <c r="B571" s="5" t="s">
        <v>22</v>
      </c>
      <c r="C571" s="5">
        <v>23</v>
      </c>
      <c r="D571" s="5">
        <v>6</v>
      </c>
      <c r="E571" s="5">
        <v>1</v>
      </c>
      <c r="F571" s="5">
        <v>12.71</v>
      </c>
      <c r="G571" s="5"/>
      <c r="H571" s="5"/>
      <c r="I571" s="5">
        <v>12.71</v>
      </c>
      <c r="J571" s="5">
        <v>12.55</v>
      </c>
      <c r="K571" s="5">
        <v>4.28</v>
      </c>
      <c r="L571" s="5"/>
      <c r="M571" s="5"/>
      <c r="N571" s="5">
        <v>7.34</v>
      </c>
      <c r="O571" s="5">
        <v>2.84</v>
      </c>
      <c r="P571" s="5"/>
      <c r="R571" s="5">
        <v>2.84</v>
      </c>
      <c r="S571" s="5">
        <v>39.72</v>
      </c>
      <c r="T571" s="5">
        <v>36.880000000000003</v>
      </c>
      <c r="U571" s="5">
        <v>38.299999999999997</v>
      </c>
      <c r="V571">
        <v>37.700000000000003</v>
      </c>
      <c r="W571" s="5">
        <v>94090.5</v>
      </c>
      <c r="X571">
        <v>4704.5250000000005</v>
      </c>
      <c r="Y571">
        <v>98795.024999999994</v>
      </c>
      <c r="Z571">
        <v>2963.8507499999996</v>
      </c>
      <c r="AA571">
        <v>101758.87575000001</v>
      </c>
      <c r="AB571">
        <v>1017.5887575</v>
      </c>
      <c r="AC571">
        <v>102776.4645075</v>
      </c>
      <c r="AE571">
        <v>102776.4645075</v>
      </c>
      <c r="AG571">
        <v>102776.4645075</v>
      </c>
      <c r="AI571">
        <v>102776.4645075</v>
      </c>
      <c r="AK571">
        <v>102776.4645075</v>
      </c>
      <c r="AL571" s="5"/>
      <c r="AM571" s="5">
        <v>102776.4645075</v>
      </c>
      <c r="AO571">
        <v>102776.4645075</v>
      </c>
      <c r="AQ571">
        <v>102776.4645075</v>
      </c>
      <c r="AS571">
        <v>102776.4645075</v>
      </c>
      <c r="AU571">
        <v>102776.4645075</v>
      </c>
      <c r="AW571">
        <v>102776.4645075</v>
      </c>
      <c r="AX571" s="5"/>
      <c r="AY571">
        <v>102776.4645075</v>
      </c>
      <c r="BA571">
        <v>102776.4645075</v>
      </c>
      <c r="BC571">
        <v>102776.4645075</v>
      </c>
      <c r="BE571">
        <v>102776.4645075</v>
      </c>
      <c r="BG571">
        <v>102776.4645075</v>
      </c>
      <c r="BI571">
        <v>102776.4645075</v>
      </c>
      <c r="BK571">
        <v>102776.4645075</v>
      </c>
      <c r="BM571">
        <v>102776.4645075</v>
      </c>
      <c r="BO571">
        <v>102776.4645075</v>
      </c>
      <c r="BQ571">
        <v>102776.4645075</v>
      </c>
      <c r="BS571">
        <v>102776.4645075</v>
      </c>
      <c r="BT571" s="5">
        <v>102776.46</v>
      </c>
      <c r="BU571" s="5">
        <v>3936338.42</v>
      </c>
      <c r="BW571">
        <v>0.02</v>
      </c>
      <c r="BX571" s="5">
        <v>78726.768400000001</v>
      </c>
      <c r="BY571" s="5">
        <v>100720.93080939948</v>
      </c>
      <c r="BZ571" s="5">
        <v>3857611.65</v>
      </c>
      <c r="CA571" s="5" t="s">
        <v>9</v>
      </c>
      <c r="CB571" s="5">
        <v>7500</v>
      </c>
      <c r="CC571">
        <v>108220.93080939948</v>
      </c>
      <c r="CD571" s="5">
        <v>287249.99999999953</v>
      </c>
      <c r="CE571" s="5">
        <v>4144861.649999999</v>
      </c>
      <c r="CF571" s="5"/>
      <c r="CG571" s="5" t="s">
        <v>62</v>
      </c>
      <c r="CH571" s="5" t="s">
        <v>1</v>
      </c>
      <c r="CI571" s="5" t="s">
        <v>1</v>
      </c>
      <c r="CJ571" t="s">
        <v>1863</v>
      </c>
      <c r="CK571" t="s">
        <v>1787</v>
      </c>
      <c r="CL571" t="s">
        <v>1868</v>
      </c>
      <c r="CM571" t="s">
        <v>1864</v>
      </c>
      <c r="CN571" s="5" t="b">
        <v>1</v>
      </c>
      <c r="CO571" t="s">
        <v>712</v>
      </c>
      <c r="CQ571" t="s">
        <v>128</v>
      </c>
      <c r="CR571" t="s">
        <v>1450</v>
      </c>
      <c r="CS571" t="s">
        <v>9</v>
      </c>
      <c r="CT571" t="b">
        <v>1</v>
      </c>
      <c r="CU571">
        <v>3936338.42</v>
      </c>
      <c r="CV571" t="s">
        <v>1899</v>
      </c>
      <c r="CW571">
        <v>0</v>
      </c>
      <c r="CX571">
        <v>3936338</v>
      </c>
      <c r="CY571">
        <v>0</v>
      </c>
      <c r="CZ571" t="b">
        <v>1</v>
      </c>
      <c r="DA571">
        <v>45248</v>
      </c>
      <c r="DB571" t="s">
        <v>1789</v>
      </c>
      <c r="DC571">
        <v>-1.5665796344647598E-2</v>
      </c>
      <c r="DD571">
        <v>-1577.8735897033939</v>
      </c>
      <c r="DE571" s="5">
        <f>ROUND(ПП5[[#This Row],[Стоимость квартиры с отделкой]]/1000000,2)</f>
        <v>4.1399999999999997</v>
      </c>
    </row>
    <row r="572" spans="1:109" x14ac:dyDescent="0.25">
      <c r="A572" s="5">
        <v>571</v>
      </c>
      <c r="B572" s="5" t="s">
        <v>22</v>
      </c>
      <c r="C572" s="5">
        <v>23</v>
      </c>
      <c r="D572" s="5">
        <v>7</v>
      </c>
      <c r="E572" s="5">
        <v>3</v>
      </c>
      <c r="F572" s="5">
        <v>14.49</v>
      </c>
      <c r="G572" s="5">
        <v>13.98</v>
      </c>
      <c r="H572" s="5">
        <v>11.42</v>
      </c>
      <c r="I572" s="5">
        <v>39.89</v>
      </c>
      <c r="J572" s="5">
        <v>16.670000000000002</v>
      </c>
      <c r="K572" s="5">
        <v>4.1399999999999997</v>
      </c>
      <c r="L572" s="5">
        <v>1.89</v>
      </c>
      <c r="M572" s="5"/>
      <c r="N572" s="5">
        <v>11.31</v>
      </c>
      <c r="O572" s="5">
        <v>2.86</v>
      </c>
      <c r="P572" s="5">
        <v>2.79</v>
      </c>
      <c r="Q572">
        <v>5.42</v>
      </c>
      <c r="R572" s="5">
        <v>11.07</v>
      </c>
      <c r="S572" s="5">
        <v>84.97</v>
      </c>
      <c r="T572" s="5">
        <v>73.900000000000006</v>
      </c>
      <c r="U572" s="5">
        <v>79.44</v>
      </c>
      <c r="V572">
        <v>78.649999999999977</v>
      </c>
      <c r="W572" s="5">
        <v>83513.430000000022</v>
      </c>
      <c r="X572">
        <v>4175.6715000000013</v>
      </c>
      <c r="Y572">
        <v>87689.101500000019</v>
      </c>
      <c r="Z572">
        <v>2630.6730450000005</v>
      </c>
      <c r="AA572">
        <v>90319.774545000022</v>
      </c>
      <c r="AC572">
        <v>90319.774545000022</v>
      </c>
      <c r="AE572">
        <v>90319.774545000022</v>
      </c>
      <c r="AG572">
        <v>90319.774545000022</v>
      </c>
      <c r="AI572">
        <v>90319.774545000022</v>
      </c>
      <c r="AJ572">
        <v>903.19774545000018</v>
      </c>
      <c r="AK572">
        <v>91222.972290450023</v>
      </c>
      <c r="AL572" s="5">
        <v>4561.1486145225017</v>
      </c>
      <c r="AM572" s="5">
        <v>95784.120904972529</v>
      </c>
      <c r="AO572">
        <v>95784.120904972529</v>
      </c>
      <c r="AP572">
        <v>1915.6824180994504</v>
      </c>
      <c r="AQ572">
        <v>97699.803323071974</v>
      </c>
      <c r="AS572">
        <v>97699.803323071974</v>
      </c>
      <c r="AT572">
        <v>1953.9960664614396</v>
      </c>
      <c r="AU572">
        <v>99653.799389533408</v>
      </c>
      <c r="AV572">
        <v>1000</v>
      </c>
      <c r="AW572">
        <v>100653.79938953339</v>
      </c>
      <c r="AX572" s="5"/>
      <c r="AY572">
        <v>100653.79938953339</v>
      </c>
      <c r="AZ572">
        <v>2013.0759877906685</v>
      </c>
      <c r="BA572">
        <v>102666.87537732408</v>
      </c>
      <c r="BC572">
        <v>102666.87537732408</v>
      </c>
      <c r="BD572">
        <v>2053.3375075464814</v>
      </c>
      <c r="BE572">
        <v>104720.21288487056</v>
      </c>
      <c r="BF572">
        <v>2618.005322121764</v>
      </c>
      <c r="BG572">
        <v>107338.21820699231</v>
      </c>
      <c r="BI572">
        <v>107338.21820699231</v>
      </c>
      <c r="BJ572">
        <v>4293.5287282796935</v>
      </c>
      <c r="BK572">
        <v>111631.74693527202</v>
      </c>
      <c r="BM572">
        <v>111631.74693527202</v>
      </c>
      <c r="BO572">
        <v>111631.74693527202</v>
      </c>
      <c r="BQ572">
        <v>111631.74693527202</v>
      </c>
      <c r="BS572">
        <v>111631.74693527202</v>
      </c>
      <c r="BT572" s="5">
        <v>111631.75</v>
      </c>
      <c r="BU572" s="5">
        <v>8868100</v>
      </c>
      <c r="BW572">
        <v>0.03</v>
      </c>
      <c r="BX572" s="5">
        <v>266043</v>
      </c>
      <c r="BY572" s="5">
        <v>108283.69838872104</v>
      </c>
      <c r="BZ572" s="5">
        <v>8602057</v>
      </c>
      <c r="CA572" s="5" t="s">
        <v>8</v>
      </c>
      <c r="CB572" s="5"/>
      <c r="CC572">
        <v>108283.69838872104</v>
      </c>
      <c r="CD572" s="5">
        <v>0</v>
      </c>
      <c r="CE572" s="5">
        <v>8602057</v>
      </c>
      <c r="CF572" s="5" t="s">
        <v>105</v>
      </c>
      <c r="CG572" s="5" t="s">
        <v>132</v>
      </c>
      <c r="CH572" s="5" t="s">
        <v>1</v>
      </c>
      <c r="CI572" s="5" t="s">
        <v>1</v>
      </c>
      <c r="CJ572" t="s">
        <v>1863</v>
      </c>
      <c r="CK572" t="s">
        <v>1787</v>
      </c>
      <c r="CL572" t="s">
        <v>1868</v>
      </c>
      <c r="CM572" t="s">
        <v>1858</v>
      </c>
      <c r="CN572" s="5" t="b">
        <v>1</v>
      </c>
      <c r="CO572" t="s">
        <v>713</v>
      </c>
      <c r="CQ572" t="s">
        <v>1269</v>
      </c>
      <c r="CR572" t="s">
        <v>1450</v>
      </c>
      <c r="CS572" t="s">
        <v>8</v>
      </c>
      <c r="CT572" t="b">
        <v>1</v>
      </c>
      <c r="CU572">
        <v>8868100</v>
      </c>
      <c r="CV572" t="s">
        <v>1899</v>
      </c>
      <c r="CW572">
        <v>0</v>
      </c>
      <c r="CX572">
        <v>8868100</v>
      </c>
      <c r="CY572">
        <v>0</v>
      </c>
      <c r="CZ572" t="b">
        <v>1</v>
      </c>
      <c r="DA572">
        <v>45596</v>
      </c>
      <c r="DB572" t="s">
        <v>1789</v>
      </c>
      <c r="DC572">
        <v>-9.9446122860020747E-3</v>
      </c>
      <c r="DD572">
        <v>-1076.8393973702184</v>
      </c>
      <c r="DE572" s="5">
        <f>ROUND(ПП5[[#This Row],[Стоимость квартиры с отделкой]]/1000000,2)</f>
        <v>8.6</v>
      </c>
    </row>
    <row r="573" spans="1:109" x14ac:dyDescent="0.25">
      <c r="A573" s="5">
        <v>572</v>
      </c>
      <c r="B573" s="5" t="s">
        <v>22</v>
      </c>
      <c r="C573" s="5">
        <v>23</v>
      </c>
      <c r="D573" s="5">
        <v>8</v>
      </c>
      <c r="E573" s="5">
        <v>1</v>
      </c>
      <c r="F573" s="5">
        <v>16.79</v>
      </c>
      <c r="G573" s="5"/>
      <c r="H573" s="5"/>
      <c r="I573" s="5">
        <v>16.79</v>
      </c>
      <c r="J573" s="5">
        <v>11.43</v>
      </c>
      <c r="K573" s="5">
        <v>3.56</v>
      </c>
      <c r="L573" s="5"/>
      <c r="M573" s="5"/>
      <c r="N573" s="5">
        <v>6.66</v>
      </c>
      <c r="O573" s="5">
        <v>2.4900000000000002</v>
      </c>
      <c r="P573" s="5"/>
      <c r="R573" s="5">
        <v>2.4900000000000002</v>
      </c>
      <c r="S573" s="5">
        <v>40.93</v>
      </c>
      <c r="T573" s="5">
        <v>38.44</v>
      </c>
      <c r="U573" s="5">
        <v>39.69</v>
      </c>
      <c r="V573">
        <v>39.400000000000006</v>
      </c>
      <c r="W573" s="5">
        <v>92873.8125</v>
      </c>
      <c r="X573">
        <v>4643.6906250000002</v>
      </c>
      <c r="Y573">
        <v>97517.503125000003</v>
      </c>
      <c r="Z573">
        <v>2925.52509375</v>
      </c>
      <c r="AA573">
        <v>100443.02821875</v>
      </c>
      <c r="AB573">
        <v>4519.9362698437499</v>
      </c>
      <c r="AC573">
        <v>104962.96448859376</v>
      </c>
      <c r="AE573">
        <v>104962.96448859376</v>
      </c>
      <c r="AF573">
        <v>5248.1482244296876</v>
      </c>
      <c r="AG573">
        <v>110211.11271302344</v>
      </c>
      <c r="AI573">
        <v>110211.11271302344</v>
      </c>
      <c r="AJ573">
        <v>1102.1111271302343</v>
      </c>
      <c r="AK573">
        <v>111313.22384015367</v>
      </c>
      <c r="AL573" s="5">
        <v>5565.6611920076839</v>
      </c>
      <c r="AM573" s="5">
        <v>116878.88503216136</v>
      </c>
      <c r="AO573">
        <v>116878.88503216136</v>
      </c>
      <c r="AP573">
        <v>3506.3665509648404</v>
      </c>
      <c r="AQ573">
        <v>120385.2515831262</v>
      </c>
      <c r="AS573">
        <v>120385.2515831262</v>
      </c>
      <c r="AU573">
        <v>120385.2515831262</v>
      </c>
      <c r="AW573">
        <v>120385.2515831262</v>
      </c>
      <c r="AX573" s="5"/>
      <c r="AY573">
        <v>120385.2515831262</v>
      </c>
      <c r="BA573">
        <v>120385.2515831262</v>
      </c>
      <c r="BC573">
        <v>120385.2515831262</v>
      </c>
      <c r="BE573">
        <v>120385.2515831262</v>
      </c>
      <c r="BF573">
        <v>601.92625791563103</v>
      </c>
      <c r="BG573">
        <v>120987.17784104183</v>
      </c>
      <c r="BI573">
        <v>120987.17784104183</v>
      </c>
      <c r="BJ573">
        <v>2419.7435568208366</v>
      </c>
      <c r="BK573">
        <v>123406.92139786266</v>
      </c>
      <c r="BL573">
        <v>6170.346069893134</v>
      </c>
      <c r="BM573">
        <v>129577.2674677558</v>
      </c>
      <c r="BN573">
        <v>16845.044770808254</v>
      </c>
      <c r="BO573">
        <v>146422.31223856405</v>
      </c>
      <c r="BP573">
        <v>35</v>
      </c>
      <c r="BQ573">
        <v>146457.31223856405</v>
      </c>
      <c r="BS573">
        <v>146457.31223856405</v>
      </c>
      <c r="BT573" s="5">
        <v>146457.31</v>
      </c>
      <c r="BU573" s="5">
        <v>5770500</v>
      </c>
      <c r="BV573">
        <v>515200</v>
      </c>
      <c r="BX573" s="5">
        <v>515200</v>
      </c>
      <c r="BY573" s="5">
        <v>133383.24873096443</v>
      </c>
      <c r="BZ573" s="5">
        <v>5255300</v>
      </c>
      <c r="CA573" s="5" t="s">
        <v>10</v>
      </c>
      <c r="CB573" s="5">
        <v>25000</v>
      </c>
      <c r="CC573">
        <v>158383.24873096443</v>
      </c>
      <c r="CD573" s="5">
        <v>985000</v>
      </c>
      <c r="CE573" s="5">
        <v>6240300</v>
      </c>
      <c r="CF573" s="5"/>
      <c r="CG573" s="5" t="s">
        <v>24</v>
      </c>
      <c r="CH573" s="5" t="s">
        <v>1815</v>
      </c>
      <c r="CI573" s="5" t="s">
        <v>1815</v>
      </c>
      <c r="CJ573" t="s">
        <v>1827</v>
      </c>
      <c r="CK573" t="s">
        <v>1830</v>
      </c>
      <c r="CL573" t="s">
        <v>1868</v>
      </c>
      <c r="CM573" t="s">
        <v>1864</v>
      </c>
      <c r="CN573" s="5" t="b">
        <v>1</v>
      </c>
      <c r="CO573" t="s">
        <v>714</v>
      </c>
      <c r="CQ573" t="s">
        <v>1269</v>
      </c>
      <c r="CR573" t="s">
        <v>1451</v>
      </c>
      <c r="CS573" t="s">
        <v>10</v>
      </c>
      <c r="CT573" t="b">
        <v>1</v>
      </c>
      <c r="CU573">
        <v>5770500</v>
      </c>
      <c r="CV573">
        <v>5770500</v>
      </c>
      <c r="CW573">
        <v>0</v>
      </c>
      <c r="CX573">
        <v>5770500</v>
      </c>
      <c r="CY573">
        <v>0</v>
      </c>
      <c r="CZ573" t="b">
        <v>1</v>
      </c>
      <c r="DA573" t="s">
        <v>1786</v>
      </c>
      <c r="DB573" t="s">
        <v>1787</v>
      </c>
      <c r="DC573">
        <v>-7.3066263542451715E-3</v>
      </c>
      <c r="DD573">
        <v>-974.58156039250355</v>
      </c>
      <c r="DE573" s="5">
        <f>ROUND(ПП5[[#This Row],[Стоимость квартиры с отделкой]]/1000000,2)</f>
        <v>6.24</v>
      </c>
    </row>
    <row r="574" spans="1:109" x14ac:dyDescent="0.25">
      <c r="A574" s="5">
        <v>573</v>
      </c>
      <c r="B574" s="5" t="s">
        <v>22</v>
      </c>
      <c r="C574" s="5">
        <v>24</v>
      </c>
      <c r="D574" s="5">
        <v>1</v>
      </c>
      <c r="E574" s="5">
        <v>0</v>
      </c>
      <c r="F574" s="5">
        <v>13.74</v>
      </c>
      <c r="G574" s="5"/>
      <c r="H574" s="5"/>
      <c r="I574" s="5">
        <v>13.74</v>
      </c>
      <c r="J574" s="5">
        <v>5.84</v>
      </c>
      <c r="K574" s="5">
        <v>3.76</v>
      </c>
      <c r="L574" s="5"/>
      <c r="M574" s="5"/>
      <c r="N574" s="5">
        <v>3.73</v>
      </c>
      <c r="O574" s="5">
        <v>4.6500000000000004</v>
      </c>
      <c r="P574" s="5"/>
      <c r="R574" s="5">
        <v>4.6500000000000004</v>
      </c>
      <c r="S574" s="5">
        <v>31.72</v>
      </c>
      <c r="T574" s="5">
        <v>27.07</v>
      </c>
      <c r="U574" s="5">
        <v>29.4</v>
      </c>
      <c r="V574">
        <v>29.3</v>
      </c>
      <c r="W574" s="5">
        <v>96361.65</v>
      </c>
      <c r="X574">
        <v>4818.0824999999995</v>
      </c>
      <c r="Y574">
        <v>101179.7325</v>
      </c>
      <c r="Z574">
        <v>3035.391975</v>
      </c>
      <c r="AA574">
        <v>104215.124475</v>
      </c>
      <c r="AB574">
        <v>9379.3612027500003</v>
      </c>
      <c r="AC574">
        <v>113594.48567775</v>
      </c>
      <c r="AE574">
        <v>113594.48567775</v>
      </c>
      <c r="AG574">
        <v>113594.48567775</v>
      </c>
      <c r="AI574">
        <v>113594.48567775</v>
      </c>
      <c r="AJ574">
        <v>1135.9448567775</v>
      </c>
      <c r="AK574">
        <v>114730.43053452752</v>
      </c>
      <c r="AL574" s="5">
        <v>5736.5215267263757</v>
      </c>
      <c r="AM574" s="5">
        <v>120466.95206125388</v>
      </c>
      <c r="AO574">
        <v>120466.95206125388</v>
      </c>
      <c r="AP574">
        <v>3614.0085618376161</v>
      </c>
      <c r="AQ574">
        <v>124080.96062309148</v>
      </c>
      <c r="AS574">
        <v>124080.96062309148</v>
      </c>
      <c r="AU574">
        <v>124080.96062309148</v>
      </c>
      <c r="AW574">
        <v>124080.96062309148</v>
      </c>
      <c r="AX574" s="5">
        <v>1240.8096062309153</v>
      </c>
      <c r="AY574">
        <v>125321.7702293224</v>
      </c>
      <c r="BA574">
        <v>125321.7702293224</v>
      </c>
      <c r="BC574">
        <v>125321.7702293224</v>
      </c>
      <c r="BE574">
        <v>125321.7702293224</v>
      </c>
      <c r="BF574">
        <v>1879.8265534398361</v>
      </c>
      <c r="BG574">
        <v>127201.59678276224</v>
      </c>
      <c r="BI574">
        <v>127201.59678276224</v>
      </c>
      <c r="BK574">
        <v>127201.59678276224</v>
      </c>
      <c r="BM574">
        <v>127201.59678276224</v>
      </c>
      <c r="BO574">
        <v>127201.59678276224</v>
      </c>
      <c r="BQ574">
        <v>127201.59678276224</v>
      </c>
      <c r="BS574">
        <v>127201.59678276224</v>
      </c>
      <c r="BT574" s="5">
        <v>127201.60000000001</v>
      </c>
      <c r="BU574" s="5">
        <v>3739800</v>
      </c>
      <c r="BX574" s="5">
        <v>0</v>
      </c>
      <c r="BY574" s="5">
        <v>127204.08163265306</v>
      </c>
      <c r="BZ574" s="5">
        <v>3739800</v>
      </c>
      <c r="CA574" s="5" t="s">
        <v>10</v>
      </c>
      <c r="CB574" s="5">
        <v>20000</v>
      </c>
      <c r="CC574">
        <v>147204.08163265308</v>
      </c>
      <c r="CD574" s="5">
        <v>588000</v>
      </c>
      <c r="CE574" s="5">
        <v>4327800</v>
      </c>
      <c r="CF574" s="5"/>
      <c r="CG574" s="5"/>
      <c r="CH574" s="5" t="s">
        <v>1</v>
      </c>
      <c r="CI574" s="5" t="s">
        <v>1</v>
      </c>
      <c r="CJ574" t="s">
        <v>1863</v>
      </c>
      <c r="CK574" t="s">
        <v>1787</v>
      </c>
      <c r="CL574" t="s">
        <v>1868</v>
      </c>
      <c r="CM574" t="s">
        <v>1862</v>
      </c>
      <c r="CN574" s="5" t="b">
        <v>1</v>
      </c>
      <c r="CO574" t="s">
        <v>715</v>
      </c>
      <c r="CQ574" t="s">
        <v>1269</v>
      </c>
      <c r="CR574" t="s">
        <v>1450</v>
      </c>
      <c r="CS574" t="s">
        <v>10</v>
      </c>
      <c r="CT574" t="b">
        <v>1</v>
      </c>
      <c r="CU574">
        <v>3739800</v>
      </c>
      <c r="CV574" t="s">
        <v>1899</v>
      </c>
      <c r="CW574">
        <v>0</v>
      </c>
      <c r="CX574">
        <v>3739800</v>
      </c>
      <c r="CY574">
        <v>0</v>
      </c>
      <c r="CZ574" t="b">
        <v>1</v>
      </c>
      <c r="DA574">
        <v>45568</v>
      </c>
      <c r="DB574" t="s">
        <v>1789</v>
      </c>
      <c r="DC574">
        <v>-3.4013605442175798E-3</v>
      </c>
      <c r="DD574">
        <v>-432.66694432873823</v>
      </c>
      <c r="DE574" s="5">
        <f>ROUND(ПП5[[#This Row],[Стоимость квартиры с отделкой]]/1000000,2)</f>
        <v>4.33</v>
      </c>
    </row>
    <row r="575" spans="1:109" x14ac:dyDescent="0.25">
      <c r="A575" s="5">
        <v>574</v>
      </c>
      <c r="B575" s="5" t="s">
        <v>22</v>
      </c>
      <c r="C575" s="5">
        <v>24</v>
      </c>
      <c r="D575" s="5">
        <v>2</v>
      </c>
      <c r="E575" s="5">
        <v>1</v>
      </c>
      <c r="F575" s="5">
        <v>13.17</v>
      </c>
      <c r="G575" s="5"/>
      <c r="H575" s="5"/>
      <c r="I575" s="5">
        <v>13.17</v>
      </c>
      <c r="J575" s="5">
        <v>16.940000000000001</v>
      </c>
      <c r="K575" s="5">
        <v>3.55</v>
      </c>
      <c r="L575" s="5">
        <v>2.41</v>
      </c>
      <c r="M575" s="5"/>
      <c r="N575" s="5">
        <v>5.8</v>
      </c>
      <c r="O575" s="5">
        <v>2.68</v>
      </c>
      <c r="P575" s="5"/>
      <c r="R575" s="5">
        <v>2.68</v>
      </c>
      <c r="S575" s="5">
        <v>44.55</v>
      </c>
      <c r="T575" s="5">
        <v>41.87</v>
      </c>
      <c r="U575" s="5">
        <v>43.21</v>
      </c>
      <c r="V575">
        <v>42.25</v>
      </c>
      <c r="W575" s="5">
        <v>91657.125</v>
      </c>
      <c r="X575">
        <v>4582.8562499999998</v>
      </c>
      <c r="Y575">
        <v>96239.981249999997</v>
      </c>
      <c r="Z575">
        <v>2887.1994374999999</v>
      </c>
      <c r="AA575">
        <v>99127.180687500004</v>
      </c>
      <c r="AB575">
        <v>991.27180687500004</v>
      </c>
      <c r="AC575">
        <v>100118.452494375</v>
      </c>
      <c r="AE575">
        <v>100118.452494375</v>
      </c>
      <c r="AF575">
        <v>5005.9226247187507</v>
      </c>
      <c r="AG575">
        <v>105124.37511909376</v>
      </c>
      <c r="AI575">
        <v>105124.37511909376</v>
      </c>
      <c r="AJ575">
        <v>1051.2437511909377</v>
      </c>
      <c r="AK575">
        <v>106175.61887028468</v>
      </c>
      <c r="AL575" s="5">
        <v>5308.7809435142344</v>
      </c>
      <c r="AM575" s="5">
        <v>111484.39981379893</v>
      </c>
      <c r="AO575">
        <v>111484.39981379893</v>
      </c>
      <c r="AP575">
        <v>3344.5319944139678</v>
      </c>
      <c r="AQ575">
        <v>114828.93180821287</v>
      </c>
      <c r="AR575">
        <v>500</v>
      </c>
      <c r="AS575">
        <v>115328.93180821287</v>
      </c>
      <c r="AU575">
        <v>115328.93180821287</v>
      </c>
      <c r="AW575">
        <v>115328.93180821287</v>
      </c>
      <c r="AX575" s="5"/>
      <c r="AY575">
        <v>115328.93180821287</v>
      </c>
      <c r="AZ575">
        <v>1153.2893180821288</v>
      </c>
      <c r="BA575">
        <v>116482.221126295</v>
      </c>
      <c r="BC575">
        <v>116482.221126295</v>
      </c>
      <c r="BE575">
        <v>116482.221126295</v>
      </c>
      <c r="BF575">
        <v>2912.0555281573756</v>
      </c>
      <c r="BG575">
        <v>119394.27665445241</v>
      </c>
      <c r="BI575">
        <v>119394.27665445241</v>
      </c>
      <c r="BK575">
        <v>119394.27665445241</v>
      </c>
      <c r="BL575">
        <v>9551.5421323561914</v>
      </c>
      <c r="BM575">
        <v>128945.81878680858</v>
      </c>
      <c r="BN575">
        <v>16762.956442285114</v>
      </c>
      <c r="BO575">
        <v>145708.77522909371</v>
      </c>
      <c r="BP575">
        <v>35</v>
      </c>
      <c r="BQ575">
        <v>145743.77522909371</v>
      </c>
      <c r="BS575">
        <v>145743.77522909371</v>
      </c>
      <c r="BT575" s="5">
        <v>145743.78</v>
      </c>
      <c r="BU575" s="5">
        <v>6157700</v>
      </c>
      <c r="BX575" s="5">
        <v>0</v>
      </c>
      <c r="BY575" s="5">
        <v>145744.37869822484</v>
      </c>
      <c r="BZ575" s="5">
        <v>6157700</v>
      </c>
      <c r="CA575" s="5" t="s">
        <v>8</v>
      </c>
      <c r="CB575" s="5"/>
      <c r="CC575">
        <v>145744.37869822484</v>
      </c>
      <c r="CD575" s="5">
        <v>0</v>
      </c>
      <c r="CE575" s="5">
        <v>6157700</v>
      </c>
      <c r="CF575" s="5"/>
      <c r="CG575" s="5"/>
      <c r="CH575" s="5" t="s">
        <v>2</v>
      </c>
      <c r="CI575" s="5" t="s">
        <v>2</v>
      </c>
      <c r="CJ575" t="s">
        <v>1821</v>
      </c>
      <c r="CK575" t="s">
        <v>1787</v>
      </c>
      <c r="CL575" t="s">
        <v>1868</v>
      </c>
      <c r="CM575" t="s">
        <v>1856</v>
      </c>
      <c r="CN575" s="5" t="b">
        <v>1</v>
      </c>
      <c r="CO575" t="s">
        <v>716</v>
      </c>
      <c r="CQ575" t="s">
        <v>1269</v>
      </c>
      <c r="CR575" t="s">
        <v>1451</v>
      </c>
      <c r="CS575" t="s">
        <v>1282</v>
      </c>
      <c r="CT575" t="b">
        <v>0</v>
      </c>
      <c r="CU575">
        <v>6157700</v>
      </c>
      <c r="CV575">
        <v>6157700</v>
      </c>
      <c r="CW575">
        <v>0</v>
      </c>
      <c r="CX575">
        <v>0</v>
      </c>
      <c r="CY575">
        <v>0</v>
      </c>
      <c r="CZ575" t="b">
        <v>1</v>
      </c>
      <c r="DA575" t="s">
        <v>1786</v>
      </c>
      <c r="DB575" t="s">
        <v>1787</v>
      </c>
      <c r="DC575">
        <v>-2.2217079379773241E-2</v>
      </c>
      <c r="DD575">
        <v>-3238.0144306941934</v>
      </c>
      <c r="DE575" s="5">
        <f>ROUND(ПП5[[#This Row],[Стоимость квартиры с отделкой]]/1000000,2)</f>
        <v>6.16</v>
      </c>
    </row>
    <row r="576" spans="1:109" x14ac:dyDescent="0.25">
      <c r="A576" s="5">
        <v>575</v>
      </c>
      <c r="B576" s="5" t="s">
        <v>22</v>
      </c>
      <c r="C576" s="5">
        <v>24</v>
      </c>
      <c r="D576" s="5">
        <v>3</v>
      </c>
      <c r="E576" s="5">
        <v>0</v>
      </c>
      <c r="F576" s="5">
        <v>7.2</v>
      </c>
      <c r="G576" s="5"/>
      <c r="H576" s="5"/>
      <c r="I576" s="5">
        <v>7.2</v>
      </c>
      <c r="J576" s="5">
        <v>5.17</v>
      </c>
      <c r="K576" s="5">
        <v>3.71</v>
      </c>
      <c r="L576" s="5"/>
      <c r="M576" s="5"/>
      <c r="N576" s="5">
        <v>6.96</v>
      </c>
      <c r="O576" s="5">
        <v>2.92</v>
      </c>
      <c r="P576" s="5"/>
      <c r="R576" s="5">
        <v>2.92</v>
      </c>
      <c r="S576" s="5">
        <v>25.96</v>
      </c>
      <c r="T576" s="5">
        <v>23.04</v>
      </c>
      <c r="U576" s="5">
        <v>24.5</v>
      </c>
      <c r="V576">
        <v>24.25</v>
      </c>
      <c r="W576" s="5">
        <v>98113.68</v>
      </c>
      <c r="X576">
        <v>4905.6840000000002</v>
      </c>
      <c r="Y576">
        <v>103019.364</v>
      </c>
      <c r="Z576">
        <v>3090.5809199999994</v>
      </c>
      <c r="AA576">
        <v>106109.94491999998</v>
      </c>
      <c r="AB576">
        <v>9549.8950427999971</v>
      </c>
      <c r="AC576">
        <v>115659.83996279998</v>
      </c>
      <c r="AE576">
        <v>115659.83996279998</v>
      </c>
      <c r="AG576">
        <v>115659.83996279998</v>
      </c>
      <c r="AI576">
        <v>115659.83996279998</v>
      </c>
      <c r="AJ576">
        <v>1156.5983996279997</v>
      </c>
      <c r="AK576">
        <v>116816.43836242796</v>
      </c>
      <c r="AL576" s="5">
        <v>5840.821918121399</v>
      </c>
      <c r="AM576" s="5">
        <v>122657.26028054937</v>
      </c>
      <c r="AO576">
        <v>122657.26028054937</v>
      </c>
      <c r="AP576">
        <v>3679.7178084164807</v>
      </c>
      <c r="AQ576">
        <v>126336.97808896584</v>
      </c>
      <c r="AS576">
        <v>126336.97808896584</v>
      </c>
      <c r="AU576">
        <v>126336.97808896584</v>
      </c>
      <c r="AW576">
        <v>126336.97808896584</v>
      </c>
      <c r="AX576" s="5">
        <v>1263.3697808896584</v>
      </c>
      <c r="AY576">
        <v>127600.3478698555</v>
      </c>
      <c r="BA576">
        <v>127600.3478698555</v>
      </c>
      <c r="BB576">
        <v>638.0017393492775</v>
      </c>
      <c r="BC576">
        <v>128238.34960920476</v>
      </c>
      <c r="BE576">
        <v>128238.34960920476</v>
      </c>
      <c r="BF576">
        <v>3205.9587402301195</v>
      </c>
      <c r="BG576">
        <v>131444.3083494349</v>
      </c>
      <c r="BI576">
        <v>131444.3083494349</v>
      </c>
      <c r="BK576">
        <v>131444.3083494349</v>
      </c>
      <c r="BM576">
        <v>131444.3083494349</v>
      </c>
      <c r="BO576">
        <v>131444.3083494349</v>
      </c>
      <c r="BQ576">
        <v>131444.3083494349</v>
      </c>
      <c r="BS576">
        <v>131444.3083494349</v>
      </c>
      <c r="BT576" s="5">
        <v>131444.31</v>
      </c>
      <c r="BU576" s="5">
        <v>3220400</v>
      </c>
      <c r="BW576">
        <v>0.03</v>
      </c>
      <c r="BX576" s="5">
        <v>96612</v>
      </c>
      <c r="BY576" s="5">
        <v>127501.55102040817</v>
      </c>
      <c r="BZ576" s="5">
        <v>3123788</v>
      </c>
      <c r="CA576" s="5" t="s">
        <v>10</v>
      </c>
      <c r="CB576" s="5">
        <v>24000</v>
      </c>
      <c r="CC576">
        <v>151501.55102040817</v>
      </c>
      <c r="CD576" s="5">
        <v>588000</v>
      </c>
      <c r="CE576" s="5">
        <v>3711788</v>
      </c>
      <c r="CF576" s="5"/>
      <c r="CG576" s="5" t="s">
        <v>110</v>
      </c>
      <c r="CH576" s="5" t="s">
        <v>1</v>
      </c>
      <c r="CI576" s="5" t="s">
        <v>1</v>
      </c>
      <c r="CJ576" t="s">
        <v>1863</v>
      </c>
      <c r="CK576" t="s">
        <v>1787</v>
      </c>
      <c r="CL576" t="s">
        <v>1868</v>
      </c>
      <c r="CM576" t="s">
        <v>1862</v>
      </c>
      <c r="CN576" s="5" t="b">
        <v>1</v>
      </c>
      <c r="CO576" t="s">
        <v>717</v>
      </c>
      <c r="CQ576" t="s">
        <v>1269</v>
      </c>
      <c r="CR576" t="s">
        <v>1450</v>
      </c>
      <c r="CS576" t="s">
        <v>10</v>
      </c>
      <c r="CT576" t="b">
        <v>1</v>
      </c>
      <c r="CU576">
        <v>3220400</v>
      </c>
      <c r="CV576" t="s">
        <v>1899</v>
      </c>
      <c r="CW576">
        <v>0</v>
      </c>
      <c r="CX576">
        <v>3220400</v>
      </c>
      <c r="CY576">
        <v>0</v>
      </c>
      <c r="CZ576" t="b">
        <v>1</v>
      </c>
      <c r="DA576">
        <v>45622</v>
      </c>
      <c r="DB576" t="s">
        <v>1789</v>
      </c>
      <c r="DC576">
        <v>-1.0204081632653073E-2</v>
      </c>
      <c r="DD576">
        <v>-1301.0362349021257</v>
      </c>
      <c r="DE576" s="5">
        <f>ROUND(ПП5[[#This Row],[Стоимость квартиры с отделкой]]/1000000,2)</f>
        <v>3.71</v>
      </c>
    </row>
    <row r="577" spans="1:109" x14ac:dyDescent="0.25">
      <c r="A577" s="5">
        <v>576</v>
      </c>
      <c r="B577" s="5" t="s">
        <v>22</v>
      </c>
      <c r="C577" s="5">
        <v>24</v>
      </c>
      <c r="D577" s="5">
        <v>4</v>
      </c>
      <c r="E577" s="5">
        <v>2</v>
      </c>
      <c r="F577" s="5">
        <v>14.48</v>
      </c>
      <c r="G577" s="5">
        <v>11.42</v>
      </c>
      <c r="H577" s="5"/>
      <c r="I577" s="5">
        <v>25.9</v>
      </c>
      <c r="J577" s="5">
        <v>15.86</v>
      </c>
      <c r="K577" s="5">
        <v>3.01</v>
      </c>
      <c r="L577" s="5">
        <v>2.67</v>
      </c>
      <c r="M577" s="5"/>
      <c r="N577" s="5">
        <v>9.44</v>
      </c>
      <c r="O577" s="5">
        <v>2.72</v>
      </c>
      <c r="P577" s="5"/>
      <c r="R577" s="5">
        <v>2.72</v>
      </c>
      <c r="S577" s="5">
        <v>59.6</v>
      </c>
      <c r="T577" s="5">
        <v>56.88</v>
      </c>
      <c r="U577" s="5">
        <v>58.24</v>
      </c>
      <c r="V577">
        <v>58.150000000000006</v>
      </c>
      <c r="W577" s="5">
        <v>85713.201000000001</v>
      </c>
      <c r="X577">
        <v>4285.6600500000004</v>
      </c>
      <c r="Y577">
        <v>89998.861050000007</v>
      </c>
      <c r="Z577">
        <v>2699.9658315000001</v>
      </c>
      <c r="AA577">
        <v>92698.826881500005</v>
      </c>
      <c r="AC577">
        <v>92698.826881500005</v>
      </c>
      <c r="AE577">
        <v>92698.826881500005</v>
      </c>
      <c r="AG577">
        <v>92698.826881500005</v>
      </c>
      <c r="AI577">
        <v>92698.826881500005</v>
      </c>
      <c r="AJ577">
        <v>926.98826881499997</v>
      </c>
      <c r="AK577">
        <v>93625.815150315</v>
      </c>
      <c r="AL577" s="5">
        <v>4681.2907575157506</v>
      </c>
      <c r="AM577" s="5">
        <v>98307.105907830759</v>
      </c>
      <c r="AO577">
        <v>98307.105907830759</v>
      </c>
      <c r="AP577">
        <v>1966.142118156615</v>
      </c>
      <c r="AQ577">
        <v>100273.24802598736</v>
      </c>
      <c r="AS577">
        <v>100273.24802598736</v>
      </c>
      <c r="AT577">
        <v>2005.4649605197471</v>
      </c>
      <c r="AU577">
        <v>102278.7129865071</v>
      </c>
      <c r="AW577">
        <v>102278.7129865071</v>
      </c>
      <c r="AX577" s="5">
        <v>1022.7871298650712</v>
      </c>
      <c r="AY577">
        <v>103301.50011637218</v>
      </c>
      <c r="BA577">
        <v>103301.50011637218</v>
      </c>
      <c r="BC577">
        <v>103301.50011637218</v>
      </c>
      <c r="BE577">
        <v>103301.50011637218</v>
      </c>
      <c r="BF577">
        <v>1549.5225017455823</v>
      </c>
      <c r="BG577">
        <v>104851.02261811776</v>
      </c>
      <c r="BI577">
        <v>104851.02261811776</v>
      </c>
      <c r="BJ577">
        <v>4194.0409047247103</v>
      </c>
      <c r="BK577">
        <v>109045.06352284248</v>
      </c>
      <c r="BL577">
        <v>6542.7038113705476</v>
      </c>
      <c r="BM577">
        <v>115587.767334213</v>
      </c>
      <c r="BN577">
        <v>15026.409753447691</v>
      </c>
      <c r="BO577">
        <v>130614.1770876607</v>
      </c>
      <c r="BP577">
        <v>35</v>
      </c>
      <c r="BQ577">
        <v>130649.1770876607</v>
      </c>
      <c r="BS577">
        <v>130649.1770876607</v>
      </c>
      <c r="BT577" s="5">
        <v>130649.18</v>
      </c>
      <c r="BU577" s="5">
        <v>7597300</v>
      </c>
      <c r="BX577" s="5">
        <v>0</v>
      </c>
      <c r="BY577" s="5">
        <v>130650.04299226138</v>
      </c>
      <c r="BZ577" s="5">
        <v>7597300</v>
      </c>
      <c r="CA577" s="5" t="s">
        <v>8</v>
      </c>
      <c r="CB577" s="5"/>
      <c r="CC577">
        <v>130650.04299226138</v>
      </c>
      <c r="CD577" s="5">
        <v>0</v>
      </c>
      <c r="CE577" s="5">
        <v>7597300</v>
      </c>
      <c r="CF577" s="5"/>
      <c r="CG577" s="5"/>
      <c r="CH577" s="5" t="s">
        <v>2</v>
      </c>
      <c r="CI577" s="5" t="s">
        <v>2</v>
      </c>
      <c r="CJ577" t="s">
        <v>1821</v>
      </c>
      <c r="CK577" t="s">
        <v>1787</v>
      </c>
      <c r="CL577" t="s">
        <v>1868</v>
      </c>
      <c r="CM577" t="s">
        <v>1857</v>
      </c>
      <c r="CN577" s="5" t="b">
        <v>1</v>
      </c>
      <c r="CO577" t="s">
        <v>718</v>
      </c>
      <c r="CQ577" t="s">
        <v>1269</v>
      </c>
      <c r="CR577" t="s">
        <v>1451</v>
      </c>
      <c r="CS577" t="s">
        <v>1282</v>
      </c>
      <c r="CT577" t="b">
        <v>0</v>
      </c>
      <c r="CU577">
        <v>7597300</v>
      </c>
      <c r="CV577">
        <v>7597300</v>
      </c>
      <c r="CW577">
        <v>0</v>
      </c>
      <c r="CX577">
        <v>0</v>
      </c>
      <c r="CY577">
        <v>0</v>
      </c>
      <c r="CZ577" t="b">
        <v>1</v>
      </c>
      <c r="DA577" t="s">
        <v>1786</v>
      </c>
      <c r="DB577" t="s">
        <v>1787</v>
      </c>
      <c r="DC577">
        <v>-1.5453296703296091E-3</v>
      </c>
      <c r="DD577">
        <v>-201.89738786578056</v>
      </c>
      <c r="DE577" s="5">
        <f>ROUND(ПП5[[#This Row],[Стоимость квартиры с отделкой]]/1000000,2)</f>
        <v>7.6</v>
      </c>
    </row>
    <row r="578" spans="1:109" x14ac:dyDescent="0.25">
      <c r="A578" s="5">
        <v>577</v>
      </c>
      <c r="B578" s="5" t="s">
        <v>22</v>
      </c>
      <c r="C578" s="5">
        <v>24</v>
      </c>
      <c r="D578" s="5">
        <v>5</v>
      </c>
      <c r="E578" s="5">
        <v>2</v>
      </c>
      <c r="F578" s="5">
        <v>15.41</v>
      </c>
      <c r="G578" s="5">
        <v>12.78</v>
      </c>
      <c r="H578" s="5"/>
      <c r="I578" s="5">
        <v>28.19</v>
      </c>
      <c r="J578" s="5">
        <v>13.45</v>
      </c>
      <c r="K578" s="5">
        <v>3.7</v>
      </c>
      <c r="L578" s="5">
        <v>2.72</v>
      </c>
      <c r="M578" s="5"/>
      <c r="N578" s="5">
        <v>8.2200000000000006</v>
      </c>
      <c r="O578" s="5">
        <v>3.03</v>
      </c>
      <c r="P578" s="5"/>
      <c r="R578" s="5">
        <v>3.03</v>
      </c>
      <c r="S578" s="5">
        <v>59.31</v>
      </c>
      <c r="T578" s="5">
        <v>56.28</v>
      </c>
      <c r="U578" s="5">
        <v>57.8</v>
      </c>
      <c r="V578">
        <v>57.5</v>
      </c>
      <c r="W578" s="5">
        <v>85327.105500000005</v>
      </c>
      <c r="X578">
        <v>4266.3552750000008</v>
      </c>
      <c r="Y578">
        <v>89593.460775</v>
      </c>
      <c r="Z578">
        <v>2687.8038232499998</v>
      </c>
      <c r="AA578">
        <v>92281.264598249996</v>
      </c>
      <c r="AC578">
        <v>92281.264598249996</v>
      </c>
      <c r="AE578">
        <v>92281.264598249996</v>
      </c>
      <c r="AG578">
        <v>92281.264598249996</v>
      </c>
      <c r="AI578">
        <v>92281.264598249996</v>
      </c>
      <c r="AJ578">
        <v>922.81264598250004</v>
      </c>
      <c r="AK578">
        <v>93204.077244232496</v>
      </c>
      <c r="AL578" s="5">
        <v>4660.2038622116252</v>
      </c>
      <c r="AM578" s="5">
        <v>97864.281106444105</v>
      </c>
      <c r="AO578">
        <v>97864.281106444105</v>
      </c>
      <c r="AP578">
        <v>1957.2856221288823</v>
      </c>
      <c r="AQ578">
        <v>99821.566728573001</v>
      </c>
      <c r="AS578">
        <v>99821.566728573001</v>
      </c>
      <c r="AT578">
        <v>1996.43133457146</v>
      </c>
      <c r="AU578">
        <v>101817.99806314446</v>
      </c>
      <c r="AW578">
        <v>101817.99806314446</v>
      </c>
      <c r="AX578" s="5">
        <v>1018.1799806314448</v>
      </c>
      <c r="AY578">
        <v>102836.1780437759</v>
      </c>
      <c r="BA578">
        <v>102836.1780437759</v>
      </c>
      <c r="BC578">
        <v>102836.1780437759</v>
      </c>
      <c r="BE578">
        <v>102836.1780437759</v>
      </c>
      <c r="BF578">
        <v>1542.5426706566384</v>
      </c>
      <c r="BG578">
        <v>104378.72071443254</v>
      </c>
      <c r="BH578">
        <v>500</v>
      </c>
      <c r="BI578">
        <v>104878.72071443254</v>
      </c>
      <c r="BJ578">
        <v>4195.1488285773012</v>
      </c>
      <c r="BK578">
        <v>109073.86954300985</v>
      </c>
      <c r="BL578">
        <v>6544.4321725805903</v>
      </c>
      <c r="BM578">
        <v>115618.30171559044</v>
      </c>
      <c r="BN578">
        <v>15030.379223026755</v>
      </c>
      <c r="BO578">
        <v>130648.6809386172</v>
      </c>
      <c r="BP578">
        <v>35</v>
      </c>
      <c r="BQ578">
        <v>130683.6809386172</v>
      </c>
      <c r="BS578">
        <v>130683.6809386172</v>
      </c>
      <c r="BT578" s="5">
        <v>130683.68</v>
      </c>
      <c r="BU578" s="5">
        <v>7514400</v>
      </c>
      <c r="BX578" s="5">
        <v>0</v>
      </c>
      <c r="BY578" s="5">
        <v>130685.21739130437</v>
      </c>
      <c r="BZ578" s="5">
        <v>7514400</v>
      </c>
      <c r="CA578" s="5" t="s">
        <v>8</v>
      </c>
      <c r="CB578" s="5"/>
      <c r="CC578">
        <v>130685.21739130437</v>
      </c>
      <c r="CD578" s="5">
        <v>0</v>
      </c>
      <c r="CE578" s="5">
        <v>7514400</v>
      </c>
      <c r="CF578" s="5"/>
      <c r="CG578" s="5"/>
      <c r="CH578" s="5" t="s">
        <v>2</v>
      </c>
      <c r="CI578" s="5" t="s">
        <v>2</v>
      </c>
      <c r="CJ578" t="s">
        <v>1821</v>
      </c>
      <c r="CK578" t="s">
        <v>1787</v>
      </c>
      <c r="CL578" t="s">
        <v>1868</v>
      </c>
      <c r="CM578" t="s">
        <v>1865</v>
      </c>
      <c r="CN578" s="5" t="b">
        <v>1</v>
      </c>
      <c r="CO578" t="s">
        <v>719</v>
      </c>
      <c r="CQ578" t="s">
        <v>1269</v>
      </c>
      <c r="CR578" t="s">
        <v>1451</v>
      </c>
      <c r="CS578" t="s">
        <v>1282</v>
      </c>
      <c r="CT578" t="b">
        <v>0</v>
      </c>
      <c r="CU578">
        <v>7514400</v>
      </c>
      <c r="CV578">
        <v>7514400</v>
      </c>
      <c r="CW578">
        <v>0</v>
      </c>
      <c r="CX578">
        <v>0</v>
      </c>
      <c r="CY578">
        <v>0</v>
      </c>
      <c r="CZ578" t="b">
        <v>1</v>
      </c>
      <c r="DA578" t="s">
        <v>1786</v>
      </c>
      <c r="DB578" t="s">
        <v>1787</v>
      </c>
      <c r="DC578">
        <v>-5.1903114186850896E-3</v>
      </c>
      <c r="DD578">
        <v>-678.29697607943024</v>
      </c>
      <c r="DE578" s="5">
        <f>ROUND(ПП5[[#This Row],[Стоимость квартиры с отделкой]]/1000000,2)</f>
        <v>7.51</v>
      </c>
    </row>
    <row r="579" spans="1:109" x14ac:dyDescent="0.25">
      <c r="A579" s="5">
        <v>578</v>
      </c>
      <c r="B579" s="5" t="s">
        <v>22</v>
      </c>
      <c r="C579" s="5">
        <v>24</v>
      </c>
      <c r="D579" s="5">
        <v>6</v>
      </c>
      <c r="E579" s="5">
        <v>1</v>
      </c>
      <c r="F579" s="5">
        <v>12.71</v>
      </c>
      <c r="G579" s="5"/>
      <c r="H579" s="5"/>
      <c r="I579" s="5">
        <v>12.71</v>
      </c>
      <c r="J579" s="5">
        <v>12.55</v>
      </c>
      <c r="K579" s="5">
        <v>4.28</v>
      </c>
      <c r="L579" s="5"/>
      <c r="M579" s="5"/>
      <c r="N579" s="5">
        <v>7.34</v>
      </c>
      <c r="O579" s="5">
        <v>2.84</v>
      </c>
      <c r="P579" s="5"/>
      <c r="R579" s="5">
        <v>2.84</v>
      </c>
      <c r="S579" s="5">
        <v>39.72</v>
      </c>
      <c r="T579" s="5">
        <v>36.880000000000003</v>
      </c>
      <c r="U579" s="5">
        <v>38.299999999999997</v>
      </c>
      <c r="V579">
        <v>37.700000000000003</v>
      </c>
      <c r="W579" s="5">
        <v>94090.5</v>
      </c>
      <c r="X579">
        <v>4704.5250000000005</v>
      </c>
      <c r="Y579">
        <v>98795.024999999994</v>
      </c>
      <c r="Z579">
        <v>2963.8507499999996</v>
      </c>
      <c r="AA579">
        <v>101758.87575000001</v>
      </c>
      <c r="AB579">
        <v>1017.5887575</v>
      </c>
      <c r="AC579">
        <v>102776.4645075</v>
      </c>
      <c r="AE579">
        <v>102776.4645075</v>
      </c>
      <c r="AF579">
        <v>5138.8232253749993</v>
      </c>
      <c r="AG579">
        <v>107915.287732875</v>
      </c>
      <c r="AI579">
        <v>107915.287732875</v>
      </c>
      <c r="AJ579">
        <v>1079.1528773287498</v>
      </c>
      <c r="AK579">
        <v>108994.44061020372</v>
      </c>
      <c r="AL579" s="5">
        <v>5449.7220305101873</v>
      </c>
      <c r="AM579" s="5">
        <v>114444.16264071393</v>
      </c>
      <c r="AO579">
        <v>114444.16264071393</v>
      </c>
      <c r="AP579">
        <v>3433.3248792214172</v>
      </c>
      <c r="AQ579">
        <v>117877.48751993533</v>
      </c>
      <c r="AS579">
        <v>117877.48751993533</v>
      </c>
      <c r="AU579">
        <v>117877.48751993533</v>
      </c>
      <c r="AW579">
        <v>117877.48751993533</v>
      </c>
      <c r="AX579" s="5"/>
      <c r="AY579">
        <v>117877.48751993533</v>
      </c>
      <c r="AZ579">
        <v>1178.7748751993531</v>
      </c>
      <c r="BA579">
        <v>119056.26239513468</v>
      </c>
      <c r="BB579">
        <v>595.28131197567336</v>
      </c>
      <c r="BC579">
        <v>119651.54370711037</v>
      </c>
      <c r="BE579">
        <v>119651.54370711037</v>
      </c>
      <c r="BF579">
        <v>2991.288592677759</v>
      </c>
      <c r="BG579">
        <v>122642.8322997881</v>
      </c>
      <c r="BI579">
        <v>122642.8322997881</v>
      </c>
      <c r="BJ579">
        <v>2452.8566459957619</v>
      </c>
      <c r="BK579">
        <v>125095.68894578388</v>
      </c>
      <c r="BL579">
        <v>6254.7844472891938</v>
      </c>
      <c r="BM579">
        <v>131350.47339307307</v>
      </c>
      <c r="BN579">
        <v>17075.561541099501</v>
      </c>
      <c r="BO579">
        <v>148426.03493417258</v>
      </c>
      <c r="BP579">
        <v>35</v>
      </c>
      <c r="BQ579">
        <v>148461.03493417258</v>
      </c>
      <c r="BS579">
        <v>148461.03493417258</v>
      </c>
      <c r="BT579" s="5">
        <v>148461.03</v>
      </c>
      <c r="BU579" s="5">
        <v>5597000</v>
      </c>
      <c r="BX579" s="5">
        <v>0</v>
      </c>
      <c r="BY579" s="5">
        <v>148461.53846153847</v>
      </c>
      <c r="BZ579" s="5">
        <v>5597000</v>
      </c>
      <c r="CA579" s="5" t="s">
        <v>8</v>
      </c>
      <c r="CB579" s="5"/>
      <c r="CC579">
        <v>148461.53846153847</v>
      </c>
      <c r="CD579" s="5">
        <v>0</v>
      </c>
      <c r="CE579" s="5">
        <v>5597000</v>
      </c>
      <c r="CF579" s="5"/>
      <c r="CG579" s="5"/>
      <c r="CH579" s="5" t="s">
        <v>2</v>
      </c>
      <c r="CI579" s="5" t="s">
        <v>2</v>
      </c>
      <c r="CJ579" t="s">
        <v>1821</v>
      </c>
      <c r="CK579" t="s">
        <v>1787</v>
      </c>
      <c r="CL579" t="s">
        <v>1868</v>
      </c>
      <c r="CM579" t="s">
        <v>1864</v>
      </c>
      <c r="CN579" s="5" t="b">
        <v>1</v>
      </c>
      <c r="CO579" t="s">
        <v>720</v>
      </c>
      <c r="CQ579" t="s">
        <v>1269</v>
      </c>
      <c r="CR579" t="s">
        <v>1451</v>
      </c>
      <c r="CS579" t="s">
        <v>8</v>
      </c>
      <c r="CT579" t="b">
        <v>1</v>
      </c>
      <c r="CU579">
        <v>5597000</v>
      </c>
      <c r="CV579">
        <v>5597000</v>
      </c>
      <c r="CW579">
        <v>0</v>
      </c>
      <c r="CX579">
        <v>0</v>
      </c>
      <c r="CY579">
        <v>0</v>
      </c>
      <c r="CZ579" t="b">
        <v>1</v>
      </c>
      <c r="DA579" t="s">
        <v>1786</v>
      </c>
      <c r="DB579" t="s">
        <v>1787</v>
      </c>
      <c r="DC579">
        <v>-1.5665796344647598E-2</v>
      </c>
      <c r="DD579">
        <v>-2325.7682265515282</v>
      </c>
      <c r="DE579" s="5">
        <f>ROUND(ПП5[[#This Row],[Стоимость квартиры с отделкой]]/1000000,2)</f>
        <v>5.6</v>
      </c>
    </row>
    <row r="580" spans="1:109" x14ac:dyDescent="0.25">
      <c r="A580" s="5">
        <v>579</v>
      </c>
      <c r="B580" s="5" t="s">
        <v>22</v>
      </c>
      <c r="C580" s="5">
        <v>24</v>
      </c>
      <c r="D580" s="5">
        <v>7</v>
      </c>
      <c r="E580" s="5">
        <v>3</v>
      </c>
      <c r="F580" s="5">
        <v>14.49</v>
      </c>
      <c r="G580" s="5">
        <v>13.98</v>
      </c>
      <c r="H580" s="5">
        <v>11.42</v>
      </c>
      <c r="I580" s="5">
        <v>39.89</v>
      </c>
      <c r="J580" s="5">
        <v>16.670000000000002</v>
      </c>
      <c r="K580" s="5">
        <v>4.1399999999999997</v>
      </c>
      <c r="L580" s="5">
        <v>1.89</v>
      </c>
      <c r="M580" s="5"/>
      <c r="N580" s="5">
        <v>11.31</v>
      </c>
      <c r="O580" s="5">
        <v>2.86</v>
      </c>
      <c r="P580" s="5">
        <v>2.79</v>
      </c>
      <c r="Q580">
        <v>5.42</v>
      </c>
      <c r="R580" s="5">
        <v>11.07</v>
      </c>
      <c r="S580" s="5">
        <v>84.97</v>
      </c>
      <c r="T580" s="5">
        <v>73.900000000000006</v>
      </c>
      <c r="U580" s="5">
        <v>79.44</v>
      </c>
      <c r="V580">
        <v>78.249999999999986</v>
      </c>
      <c r="W580" s="5">
        <v>83513.430000000022</v>
      </c>
      <c r="X580">
        <v>4175.6715000000013</v>
      </c>
      <c r="Y580">
        <v>87689.101500000019</v>
      </c>
      <c r="Z580">
        <v>2630.6730450000005</v>
      </c>
      <c r="AA580">
        <v>90319.774545000022</v>
      </c>
      <c r="AC580">
        <v>90319.774545000022</v>
      </c>
      <c r="AE580">
        <v>90319.774545000022</v>
      </c>
      <c r="AG580">
        <v>90319.774545000022</v>
      </c>
      <c r="AI580">
        <v>90319.774545000022</v>
      </c>
      <c r="AJ580">
        <v>903.19774545000018</v>
      </c>
      <c r="AK580">
        <v>91222.972290450023</v>
      </c>
      <c r="AL580" s="5">
        <v>4561.1486145225017</v>
      </c>
      <c r="AM580" s="5">
        <v>95784.120904972529</v>
      </c>
      <c r="AO580">
        <v>95784.120904972529</v>
      </c>
      <c r="AP580">
        <v>1915.6824180994504</v>
      </c>
      <c r="AQ580">
        <v>97699.803323071974</v>
      </c>
      <c r="AS580">
        <v>97699.803323071974</v>
      </c>
      <c r="AT580">
        <v>1953.9960664614396</v>
      </c>
      <c r="AU580">
        <v>99653.799389533408</v>
      </c>
      <c r="AV580">
        <v>1000</v>
      </c>
      <c r="AW580">
        <v>100653.79938953339</v>
      </c>
      <c r="AX580" s="5"/>
      <c r="AY580">
        <v>100653.79938953339</v>
      </c>
      <c r="AZ580">
        <v>2013.0759877906685</v>
      </c>
      <c r="BA580">
        <v>102666.87537732408</v>
      </c>
      <c r="BC580">
        <v>102666.87537732408</v>
      </c>
      <c r="BD580">
        <v>2053.3375075464814</v>
      </c>
      <c r="BE580">
        <v>104720.21288487056</v>
      </c>
      <c r="BF580">
        <v>2618.005322121764</v>
      </c>
      <c r="BG580">
        <v>107338.21820699231</v>
      </c>
      <c r="BI580">
        <v>107338.21820699231</v>
      </c>
      <c r="BJ580">
        <v>4293.5287282796935</v>
      </c>
      <c r="BK580">
        <v>111631.74693527202</v>
      </c>
      <c r="BL580">
        <v>5581.5873467636011</v>
      </c>
      <c r="BM580">
        <v>117213.33428203562</v>
      </c>
      <c r="BN580">
        <v>15237.733456664631</v>
      </c>
      <c r="BO580">
        <v>132451.06773870025</v>
      </c>
      <c r="BP580">
        <v>35</v>
      </c>
      <c r="BQ580">
        <v>132486.06773870025</v>
      </c>
      <c r="BS580">
        <v>132486.06773870025</v>
      </c>
      <c r="BT580" s="5">
        <v>132486.07</v>
      </c>
      <c r="BU580" s="5">
        <v>10367100</v>
      </c>
      <c r="BX580" s="5">
        <v>0</v>
      </c>
      <c r="BY580" s="5">
        <v>132486.90095846649</v>
      </c>
      <c r="BZ580" s="5">
        <v>10367100</v>
      </c>
      <c r="CA580" s="5" t="s">
        <v>8</v>
      </c>
      <c r="CB580" s="5"/>
      <c r="CC580">
        <v>132486.90095846649</v>
      </c>
      <c r="CD580" s="5">
        <v>0</v>
      </c>
      <c r="CE580" s="5">
        <v>10367100</v>
      </c>
      <c r="CF580" s="5" t="s">
        <v>105</v>
      </c>
      <c r="CG580" s="5"/>
      <c r="CH580" s="5" t="s">
        <v>2</v>
      </c>
      <c r="CI580" s="5" t="s">
        <v>2</v>
      </c>
      <c r="CJ580" t="s">
        <v>1821</v>
      </c>
      <c r="CK580" t="s">
        <v>1787</v>
      </c>
      <c r="CL580" t="s">
        <v>1868</v>
      </c>
      <c r="CM580" t="s">
        <v>1858</v>
      </c>
      <c r="CN580" s="5" t="b">
        <v>1</v>
      </c>
      <c r="CO580" t="s">
        <v>721</v>
      </c>
      <c r="CQ580" t="s">
        <v>1269</v>
      </c>
      <c r="CR580" t="s">
        <v>1451</v>
      </c>
      <c r="CS580" t="s">
        <v>8</v>
      </c>
      <c r="CT580" t="b">
        <v>1</v>
      </c>
      <c r="CU580">
        <v>10367100</v>
      </c>
      <c r="CV580">
        <v>10367100</v>
      </c>
      <c r="CW580">
        <v>0</v>
      </c>
      <c r="CX580">
        <v>0</v>
      </c>
      <c r="CY580">
        <v>0</v>
      </c>
      <c r="CZ580" t="b">
        <v>1</v>
      </c>
      <c r="DA580" t="s">
        <v>1786</v>
      </c>
      <c r="DB580" t="s">
        <v>1787</v>
      </c>
      <c r="DC580">
        <v>-1.4979859013091843E-2</v>
      </c>
      <c r="DD580">
        <v>-1984.6350974392908</v>
      </c>
      <c r="DE580" s="5">
        <f>ROUND(ПП5[[#This Row],[Стоимость квартиры с отделкой]]/1000000,2)</f>
        <v>10.37</v>
      </c>
    </row>
    <row r="581" spans="1:109" x14ac:dyDescent="0.25">
      <c r="A581" s="5">
        <v>580</v>
      </c>
      <c r="B581" s="5" t="s">
        <v>22</v>
      </c>
      <c r="C581" s="5">
        <v>24</v>
      </c>
      <c r="D581" s="5">
        <v>8</v>
      </c>
      <c r="E581" s="5">
        <v>1</v>
      </c>
      <c r="F581" s="5">
        <v>16.79</v>
      </c>
      <c r="G581" s="5"/>
      <c r="H581" s="5"/>
      <c r="I581" s="5">
        <v>16.79</v>
      </c>
      <c r="J581" s="5">
        <v>11.43</v>
      </c>
      <c r="K581" s="5">
        <v>3.56</v>
      </c>
      <c r="L581" s="5"/>
      <c r="M581" s="5"/>
      <c r="N581" s="5">
        <v>6.66</v>
      </c>
      <c r="O581" s="5">
        <v>2.4900000000000002</v>
      </c>
      <c r="P581" s="5"/>
      <c r="R581" s="5">
        <v>2.4900000000000002</v>
      </c>
      <c r="S581" s="5">
        <v>40.93</v>
      </c>
      <c r="T581" s="5">
        <v>38.44</v>
      </c>
      <c r="U581" s="5">
        <v>39.69</v>
      </c>
      <c r="V581">
        <v>39.549999999999997</v>
      </c>
      <c r="W581" s="5">
        <v>92873.8125</v>
      </c>
      <c r="X581">
        <v>4643.6906250000002</v>
      </c>
      <c r="Y581">
        <v>97517.503125000003</v>
      </c>
      <c r="Z581">
        <v>2925.52509375</v>
      </c>
      <c r="AA581">
        <v>100443.02821875</v>
      </c>
      <c r="AB581">
        <v>4519.9362698437499</v>
      </c>
      <c r="AC581">
        <v>104962.96448859376</v>
      </c>
      <c r="AE581">
        <v>104962.96448859376</v>
      </c>
      <c r="AF581">
        <v>5248.1482244296876</v>
      </c>
      <c r="AG581">
        <v>110211.11271302344</v>
      </c>
      <c r="AI581">
        <v>110211.11271302344</v>
      </c>
      <c r="AJ581">
        <v>1102.1111271302343</v>
      </c>
      <c r="AK581">
        <v>111313.22384015367</v>
      </c>
      <c r="AL581" s="5">
        <v>5565.6611920076839</v>
      </c>
      <c r="AM581" s="5">
        <v>116878.88503216136</v>
      </c>
      <c r="AO581">
        <v>116878.88503216136</v>
      </c>
      <c r="AP581">
        <v>3506.3665509648404</v>
      </c>
      <c r="AQ581">
        <v>120385.2515831262</v>
      </c>
      <c r="AS581">
        <v>120385.2515831262</v>
      </c>
      <c r="AU581">
        <v>120385.2515831262</v>
      </c>
      <c r="AW581">
        <v>120385.2515831262</v>
      </c>
      <c r="AX581" s="5"/>
      <c r="AY581">
        <v>120385.2515831262</v>
      </c>
      <c r="BA581">
        <v>120385.2515831262</v>
      </c>
      <c r="BC581">
        <v>120385.2515831262</v>
      </c>
      <c r="BE581">
        <v>120385.2515831262</v>
      </c>
      <c r="BF581">
        <v>601.92625791563103</v>
      </c>
      <c r="BG581">
        <v>120987.17784104183</v>
      </c>
      <c r="BI581">
        <v>120987.17784104183</v>
      </c>
      <c r="BJ581">
        <v>2419.7435568208366</v>
      </c>
      <c r="BK581">
        <v>123406.92139786266</v>
      </c>
      <c r="BL581">
        <v>6170.346069893134</v>
      </c>
      <c r="BM581">
        <v>129577.2674677558</v>
      </c>
      <c r="BN581">
        <v>16845.044770808254</v>
      </c>
      <c r="BO581">
        <v>146422.31223856405</v>
      </c>
      <c r="BP581">
        <v>35</v>
      </c>
      <c r="BQ581">
        <v>146457.31223856405</v>
      </c>
      <c r="BS581">
        <v>146457.31223856405</v>
      </c>
      <c r="BT581" s="5">
        <v>146457.31</v>
      </c>
      <c r="BU581" s="5">
        <v>5792400</v>
      </c>
      <c r="BX581" s="5">
        <v>0</v>
      </c>
      <c r="BY581" s="5">
        <v>146457.6485461441</v>
      </c>
      <c r="BZ581" s="5">
        <v>5792400</v>
      </c>
      <c r="CA581" s="5" t="s">
        <v>8</v>
      </c>
      <c r="CB581" s="5"/>
      <c r="CC581">
        <v>146457.6485461441</v>
      </c>
      <c r="CD581" s="5">
        <v>0</v>
      </c>
      <c r="CE581" s="5">
        <v>5792400</v>
      </c>
      <c r="CF581" s="5"/>
      <c r="CG581" s="5"/>
      <c r="CH581" s="5" t="s">
        <v>2</v>
      </c>
      <c r="CI581" s="5" t="s">
        <v>2</v>
      </c>
      <c r="CJ581" t="s">
        <v>1821</v>
      </c>
      <c r="CK581" t="s">
        <v>1787</v>
      </c>
      <c r="CL581" t="s">
        <v>1868</v>
      </c>
      <c r="CM581" t="s">
        <v>1864</v>
      </c>
      <c r="CN581" s="5" t="b">
        <v>1</v>
      </c>
      <c r="CO581" t="s">
        <v>722</v>
      </c>
      <c r="CQ581" t="s">
        <v>1269</v>
      </c>
      <c r="CR581" t="s">
        <v>1451</v>
      </c>
      <c r="CS581" t="s">
        <v>8</v>
      </c>
      <c r="CT581" t="b">
        <v>1</v>
      </c>
      <c r="CU581">
        <v>5792400</v>
      </c>
      <c r="CV581">
        <v>5792400</v>
      </c>
      <c r="CW581">
        <v>0</v>
      </c>
      <c r="CX581">
        <v>0</v>
      </c>
      <c r="CY581">
        <v>0</v>
      </c>
      <c r="CZ581" t="b">
        <v>1</v>
      </c>
      <c r="DA581" t="s">
        <v>1786</v>
      </c>
      <c r="DB581" t="s">
        <v>1787</v>
      </c>
      <c r="DC581">
        <v>-3.5273368606700828E-3</v>
      </c>
      <c r="DD581">
        <v>-516.60546224387826</v>
      </c>
      <c r="DE581" s="5">
        <f>ROUND(ПП5[[#This Row],[Стоимость квартиры с отделкой]]/1000000,2)</f>
        <v>5.79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DA6-9BF5-45F1-9B3C-144167E62837}">
  <dimension ref="A1:DG537"/>
  <sheetViews>
    <sheetView topLeftCell="A2" workbookViewId="0">
      <selection activeCell="E13" sqref="E13"/>
    </sheetView>
  </sheetViews>
  <sheetFormatPr defaultRowHeight="15" x14ac:dyDescent="0.25"/>
  <cols>
    <col min="1" max="1" width="5.5703125" bestFit="1" customWidth="1"/>
    <col min="2" max="2" width="9.85546875" bestFit="1" customWidth="1"/>
    <col min="3" max="3" width="7.85546875" bestFit="1" customWidth="1"/>
    <col min="4" max="4" width="14.140625" bestFit="1" customWidth="1"/>
    <col min="5" max="5" width="9" bestFit="1" customWidth="1"/>
    <col min="6" max="8" width="21.28515625" bestFit="1" customWidth="1"/>
    <col min="9" max="9" width="29.28515625" bestFit="1" customWidth="1"/>
    <col min="10" max="10" width="17.28515625" bestFit="1" customWidth="1"/>
    <col min="11" max="11" width="18.28515625" bestFit="1" customWidth="1"/>
    <col min="12" max="12" width="14.5703125" bestFit="1" customWidth="1"/>
    <col min="13" max="13" width="15.140625" bestFit="1" customWidth="1"/>
    <col min="14" max="14" width="20.7109375" bestFit="1" customWidth="1"/>
    <col min="15" max="15" width="19.7109375" bestFit="1" customWidth="1"/>
    <col min="16" max="16" width="21.140625" bestFit="1" customWidth="1"/>
    <col min="17" max="17" width="10" bestFit="1" customWidth="1"/>
    <col min="18" max="18" width="29.5703125" bestFit="1" customWidth="1"/>
    <col min="19" max="19" width="22.5703125" bestFit="1" customWidth="1"/>
    <col min="20" max="20" width="32" bestFit="1" customWidth="1"/>
    <col min="21" max="21" width="16.7109375" bestFit="1" customWidth="1"/>
    <col min="22" max="22" width="16.28515625" bestFit="1" customWidth="1"/>
    <col min="23" max="23" width="25.42578125" bestFit="1" customWidth="1"/>
    <col min="24" max="24" width="15.5703125" bestFit="1" customWidth="1"/>
    <col min="25" max="25" width="39.5703125" bestFit="1" customWidth="1"/>
    <col min="26" max="26" width="15.5703125" bestFit="1" customWidth="1"/>
    <col min="27" max="27" width="37.140625" bestFit="1" customWidth="1"/>
    <col min="28" max="28" width="15.5703125" bestFit="1" customWidth="1"/>
    <col min="29" max="29" width="30.140625" bestFit="1" customWidth="1"/>
    <col min="30" max="30" width="15.5703125" bestFit="1" customWidth="1"/>
    <col min="31" max="31" width="35.42578125" bestFit="1" customWidth="1"/>
    <col min="32" max="32" width="15.5703125" bestFit="1" customWidth="1"/>
    <col min="33" max="33" width="42.42578125" bestFit="1" customWidth="1"/>
    <col min="34" max="34" width="15.5703125" bestFit="1" customWidth="1"/>
    <col min="35" max="35" width="41.5703125" bestFit="1" customWidth="1"/>
    <col min="36" max="36" width="15.5703125" bestFit="1" customWidth="1"/>
    <col min="37" max="37" width="37.42578125" bestFit="1" customWidth="1"/>
    <col min="38" max="38" width="15.5703125" bestFit="1" customWidth="1"/>
    <col min="39" max="39" width="37.42578125" bestFit="1" customWidth="1"/>
    <col min="40" max="40" width="15.5703125" bestFit="1" customWidth="1"/>
    <col min="41" max="41" width="51" bestFit="1" customWidth="1"/>
    <col min="42" max="42" width="15.5703125" bestFit="1" customWidth="1"/>
    <col min="43" max="43" width="25.42578125" bestFit="1" customWidth="1"/>
    <col min="44" max="44" width="15.5703125" bestFit="1" customWidth="1"/>
    <col min="45" max="45" width="25.42578125" bestFit="1" customWidth="1"/>
    <col min="46" max="46" width="15.5703125" bestFit="1" customWidth="1"/>
    <col min="47" max="47" width="25.42578125" bestFit="1" customWidth="1"/>
    <col min="48" max="48" width="15.5703125" bestFit="1" customWidth="1"/>
    <col min="49" max="49" width="59.140625" bestFit="1" customWidth="1"/>
    <col min="50" max="50" width="15.5703125" bestFit="1" customWidth="1"/>
    <col min="51" max="51" width="26.85546875" bestFit="1" customWidth="1"/>
    <col min="52" max="52" width="14.42578125" bestFit="1" customWidth="1"/>
    <col min="53" max="53" width="29.140625" bestFit="1" customWidth="1"/>
    <col min="54" max="54" width="15.5703125" bestFit="1" customWidth="1"/>
    <col min="55" max="55" width="26.85546875" bestFit="1" customWidth="1"/>
    <col min="56" max="56" width="15.5703125" bestFit="1" customWidth="1"/>
    <col min="57" max="57" width="42.7109375" bestFit="1" customWidth="1"/>
    <col min="58" max="58" width="15.5703125" bestFit="1" customWidth="1"/>
    <col min="59" max="59" width="59.42578125" bestFit="1" customWidth="1"/>
    <col min="60" max="60" width="15.5703125" bestFit="1" customWidth="1"/>
    <col min="61" max="61" width="24" bestFit="1" customWidth="1"/>
    <col min="62" max="62" width="17.5703125" bestFit="1" customWidth="1"/>
    <col min="63" max="63" width="66" bestFit="1" customWidth="1"/>
    <col min="64" max="64" width="17.5703125" bestFit="1" customWidth="1"/>
    <col min="65" max="65" width="21.85546875" bestFit="1" customWidth="1"/>
    <col min="66" max="66" width="15.5703125" bestFit="1" customWidth="1"/>
    <col min="67" max="67" width="41.85546875" bestFit="1" customWidth="1"/>
    <col min="68" max="68" width="15.5703125" bestFit="1" customWidth="1"/>
    <col min="69" max="69" width="23.28515625" bestFit="1" customWidth="1"/>
    <col min="70" max="70" width="15.5703125" bestFit="1" customWidth="1"/>
    <col min="71" max="71" width="32.85546875" bestFit="1" customWidth="1"/>
    <col min="72" max="72" width="15.5703125" bestFit="1" customWidth="1"/>
    <col min="73" max="73" width="28.5703125" bestFit="1" customWidth="1"/>
    <col min="74" max="74" width="15.5703125" bestFit="1" customWidth="1"/>
    <col min="75" max="75" width="18.5703125" bestFit="1" customWidth="1"/>
    <col min="76" max="76" width="15.5703125" bestFit="1" customWidth="1"/>
    <col min="77" max="77" width="14.140625" bestFit="1" customWidth="1"/>
    <col min="78" max="78" width="23" bestFit="1" customWidth="1"/>
    <col min="79" max="79" width="24.85546875" bestFit="1" customWidth="1"/>
    <col min="80" max="80" width="11.85546875" bestFit="1" customWidth="1"/>
    <col min="81" max="81" width="25.28515625" bestFit="1" customWidth="1"/>
    <col min="82" max="82" width="33.85546875" bestFit="1" customWidth="1"/>
    <col min="83" max="83" width="39.140625" bestFit="1" customWidth="1"/>
    <col min="84" max="84" width="13.85546875" bestFit="1" customWidth="1"/>
    <col min="85" max="85" width="21.42578125" bestFit="1" customWidth="1"/>
    <col min="86" max="86" width="21.85546875" bestFit="1" customWidth="1"/>
    <col min="87" max="87" width="17.85546875" bestFit="1" customWidth="1"/>
    <col min="88" max="88" width="33.5703125" bestFit="1" customWidth="1"/>
    <col min="89" max="89" width="10" bestFit="1" customWidth="1"/>
    <col min="90" max="90" width="33.85546875" bestFit="1" customWidth="1"/>
    <col min="91" max="91" width="28.28515625" bestFit="1" customWidth="1"/>
    <col min="92" max="92" width="26.140625" bestFit="1" customWidth="1"/>
    <col min="93" max="93" width="10" bestFit="1" customWidth="1"/>
    <col min="94" max="94" width="15.140625" bestFit="1" customWidth="1"/>
    <col min="95" max="95" width="19.140625" bestFit="1" customWidth="1"/>
    <col min="96" max="96" width="14.42578125" bestFit="1" customWidth="1"/>
    <col min="97" max="97" width="12.7109375" bestFit="1" customWidth="1"/>
    <col min="98" max="98" width="40.7109375" bestFit="1" customWidth="1"/>
    <col min="99" max="99" width="15.7109375" bestFit="1" customWidth="1"/>
    <col min="100" max="100" width="18.28515625" bestFit="1" customWidth="1"/>
    <col min="101" max="101" width="14.28515625" bestFit="1" customWidth="1"/>
    <col min="102" max="102" width="18.140625" bestFit="1" customWidth="1"/>
    <col min="103" max="103" width="14.5703125" bestFit="1" customWidth="1"/>
    <col min="104" max="104" width="12" bestFit="1" customWidth="1"/>
    <col min="105" max="105" width="24" bestFit="1" customWidth="1"/>
    <col min="106" max="106" width="15.85546875" bestFit="1" customWidth="1"/>
    <col min="107" max="107" width="18" bestFit="1" customWidth="1"/>
    <col min="108" max="108" width="17.7109375" customWidth="1"/>
    <col min="109" max="109" width="20.28515625" bestFit="1" customWidth="1"/>
    <col min="110" max="110" width="16.7109375" bestFit="1" customWidth="1"/>
    <col min="111" max="111" width="9.5703125" bestFit="1" customWidth="1"/>
    <col min="112" max="112" width="16.7109375" bestFit="1" customWidth="1"/>
    <col min="113" max="116" width="9.5703125" bestFit="1" customWidth="1"/>
    <col min="117" max="117" width="9.28515625" bestFit="1" customWidth="1"/>
    <col min="118" max="121" width="9.5703125" bestFit="1" customWidth="1"/>
    <col min="122" max="122" width="11.5703125" customWidth="1"/>
    <col min="123" max="123" width="15.140625" bestFit="1" customWidth="1"/>
    <col min="124" max="124" width="19.140625" bestFit="1" customWidth="1"/>
    <col min="125" max="126" width="9.5703125" bestFit="1" customWidth="1"/>
    <col min="127" max="127" width="19.140625" customWidth="1"/>
    <col min="128" max="128" width="9.5703125" bestFit="1" customWidth="1"/>
    <col min="129" max="129" width="10.28515625" bestFit="1" customWidth="1"/>
    <col min="130" max="130" width="20.7109375" customWidth="1"/>
  </cols>
  <sheetData>
    <row r="1" spans="1:111" x14ac:dyDescent="0.25">
      <c r="A1" t="s">
        <v>5</v>
      </c>
      <c r="B1" t="s">
        <v>11</v>
      </c>
      <c r="C1" t="s">
        <v>12</v>
      </c>
      <c r="D1" t="s">
        <v>26</v>
      </c>
      <c r="E1" t="s">
        <v>13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23</v>
      </c>
      <c r="U1" t="s">
        <v>1845</v>
      </c>
      <c r="V1" t="s">
        <v>48</v>
      </c>
      <c r="W1" t="s">
        <v>49</v>
      </c>
      <c r="X1" t="s">
        <v>50</v>
      </c>
      <c r="Y1" t="s">
        <v>133</v>
      </c>
      <c r="Z1" t="s">
        <v>51</v>
      </c>
      <c r="AA1" t="s">
        <v>134</v>
      </c>
      <c r="AB1" t="s">
        <v>63</v>
      </c>
      <c r="AC1" t="s">
        <v>64</v>
      </c>
      <c r="AD1" t="s">
        <v>65</v>
      </c>
      <c r="AE1" t="s">
        <v>67</v>
      </c>
      <c r="AF1" t="s">
        <v>68</v>
      </c>
      <c r="AG1" t="s">
        <v>71</v>
      </c>
      <c r="AH1" t="s">
        <v>70</v>
      </c>
      <c r="AI1" t="s">
        <v>72</v>
      </c>
      <c r="AJ1" t="s">
        <v>75</v>
      </c>
      <c r="AK1" t="s">
        <v>76</v>
      </c>
      <c r="AL1" t="s">
        <v>77</v>
      </c>
      <c r="AM1" t="s">
        <v>79</v>
      </c>
      <c r="AN1" t="s">
        <v>80</v>
      </c>
      <c r="AO1" t="s">
        <v>82</v>
      </c>
      <c r="AP1" t="s">
        <v>83</v>
      </c>
      <c r="AQ1" t="s">
        <v>106</v>
      </c>
      <c r="AR1" t="s">
        <v>107</v>
      </c>
      <c r="AS1" t="s">
        <v>135</v>
      </c>
      <c r="AT1" t="s">
        <v>124</v>
      </c>
      <c r="AU1" t="s">
        <v>125</v>
      </c>
      <c r="AV1" t="s">
        <v>126</v>
      </c>
      <c r="AW1" t="s">
        <v>138</v>
      </c>
      <c r="AX1" t="s">
        <v>123</v>
      </c>
      <c r="AY1" t="s">
        <v>136</v>
      </c>
      <c r="AZ1" t="s">
        <v>137</v>
      </c>
      <c r="BA1" t="s">
        <v>139</v>
      </c>
      <c r="BB1" t="s">
        <v>140</v>
      </c>
      <c r="BC1" t="s">
        <v>1259</v>
      </c>
      <c r="BD1" t="s">
        <v>1262</v>
      </c>
      <c r="BE1" t="s">
        <v>1289</v>
      </c>
      <c r="BF1" t="s">
        <v>1270</v>
      </c>
      <c r="BG1" t="s">
        <v>1275</v>
      </c>
      <c r="BH1" t="s">
        <v>1276</v>
      </c>
      <c r="BI1" t="s">
        <v>1283</v>
      </c>
      <c r="BJ1" t="s">
        <v>1284</v>
      </c>
      <c r="BK1" t="s">
        <v>1290</v>
      </c>
      <c r="BL1" t="s">
        <v>1291</v>
      </c>
      <c r="BM1" t="s">
        <v>1301</v>
      </c>
      <c r="BN1" t="s">
        <v>1300</v>
      </c>
      <c r="BO1" t="s">
        <v>1307</v>
      </c>
      <c r="BP1" t="s">
        <v>1308</v>
      </c>
      <c r="BQ1" t="s">
        <v>1313</v>
      </c>
      <c r="BR1" t="s">
        <v>1314</v>
      </c>
      <c r="BS1" t="s">
        <v>1458</v>
      </c>
      <c r="BT1" t="s">
        <v>1454</v>
      </c>
      <c r="BU1" t="s">
        <v>1463</v>
      </c>
      <c r="BV1" t="s">
        <v>1464</v>
      </c>
      <c r="BW1" t="s">
        <v>1869</v>
      </c>
      <c r="BX1" t="s">
        <v>1870</v>
      </c>
      <c r="BY1" t="s">
        <v>52</v>
      </c>
      <c r="BZ1" t="s">
        <v>100</v>
      </c>
      <c r="CA1" t="s">
        <v>41</v>
      </c>
      <c r="CB1" t="s">
        <v>42</v>
      </c>
      <c r="CC1" t="s">
        <v>25</v>
      </c>
      <c r="CD1" t="s">
        <v>43</v>
      </c>
      <c r="CE1" t="s">
        <v>44</v>
      </c>
      <c r="CF1" t="s">
        <v>14</v>
      </c>
      <c r="CG1" t="s">
        <v>15</v>
      </c>
      <c r="CH1" t="s">
        <v>45</v>
      </c>
      <c r="CI1" t="s">
        <v>46</v>
      </c>
      <c r="CJ1" t="s">
        <v>6</v>
      </c>
      <c r="CK1" t="s">
        <v>47</v>
      </c>
      <c r="CL1" t="s">
        <v>16</v>
      </c>
      <c r="CM1" t="s">
        <v>1285</v>
      </c>
      <c r="CN1" t="s">
        <v>1286</v>
      </c>
      <c r="CO1" t="s">
        <v>7</v>
      </c>
      <c r="CP1" t="s">
        <v>17</v>
      </c>
      <c r="CQ1" t="s">
        <v>18</v>
      </c>
      <c r="CR1" t="s">
        <v>1814</v>
      </c>
      <c r="CS1" t="s">
        <v>1826</v>
      </c>
      <c r="CT1" t="s">
        <v>1853</v>
      </c>
      <c r="CU1" t="s">
        <v>1854</v>
      </c>
      <c r="CV1" t="s">
        <v>142</v>
      </c>
      <c r="CW1" t="s">
        <v>1268</v>
      </c>
      <c r="CX1" t="s">
        <v>1447</v>
      </c>
      <c r="CY1" t="s">
        <v>1448</v>
      </c>
      <c r="CZ1" t="s">
        <v>1449</v>
      </c>
      <c r="DA1" t="s">
        <v>1455</v>
      </c>
      <c r="DB1" t="s">
        <v>1292</v>
      </c>
      <c r="DC1" t="s">
        <v>1293</v>
      </c>
      <c r="DD1" t="s">
        <v>1294</v>
      </c>
      <c r="DE1" t="s">
        <v>1295</v>
      </c>
      <c r="DF1" t="s">
        <v>1312</v>
      </c>
      <c r="DG1" t="s">
        <v>119</v>
      </c>
    </row>
    <row r="2" spans="1:111" x14ac:dyDescent="0.25">
      <c r="A2">
        <v>1</v>
      </c>
      <c r="B2" t="s">
        <v>3</v>
      </c>
      <c r="C2">
        <v>2</v>
      </c>
      <c r="D2">
        <v>1</v>
      </c>
      <c r="E2">
        <v>1</v>
      </c>
      <c r="F2">
        <v>13.93</v>
      </c>
      <c r="I2">
        <v>13.93</v>
      </c>
      <c r="J2">
        <v>9.18</v>
      </c>
      <c r="K2">
        <v>3.65</v>
      </c>
      <c r="N2">
        <v>5.52</v>
      </c>
      <c r="O2">
        <v>2.4900000000000002</v>
      </c>
      <c r="Q2">
        <v>2.4900000000000002</v>
      </c>
      <c r="R2">
        <v>34.770000000000003</v>
      </c>
      <c r="S2">
        <v>32.28</v>
      </c>
      <c r="T2">
        <v>33.53</v>
      </c>
      <c r="U2">
        <v>34.4</v>
      </c>
      <c r="V2">
        <v>70700</v>
      </c>
      <c r="W2">
        <v>3535</v>
      </c>
      <c r="X2">
        <v>74235</v>
      </c>
      <c r="Y2">
        <v>2969.4</v>
      </c>
      <c r="Z2">
        <v>77204.399999999994</v>
      </c>
      <c r="AB2">
        <v>77204.399999999994</v>
      </c>
      <c r="AD2">
        <v>77204.399999999994</v>
      </c>
      <c r="AF2">
        <v>77204.399999999994</v>
      </c>
      <c r="AH2">
        <v>77204.399999999994</v>
      </c>
      <c r="AJ2">
        <v>77204.399999999994</v>
      </c>
      <c r="AL2">
        <v>77204.399999999994</v>
      </c>
      <c r="AN2">
        <v>77204.399999999994</v>
      </c>
      <c r="AP2">
        <v>77204.399999999994</v>
      </c>
      <c r="AR2">
        <v>77204.399999999994</v>
      </c>
      <c r="AT2">
        <v>77204.399999999994</v>
      </c>
      <c r="AV2">
        <v>77204.399999999994</v>
      </c>
      <c r="AX2">
        <v>77204.399999999994</v>
      </c>
      <c r="AZ2">
        <v>77204.399999999994</v>
      </c>
      <c r="BB2">
        <v>77204.399999999994</v>
      </c>
      <c r="BD2">
        <v>77204.399999999994</v>
      </c>
      <c r="BF2">
        <v>77204.399999999994</v>
      </c>
      <c r="BH2">
        <v>77204.399999999994</v>
      </c>
      <c r="BI2" s="5"/>
      <c r="BJ2" s="5">
        <v>77204.399999999994</v>
      </c>
      <c r="BL2">
        <v>77204.399999999994</v>
      </c>
      <c r="BN2">
        <v>77204.399999999994</v>
      </c>
      <c r="BP2">
        <v>77204.399999999994</v>
      </c>
      <c r="BR2">
        <v>77204.399999999994</v>
      </c>
      <c r="BT2">
        <v>77204.399999999994</v>
      </c>
      <c r="BV2">
        <v>77204.399999999994</v>
      </c>
      <c r="BX2">
        <v>77204.399999999994</v>
      </c>
      <c r="BY2">
        <v>77204.399999999994</v>
      </c>
      <c r="BZ2">
        <v>2588663.5299999998</v>
      </c>
      <c r="CC2">
        <v>0</v>
      </c>
      <c r="CD2">
        <v>77204.399940351897</v>
      </c>
      <c r="CE2">
        <v>2588663.5299999998</v>
      </c>
      <c r="CF2" t="s">
        <v>9</v>
      </c>
      <c r="CG2">
        <v>7500</v>
      </c>
      <c r="CH2">
        <v>84704.399940351897</v>
      </c>
      <c r="CI2">
        <v>251475</v>
      </c>
      <c r="CJ2">
        <v>2840138.53</v>
      </c>
      <c r="CK2" t="s">
        <v>20</v>
      </c>
      <c r="CN2">
        <v>0</v>
      </c>
      <c r="CO2" t="s">
        <v>1</v>
      </c>
      <c r="CP2" t="s">
        <v>1</v>
      </c>
      <c r="CQ2" t="b">
        <v>1</v>
      </c>
      <c r="CR2" t="s">
        <v>1863</v>
      </c>
      <c r="CS2" t="s">
        <v>1787</v>
      </c>
      <c r="CT2" t="s">
        <v>1871</v>
      </c>
      <c r="CU2" t="s">
        <v>1864</v>
      </c>
      <c r="CV2" t="s">
        <v>723</v>
      </c>
      <c r="CW2" t="s">
        <v>128</v>
      </c>
      <c r="CX2" t="s">
        <v>1450</v>
      </c>
      <c r="CY2">
        <v>0.86999999999999744</v>
      </c>
      <c r="CZ2">
        <v>73692.827948105958</v>
      </c>
      <c r="DA2">
        <v>2840138.53</v>
      </c>
      <c r="DB2" t="s">
        <v>9</v>
      </c>
      <c r="DC2" t="b">
        <v>1</v>
      </c>
      <c r="DD2">
        <v>2840138.53</v>
      </c>
      <c r="DE2">
        <v>0</v>
      </c>
      <c r="DF2" t="b">
        <v>1</v>
      </c>
      <c r="DG2" s="23">
        <f>ROUND(ПП4[[#This Row],[Стоимость квартиры с отделкой]]/1000000,2)</f>
        <v>2.84</v>
      </c>
    </row>
    <row r="3" spans="1:111" x14ac:dyDescent="0.25">
      <c r="A3">
        <v>2</v>
      </c>
      <c r="B3" t="s">
        <v>3</v>
      </c>
      <c r="C3">
        <v>2</v>
      </c>
      <c r="D3">
        <v>2</v>
      </c>
      <c r="E3">
        <v>2</v>
      </c>
      <c r="F3">
        <v>16.55</v>
      </c>
      <c r="G3">
        <v>14.04</v>
      </c>
      <c r="I3">
        <v>30.59</v>
      </c>
      <c r="J3">
        <v>13.35</v>
      </c>
      <c r="K3">
        <v>3.69</v>
      </c>
      <c r="L3">
        <v>1.9219999999999999</v>
      </c>
      <c r="N3">
        <v>9.48</v>
      </c>
      <c r="O3">
        <v>2.91</v>
      </c>
      <c r="P3">
        <v>2.5499999999999998</v>
      </c>
      <c r="Q3">
        <v>5.46</v>
      </c>
      <c r="R3">
        <v>64.489999999999995</v>
      </c>
      <c r="S3">
        <v>59.029999999999994</v>
      </c>
      <c r="T3">
        <v>61.76</v>
      </c>
      <c r="U3">
        <v>63.400000000000006</v>
      </c>
      <c r="V3">
        <v>68639.199999999997</v>
      </c>
      <c r="W3">
        <v>3431.96</v>
      </c>
      <c r="X3">
        <v>72071.16</v>
      </c>
      <c r="Z3">
        <v>72071.16</v>
      </c>
      <c r="AA3">
        <v>3603.558</v>
      </c>
      <c r="AB3">
        <v>75674.717999999993</v>
      </c>
      <c r="AC3">
        <v>9.3079903140000013</v>
      </c>
      <c r="AD3">
        <v>75684.02599031401</v>
      </c>
      <c r="AF3">
        <v>75684.02599031401</v>
      </c>
      <c r="AH3">
        <v>75684.02599031401</v>
      </c>
      <c r="AI3">
        <v>1513.6805198062802</v>
      </c>
      <c r="AJ3">
        <v>77197.70651012029</v>
      </c>
      <c r="AK3">
        <v>2315.9311953036085</v>
      </c>
      <c r="AL3">
        <v>79513.637705423898</v>
      </c>
      <c r="AM3">
        <v>3180.545508216956</v>
      </c>
      <c r="AN3">
        <v>82694.183213640848</v>
      </c>
      <c r="AO3">
        <v>2480.8254964092253</v>
      </c>
      <c r="AP3">
        <v>85175.008710050068</v>
      </c>
      <c r="AQ3">
        <v>2555.2502613015017</v>
      </c>
      <c r="AR3">
        <v>87730.258971351563</v>
      </c>
      <c r="AT3">
        <v>87730.258971351563</v>
      </c>
      <c r="AU3">
        <v>2631.9077691405469</v>
      </c>
      <c r="AV3">
        <v>90362.166740492103</v>
      </c>
      <c r="AX3">
        <v>90362.166740492103</v>
      </c>
      <c r="AZ3">
        <v>90362.166740492103</v>
      </c>
      <c r="BB3">
        <v>90362.166740492103</v>
      </c>
      <c r="BD3">
        <v>90362.166740492103</v>
      </c>
      <c r="BF3">
        <v>90362.166740492103</v>
      </c>
      <c r="BG3">
        <v>1000</v>
      </c>
      <c r="BH3">
        <v>91362.166740492103</v>
      </c>
      <c r="BI3" s="5">
        <v>4568.1083370246051</v>
      </c>
      <c r="BJ3" s="5">
        <v>95930.275077516708</v>
      </c>
      <c r="BK3">
        <v>1000</v>
      </c>
      <c r="BL3">
        <v>96930.275077516708</v>
      </c>
      <c r="BM3">
        <v>1938.6055015503341</v>
      </c>
      <c r="BN3">
        <v>98868.880579067045</v>
      </c>
      <c r="BP3">
        <v>98868.880579067045</v>
      </c>
      <c r="BR3">
        <v>98868.880579067045</v>
      </c>
      <c r="BT3">
        <v>98868.880579067045</v>
      </c>
      <c r="BV3">
        <v>98868.880579067045</v>
      </c>
      <c r="BX3">
        <v>98868.880579067045</v>
      </c>
      <c r="BY3">
        <v>98868.88</v>
      </c>
      <c r="BZ3">
        <v>6106200</v>
      </c>
      <c r="CA3">
        <v>88888</v>
      </c>
      <c r="CC3">
        <v>88888</v>
      </c>
      <c r="CD3">
        <v>97430.569948186516</v>
      </c>
      <c r="CE3">
        <v>6017312</v>
      </c>
      <c r="CF3" t="s">
        <v>9</v>
      </c>
      <c r="CG3">
        <v>7500</v>
      </c>
      <c r="CH3">
        <v>104930.56994818652</v>
      </c>
      <c r="CI3">
        <v>463200</v>
      </c>
      <c r="CJ3">
        <v>6480512</v>
      </c>
      <c r="CK3" t="s">
        <v>20</v>
      </c>
      <c r="CL3" t="s">
        <v>1297</v>
      </c>
      <c r="CN3">
        <v>0</v>
      </c>
      <c r="CO3" t="s">
        <v>1</v>
      </c>
      <c r="CP3" t="s">
        <v>1</v>
      </c>
      <c r="CQ3" t="b">
        <v>1</v>
      </c>
      <c r="CR3" t="s">
        <v>1863</v>
      </c>
      <c r="CS3" t="s">
        <v>1787</v>
      </c>
      <c r="CT3" t="s">
        <v>1871</v>
      </c>
      <c r="CU3" t="s">
        <v>1865</v>
      </c>
      <c r="CV3" t="s">
        <v>724</v>
      </c>
      <c r="CW3" t="s">
        <v>1269</v>
      </c>
      <c r="CX3" t="s">
        <v>1450</v>
      </c>
      <c r="CY3">
        <v>1.6400000000000077</v>
      </c>
      <c r="CZ3">
        <v>172086.13471502671</v>
      </c>
      <c r="DA3">
        <v>6480512</v>
      </c>
      <c r="DB3" t="s">
        <v>9</v>
      </c>
      <c r="DC3" t="b">
        <v>1</v>
      </c>
      <c r="DD3">
        <v>6480512</v>
      </c>
      <c r="DE3">
        <v>0</v>
      </c>
      <c r="DF3" t="b">
        <v>1</v>
      </c>
      <c r="DG3" s="23">
        <f>ROUND(ПП4[[#This Row],[Стоимость квартиры с отделкой]]/1000000,2)</f>
        <v>6.48</v>
      </c>
    </row>
    <row r="4" spans="1:111" x14ac:dyDescent="0.25">
      <c r="A4">
        <v>3</v>
      </c>
      <c r="B4" t="s">
        <v>3</v>
      </c>
      <c r="C4">
        <v>2</v>
      </c>
      <c r="D4">
        <v>3</v>
      </c>
      <c r="E4">
        <v>1</v>
      </c>
      <c r="F4">
        <v>12.25</v>
      </c>
      <c r="I4">
        <v>12.25</v>
      </c>
      <c r="J4">
        <v>11.65</v>
      </c>
      <c r="K4">
        <v>3.67</v>
      </c>
      <c r="N4">
        <v>6.55</v>
      </c>
      <c r="O4">
        <v>2.83</v>
      </c>
      <c r="Q4">
        <v>2.83</v>
      </c>
      <c r="R4">
        <v>36.950000000000003</v>
      </c>
      <c r="S4">
        <v>34.120000000000005</v>
      </c>
      <c r="T4">
        <v>35.54</v>
      </c>
      <c r="U4">
        <v>36.799999999999997</v>
      </c>
      <c r="V4">
        <v>71400</v>
      </c>
      <c r="W4">
        <v>3570</v>
      </c>
      <c r="X4">
        <v>74970</v>
      </c>
      <c r="Y4">
        <v>2998.8</v>
      </c>
      <c r="Z4">
        <v>77968.800000000003</v>
      </c>
      <c r="AA4">
        <v>3898.440000000001</v>
      </c>
      <c r="AB4">
        <v>81867.240000000005</v>
      </c>
      <c r="AC4">
        <v>10.069670520000001</v>
      </c>
      <c r="AD4">
        <v>81877.309670520001</v>
      </c>
      <c r="AE4">
        <v>4093.8654835259999</v>
      </c>
      <c r="AF4">
        <v>85971.175154045995</v>
      </c>
      <c r="AH4">
        <v>85971.175154045995</v>
      </c>
      <c r="AI4">
        <v>2579.1352546213802</v>
      </c>
      <c r="AJ4">
        <v>88550.31040866737</v>
      </c>
      <c r="AK4">
        <v>885.50310408667372</v>
      </c>
      <c r="AL4">
        <v>89435.813512754044</v>
      </c>
      <c r="AM4">
        <v>1788.7162702550809</v>
      </c>
      <c r="AN4">
        <v>91224.529783009129</v>
      </c>
      <c r="AO4">
        <v>1824.4905956601824</v>
      </c>
      <c r="AP4">
        <v>93049.020378669316</v>
      </c>
      <c r="AQ4">
        <v>2791.4706113600796</v>
      </c>
      <c r="AR4">
        <v>95840.490990029415</v>
      </c>
      <c r="AT4">
        <v>95840.490990029415</v>
      </c>
      <c r="AV4">
        <v>95840.490990029415</v>
      </c>
      <c r="AX4">
        <v>95840.490990029415</v>
      </c>
      <c r="AZ4">
        <v>95840.490990029415</v>
      </c>
      <c r="BB4">
        <v>95840.490990029415</v>
      </c>
      <c r="BD4">
        <v>95840.490990029415</v>
      </c>
      <c r="BF4">
        <v>95840.490990029415</v>
      </c>
      <c r="BH4">
        <v>95840.490990029415</v>
      </c>
      <c r="BI4" s="5"/>
      <c r="BJ4" s="5">
        <v>95840.490990029415</v>
      </c>
      <c r="BL4">
        <v>95840.490990029415</v>
      </c>
      <c r="BN4">
        <v>95840.490990029415</v>
      </c>
      <c r="BP4">
        <v>95840.490990029415</v>
      </c>
      <c r="BR4">
        <v>95840.490990029415</v>
      </c>
      <c r="BT4">
        <v>95840.490990029415</v>
      </c>
      <c r="BV4">
        <v>95840.490990029415</v>
      </c>
      <c r="BX4">
        <v>95840.490990029415</v>
      </c>
      <c r="BY4">
        <v>95840.49</v>
      </c>
      <c r="BZ4">
        <v>3406171.01</v>
      </c>
      <c r="CC4">
        <v>0</v>
      </c>
      <c r="CD4">
        <v>95840.489870568374</v>
      </c>
      <c r="CE4">
        <v>3406171.01</v>
      </c>
      <c r="CF4" t="s">
        <v>10</v>
      </c>
      <c r="CG4">
        <v>15500</v>
      </c>
      <c r="CH4">
        <v>111340.48987056836</v>
      </c>
      <c r="CI4">
        <v>550870</v>
      </c>
      <c r="CJ4">
        <v>3957041.01</v>
      </c>
      <c r="CN4">
        <v>0</v>
      </c>
      <c r="CO4" t="s">
        <v>1</v>
      </c>
      <c r="CP4" t="s">
        <v>1</v>
      </c>
      <c r="CQ4" t="b">
        <v>1</v>
      </c>
      <c r="CR4" t="s">
        <v>1863</v>
      </c>
      <c r="CS4" t="s">
        <v>1787</v>
      </c>
      <c r="CT4" t="s">
        <v>1871</v>
      </c>
      <c r="CU4" t="s">
        <v>1864</v>
      </c>
      <c r="CV4" t="s">
        <v>725</v>
      </c>
      <c r="CW4" t="s">
        <v>128</v>
      </c>
      <c r="CX4" t="s">
        <v>1450</v>
      </c>
      <c r="CY4">
        <v>1.259999999999998</v>
      </c>
      <c r="CZ4">
        <v>140289.01723691594</v>
      </c>
      <c r="DA4">
        <v>3957041.01</v>
      </c>
      <c r="DB4" t="s">
        <v>10</v>
      </c>
      <c r="DC4" t="b">
        <v>1</v>
      </c>
      <c r="DD4">
        <v>3957041.01</v>
      </c>
      <c r="DE4">
        <v>0</v>
      </c>
      <c r="DF4" t="b">
        <v>1</v>
      </c>
      <c r="DG4" s="23">
        <f>ROUND(ПП4[[#This Row],[Стоимость квартиры с отделкой]]/1000000,2)</f>
        <v>3.96</v>
      </c>
    </row>
    <row r="5" spans="1:111" x14ac:dyDescent="0.25">
      <c r="A5">
        <v>4</v>
      </c>
      <c r="B5" t="s">
        <v>3</v>
      </c>
      <c r="C5">
        <v>2</v>
      </c>
      <c r="D5">
        <v>4</v>
      </c>
      <c r="E5">
        <v>2</v>
      </c>
      <c r="F5">
        <v>14.61</v>
      </c>
      <c r="G5">
        <v>11.01</v>
      </c>
      <c r="I5">
        <v>25.62</v>
      </c>
      <c r="J5">
        <v>14.77</v>
      </c>
      <c r="K5">
        <v>2.85</v>
      </c>
      <c r="L5">
        <v>2.4900000000000002</v>
      </c>
      <c r="N5">
        <v>8.7899999999999991</v>
      </c>
      <c r="O5">
        <v>3.01</v>
      </c>
      <c r="Q5">
        <v>3.01</v>
      </c>
      <c r="R5">
        <v>57.53</v>
      </c>
      <c r="S5">
        <v>54.52</v>
      </c>
      <c r="T5">
        <v>56.03</v>
      </c>
      <c r="U5">
        <v>57.7</v>
      </c>
      <c r="V5">
        <v>67972.800000000003</v>
      </c>
      <c r="W5">
        <v>3398.6400000000003</v>
      </c>
      <c r="X5">
        <v>71371.44</v>
      </c>
      <c r="Z5">
        <v>71371.44</v>
      </c>
      <c r="AA5">
        <v>3568.5720000000001</v>
      </c>
      <c r="AB5">
        <v>74940.012000000002</v>
      </c>
      <c r="AC5">
        <v>9.2176214760000015</v>
      </c>
      <c r="AD5">
        <v>74949.229621475999</v>
      </c>
      <c r="AF5">
        <v>74949.229621475999</v>
      </c>
      <c r="AH5">
        <v>74949.229621475999</v>
      </c>
      <c r="AJ5">
        <v>74949.229621475999</v>
      </c>
      <c r="AL5">
        <v>74949.229621475999</v>
      </c>
      <c r="AN5">
        <v>74949.229621475999</v>
      </c>
      <c r="AP5">
        <v>74949.229621475999</v>
      </c>
      <c r="AR5">
        <v>74949.229621475999</v>
      </c>
      <c r="AT5">
        <v>74949.229621475999</v>
      </c>
      <c r="AV5">
        <v>74949.229621475999</v>
      </c>
      <c r="AX5">
        <v>74949.229621475999</v>
      </c>
      <c r="AZ5">
        <v>74949.229621475999</v>
      </c>
      <c r="BB5">
        <v>74949.229621475999</v>
      </c>
      <c r="BD5">
        <v>74949.229621475999</v>
      </c>
      <c r="BF5">
        <v>74949.229621475999</v>
      </c>
      <c r="BH5">
        <v>74949.229621475999</v>
      </c>
      <c r="BI5" s="5"/>
      <c r="BJ5" s="5">
        <v>74949.229621475999</v>
      </c>
      <c r="BL5">
        <v>74949.229621475999</v>
      </c>
      <c r="BN5">
        <v>74949.229621475999</v>
      </c>
      <c r="BP5">
        <v>74949.229621475999</v>
      </c>
      <c r="BR5">
        <v>74949.229621475999</v>
      </c>
      <c r="BT5">
        <v>74949.229621475999</v>
      </c>
      <c r="BV5">
        <v>74949.229621475999</v>
      </c>
      <c r="BX5">
        <v>74949.229621475999</v>
      </c>
      <c r="BY5">
        <v>74949.23</v>
      </c>
      <c r="BZ5">
        <v>4199405.3600000003</v>
      </c>
      <c r="CC5">
        <v>0</v>
      </c>
      <c r="CD5">
        <v>74949.230055327527</v>
      </c>
      <c r="CE5">
        <v>4199405.3600000003</v>
      </c>
      <c r="CF5" t="s">
        <v>10</v>
      </c>
      <c r="CG5">
        <v>15000</v>
      </c>
      <c r="CH5">
        <v>89949.230055327527</v>
      </c>
      <c r="CI5">
        <v>840450</v>
      </c>
      <c r="CJ5">
        <v>5039855.3600000003</v>
      </c>
      <c r="CN5">
        <v>0</v>
      </c>
      <c r="CO5" t="s">
        <v>1</v>
      </c>
      <c r="CP5" t="s">
        <v>1</v>
      </c>
      <c r="CQ5" t="b">
        <v>1</v>
      </c>
      <c r="CR5" t="s">
        <v>1863</v>
      </c>
      <c r="CS5" t="s">
        <v>1787</v>
      </c>
      <c r="CT5" t="s">
        <v>1871</v>
      </c>
      <c r="CU5" t="s">
        <v>1857</v>
      </c>
      <c r="CV5" t="s">
        <v>726</v>
      </c>
      <c r="CW5" t="s">
        <v>128</v>
      </c>
      <c r="CX5" t="s">
        <v>1450</v>
      </c>
      <c r="CY5">
        <v>1.6700000000000017</v>
      </c>
      <c r="CZ5">
        <v>150215.21419239711</v>
      </c>
      <c r="DA5">
        <v>5039855.3600000003</v>
      </c>
      <c r="DB5" t="s">
        <v>10</v>
      </c>
      <c r="DC5" t="b">
        <v>1</v>
      </c>
      <c r="DD5">
        <v>5039855.3600000003</v>
      </c>
      <c r="DE5">
        <v>0</v>
      </c>
      <c r="DF5" t="b">
        <v>1</v>
      </c>
      <c r="DG5" s="23">
        <f>ROUND(ПП4[[#This Row],[Стоимость квартиры с отделкой]]/1000000,2)</f>
        <v>5.04</v>
      </c>
    </row>
    <row r="6" spans="1:111" x14ac:dyDescent="0.25">
      <c r="A6">
        <v>5</v>
      </c>
      <c r="B6" t="s">
        <v>3</v>
      </c>
      <c r="C6">
        <v>2</v>
      </c>
      <c r="D6">
        <v>5</v>
      </c>
      <c r="E6">
        <v>2</v>
      </c>
      <c r="F6">
        <v>14.86</v>
      </c>
      <c r="G6">
        <v>9.69</v>
      </c>
      <c r="I6">
        <v>24.55</v>
      </c>
      <c r="J6">
        <v>14.88</v>
      </c>
      <c r="K6">
        <v>2.83</v>
      </c>
      <c r="L6">
        <v>1.82</v>
      </c>
      <c r="N6">
        <v>9.26</v>
      </c>
      <c r="O6">
        <v>2.63</v>
      </c>
      <c r="Q6">
        <v>2.63</v>
      </c>
      <c r="R6">
        <v>55.97</v>
      </c>
      <c r="S6">
        <v>53.34</v>
      </c>
      <c r="T6">
        <v>54.66</v>
      </c>
      <c r="U6">
        <v>56.7</v>
      </c>
      <c r="V6">
        <v>67972.800000000003</v>
      </c>
      <c r="W6">
        <v>3398.6400000000003</v>
      </c>
      <c r="X6">
        <v>71371.44</v>
      </c>
      <c r="Z6">
        <v>71371.44</v>
      </c>
      <c r="AA6">
        <v>3568.5720000000001</v>
      </c>
      <c r="AB6">
        <v>74940.012000000002</v>
      </c>
      <c r="AC6">
        <v>9.2176214760000015</v>
      </c>
      <c r="AD6">
        <v>74949.229621475999</v>
      </c>
      <c r="AF6">
        <v>74949.229621475999</v>
      </c>
      <c r="AH6">
        <v>74949.229621475999</v>
      </c>
      <c r="AI6">
        <v>1498.98459242952</v>
      </c>
      <c r="AJ6">
        <v>76448.214213905521</v>
      </c>
      <c r="AL6">
        <v>76448.214213905521</v>
      </c>
      <c r="AN6">
        <v>76448.214213905521</v>
      </c>
      <c r="AP6">
        <v>76448.214213905521</v>
      </c>
      <c r="AR6">
        <v>76448.214213905521</v>
      </c>
      <c r="AT6">
        <v>76448.214213905521</v>
      </c>
      <c r="AV6">
        <v>76448.214213905521</v>
      </c>
      <c r="AX6">
        <v>76448.214213905521</v>
      </c>
      <c r="AZ6">
        <v>76448.214213905521</v>
      </c>
      <c r="BB6">
        <v>76448.214213905521</v>
      </c>
      <c r="BD6">
        <v>76448.214213905521</v>
      </c>
      <c r="BF6">
        <v>76448.214213905521</v>
      </c>
      <c r="BH6">
        <v>76448.214213905521</v>
      </c>
      <c r="BI6" s="5"/>
      <c r="BJ6" s="5">
        <v>76448.214213905521</v>
      </c>
      <c r="BL6">
        <v>76448.214213905521</v>
      </c>
      <c r="BN6">
        <v>76448.214213905521</v>
      </c>
      <c r="BP6">
        <v>76448.214213905521</v>
      </c>
      <c r="BR6">
        <v>76448.214213905521</v>
      </c>
      <c r="BT6">
        <v>76448.214213905521</v>
      </c>
      <c r="BV6">
        <v>76448.214213905521</v>
      </c>
      <c r="BX6">
        <v>76448.214213905521</v>
      </c>
      <c r="BY6">
        <v>76448.210000000006</v>
      </c>
      <c r="BZ6">
        <v>4178659.16</v>
      </c>
      <c r="CB6">
        <v>0.03</v>
      </c>
      <c r="CC6">
        <v>125359.7748</v>
      </c>
      <c r="CD6">
        <v>74154.763812660094</v>
      </c>
      <c r="CE6">
        <v>4053299.39</v>
      </c>
      <c r="CF6" t="s">
        <v>9</v>
      </c>
      <c r="CG6">
        <v>4000</v>
      </c>
      <c r="CH6">
        <v>78154.763812660094</v>
      </c>
      <c r="CI6">
        <v>218639.99999999953</v>
      </c>
      <c r="CJ6">
        <v>4271939.3899999997</v>
      </c>
      <c r="CL6" t="s">
        <v>69</v>
      </c>
      <c r="CN6">
        <v>0</v>
      </c>
      <c r="CO6" t="s">
        <v>1</v>
      </c>
      <c r="CP6" t="s">
        <v>1</v>
      </c>
      <c r="CQ6" t="b">
        <v>1</v>
      </c>
      <c r="CR6" t="s">
        <v>1863</v>
      </c>
      <c r="CS6" t="s">
        <v>1787</v>
      </c>
      <c r="CT6" t="s">
        <v>1871</v>
      </c>
      <c r="CU6" t="s">
        <v>1857</v>
      </c>
      <c r="CV6" t="s">
        <v>727</v>
      </c>
      <c r="CW6" t="s">
        <v>128</v>
      </c>
      <c r="CX6" t="s">
        <v>1450</v>
      </c>
      <c r="CY6">
        <v>2.0399999999999991</v>
      </c>
      <c r="CZ6">
        <v>159435.71817782652</v>
      </c>
      <c r="DA6">
        <v>4271939.3899999997</v>
      </c>
      <c r="DB6" t="s">
        <v>9</v>
      </c>
      <c r="DC6" t="b">
        <v>1</v>
      </c>
      <c r="DD6">
        <v>4271939.3899999997</v>
      </c>
      <c r="DE6">
        <v>0</v>
      </c>
      <c r="DF6" t="b">
        <v>1</v>
      </c>
      <c r="DG6" s="23">
        <f>ROUND(ПП4[[#This Row],[Стоимость квартиры с отделкой]]/1000000,2)</f>
        <v>4.2699999999999996</v>
      </c>
    </row>
    <row r="7" spans="1:111" x14ac:dyDescent="0.25">
      <c r="A7">
        <v>6</v>
      </c>
      <c r="B7" t="s">
        <v>3</v>
      </c>
      <c r="C7">
        <v>2</v>
      </c>
      <c r="D7">
        <v>6</v>
      </c>
      <c r="E7">
        <v>2</v>
      </c>
      <c r="F7">
        <v>13.33</v>
      </c>
      <c r="G7">
        <v>13.23</v>
      </c>
      <c r="I7">
        <v>26.56</v>
      </c>
      <c r="J7">
        <v>16.25</v>
      </c>
      <c r="K7">
        <v>3.18</v>
      </c>
      <c r="L7">
        <v>2.14</v>
      </c>
      <c r="M7">
        <v>5.14</v>
      </c>
      <c r="N7">
        <v>5.19</v>
      </c>
      <c r="O7">
        <v>2.81</v>
      </c>
      <c r="Q7">
        <v>2.81</v>
      </c>
      <c r="R7">
        <v>61.27</v>
      </c>
      <c r="S7">
        <v>58.46</v>
      </c>
      <c r="T7">
        <v>59.87</v>
      </c>
      <c r="U7">
        <v>61.399999999999991</v>
      </c>
      <c r="V7">
        <v>73304</v>
      </c>
      <c r="W7">
        <v>3665.2</v>
      </c>
      <c r="X7">
        <v>76969.2</v>
      </c>
      <c r="Z7">
        <v>76969.2</v>
      </c>
      <c r="AA7">
        <v>3848.46</v>
      </c>
      <c r="AB7">
        <v>80817.66</v>
      </c>
      <c r="AC7">
        <v>9.940572180000002</v>
      </c>
      <c r="AD7">
        <v>80827.600572180003</v>
      </c>
      <c r="AF7">
        <v>80827.600572180003</v>
      </c>
      <c r="AH7">
        <v>80827.600572180003</v>
      </c>
      <c r="AI7">
        <v>1616.5520114435999</v>
      </c>
      <c r="AJ7">
        <v>82444.152583623596</v>
      </c>
      <c r="AK7">
        <v>2473.324577508708</v>
      </c>
      <c r="AL7">
        <v>84917.477161132309</v>
      </c>
      <c r="AM7">
        <v>3396.6990864452923</v>
      </c>
      <c r="AN7">
        <v>88314.176247577605</v>
      </c>
      <c r="AP7">
        <v>88314.176247577605</v>
      </c>
      <c r="AQ7">
        <v>2649.4252874273279</v>
      </c>
      <c r="AR7">
        <v>90963.601535004927</v>
      </c>
      <c r="AT7">
        <v>90963.601535004927</v>
      </c>
      <c r="AU7">
        <v>2728.9080460501477</v>
      </c>
      <c r="AV7">
        <v>93692.509581055085</v>
      </c>
      <c r="AX7">
        <v>93692.509581055085</v>
      </c>
      <c r="AZ7">
        <v>93692.509581055085</v>
      </c>
      <c r="BB7">
        <v>93692.509581055085</v>
      </c>
      <c r="BD7">
        <v>93692.509581055085</v>
      </c>
      <c r="BF7">
        <v>93692.509581055085</v>
      </c>
      <c r="BG7">
        <v>1000</v>
      </c>
      <c r="BH7">
        <v>94692.509581055085</v>
      </c>
      <c r="BI7" s="5">
        <v>4734.6254790527537</v>
      </c>
      <c r="BJ7" s="5">
        <v>99427.135060107845</v>
      </c>
      <c r="BK7">
        <v>1000</v>
      </c>
      <c r="BL7">
        <v>100427.13506010784</v>
      </c>
      <c r="BM7">
        <v>2008.5427012021569</v>
      </c>
      <c r="BN7">
        <v>102435.67776130998</v>
      </c>
      <c r="BP7">
        <v>102435.67776130998</v>
      </c>
      <c r="BQ7">
        <v>500</v>
      </c>
      <c r="BR7">
        <v>102935.67776130998</v>
      </c>
      <c r="BT7">
        <v>102935.67776130998</v>
      </c>
      <c r="BV7">
        <v>102935.67776130998</v>
      </c>
      <c r="BX7">
        <v>102935.67776130998</v>
      </c>
      <c r="BY7">
        <v>102935.67999999999</v>
      </c>
      <c r="BZ7">
        <v>6162800</v>
      </c>
      <c r="CC7">
        <v>0</v>
      </c>
      <c r="CD7">
        <v>102936.36211792217</v>
      </c>
      <c r="CE7">
        <v>6162800</v>
      </c>
      <c r="CF7" t="s">
        <v>9</v>
      </c>
      <c r="CG7">
        <v>7500</v>
      </c>
      <c r="CH7">
        <v>110436.36211792217</v>
      </c>
      <c r="CI7">
        <v>449025</v>
      </c>
      <c r="CJ7">
        <v>6611825</v>
      </c>
      <c r="CK7" t="s">
        <v>20</v>
      </c>
      <c r="CN7">
        <v>0</v>
      </c>
      <c r="CO7" t="s">
        <v>1</v>
      </c>
      <c r="CP7" t="s">
        <v>1</v>
      </c>
      <c r="CQ7" t="b">
        <v>1</v>
      </c>
      <c r="CR7" t="s">
        <v>1863</v>
      </c>
      <c r="CS7" t="s">
        <v>1787</v>
      </c>
      <c r="CT7" t="s">
        <v>1871</v>
      </c>
      <c r="CU7" t="s">
        <v>1857</v>
      </c>
      <c r="CV7" t="s">
        <v>728</v>
      </c>
      <c r="CW7" t="s">
        <v>1269</v>
      </c>
      <c r="CX7" t="s">
        <v>1450</v>
      </c>
      <c r="CY7">
        <v>1.529999999999994</v>
      </c>
      <c r="CZ7">
        <v>168967.63404042026</v>
      </c>
      <c r="DA7">
        <v>6611825</v>
      </c>
      <c r="DB7" t="s">
        <v>9</v>
      </c>
      <c r="DC7" t="b">
        <v>1</v>
      </c>
      <c r="DD7">
        <v>6611825</v>
      </c>
      <c r="DE7">
        <v>0</v>
      </c>
      <c r="DF7" t="b">
        <v>1</v>
      </c>
      <c r="DG7" s="23">
        <f>ROUND(ПП4[[#This Row],[Стоимость квартиры с отделкой]]/1000000,2)</f>
        <v>6.61</v>
      </c>
    </row>
    <row r="8" spans="1:111" x14ac:dyDescent="0.25">
      <c r="A8">
        <v>7</v>
      </c>
      <c r="B8" t="s">
        <v>3</v>
      </c>
      <c r="C8">
        <v>2</v>
      </c>
      <c r="D8">
        <v>7</v>
      </c>
      <c r="E8">
        <v>0</v>
      </c>
      <c r="F8">
        <v>8.2799999999999994</v>
      </c>
      <c r="I8">
        <v>8.2799999999999994</v>
      </c>
      <c r="J8">
        <v>5.3</v>
      </c>
      <c r="K8">
        <v>3.38</v>
      </c>
      <c r="N8">
        <v>3.17</v>
      </c>
      <c r="O8">
        <v>3.23</v>
      </c>
      <c r="Q8">
        <v>3.23</v>
      </c>
      <c r="R8">
        <v>23.36</v>
      </c>
      <c r="S8">
        <v>20.13</v>
      </c>
      <c r="T8">
        <v>21.75</v>
      </c>
      <c r="U8">
        <v>22.3</v>
      </c>
      <c r="V8">
        <v>75600</v>
      </c>
      <c r="X8">
        <v>75600</v>
      </c>
      <c r="Z8">
        <v>75600</v>
      </c>
      <c r="AB8">
        <v>75600</v>
      </c>
      <c r="AD8">
        <v>75600</v>
      </c>
      <c r="AF8">
        <v>75600</v>
      </c>
      <c r="AH8">
        <v>75600</v>
      </c>
      <c r="AJ8">
        <v>75600</v>
      </c>
      <c r="AL8">
        <v>75600</v>
      </c>
      <c r="AN8">
        <v>75600</v>
      </c>
      <c r="AP8">
        <v>75600</v>
      </c>
      <c r="AR8">
        <v>75600</v>
      </c>
      <c r="AT8">
        <v>75600</v>
      </c>
      <c r="AV8">
        <v>75600</v>
      </c>
      <c r="AX8">
        <v>75600</v>
      </c>
      <c r="AZ8">
        <v>75600</v>
      </c>
      <c r="BB8">
        <v>75600</v>
      </c>
      <c r="BD8">
        <v>75600</v>
      </c>
      <c r="BF8">
        <v>75600</v>
      </c>
      <c r="BH8">
        <v>75600</v>
      </c>
      <c r="BI8" s="5"/>
      <c r="BJ8" s="5">
        <v>75600</v>
      </c>
      <c r="BL8">
        <v>75600</v>
      </c>
      <c r="BN8">
        <v>75600</v>
      </c>
      <c r="BP8">
        <v>75600</v>
      </c>
      <c r="BR8">
        <v>75600</v>
      </c>
      <c r="BT8">
        <v>75600</v>
      </c>
      <c r="BV8">
        <v>75600</v>
      </c>
      <c r="BX8">
        <v>75600</v>
      </c>
      <c r="BY8">
        <v>75600</v>
      </c>
      <c r="BZ8">
        <v>1644300</v>
      </c>
      <c r="CC8">
        <v>0</v>
      </c>
      <c r="CD8">
        <v>75600</v>
      </c>
      <c r="CE8">
        <v>1644300</v>
      </c>
      <c r="CF8" t="s">
        <v>8</v>
      </c>
      <c r="CH8">
        <v>75600</v>
      </c>
      <c r="CI8">
        <v>0</v>
      </c>
      <c r="CJ8">
        <v>1644300</v>
      </c>
      <c r="CK8" t="s">
        <v>20</v>
      </c>
      <c r="CN8">
        <v>0</v>
      </c>
      <c r="CO8" t="s">
        <v>1</v>
      </c>
      <c r="CP8" t="s">
        <v>1</v>
      </c>
      <c r="CQ8" t="b">
        <v>1</v>
      </c>
      <c r="CR8" t="s">
        <v>1863</v>
      </c>
      <c r="CS8" t="s">
        <v>1787</v>
      </c>
      <c r="CT8" t="s">
        <v>1871</v>
      </c>
      <c r="CU8" t="s">
        <v>1862</v>
      </c>
      <c r="CV8" t="s">
        <v>729</v>
      </c>
      <c r="CW8" t="s">
        <v>128</v>
      </c>
      <c r="CX8" t="s">
        <v>1450</v>
      </c>
      <c r="CY8">
        <v>0.55000000000000071</v>
      </c>
      <c r="CZ8">
        <v>41580.000000000051</v>
      </c>
      <c r="DA8">
        <v>1644300</v>
      </c>
      <c r="DB8" t="s">
        <v>8</v>
      </c>
      <c r="DC8" t="b">
        <v>1</v>
      </c>
      <c r="DD8">
        <v>1644300</v>
      </c>
      <c r="DE8">
        <v>0</v>
      </c>
      <c r="DF8" t="b">
        <v>1</v>
      </c>
      <c r="DG8" s="23">
        <f>ROUND(ПП4[[#This Row],[Стоимость квартиры с отделкой]]/1000000,2)</f>
        <v>1.64</v>
      </c>
    </row>
    <row r="9" spans="1:111" x14ac:dyDescent="0.25">
      <c r="A9">
        <v>8</v>
      </c>
      <c r="B9" t="s">
        <v>3</v>
      </c>
      <c r="C9">
        <v>2</v>
      </c>
      <c r="D9">
        <v>8</v>
      </c>
      <c r="E9">
        <v>0</v>
      </c>
      <c r="F9">
        <v>8.2899999999999991</v>
      </c>
      <c r="I9">
        <v>8.2899999999999991</v>
      </c>
      <c r="J9">
        <v>5.3</v>
      </c>
      <c r="K9">
        <v>3.38</v>
      </c>
      <c r="N9">
        <v>3.17</v>
      </c>
      <c r="O9">
        <v>3.17</v>
      </c>
      <c r="Q9">
        <v>3.17</v>
      </c>
      <c r="R9">
        <v>23.31</v>
      </c>
      <c r="S9">
        <v>20.14</v>
      </c>
      <c r="T9">
        <v>21.73</v>
      </c>
      <c r="U9">
        <v>22.4</v>
      </c>
      <c r="V9">
        <v>75600</v>
      </c>
      <c r="W9">
        <v>3780</v>
      </c>
      <c r="X9">
        <v>79380</v>
      </c>
      <c r="Z9">
        <v>79380</v>
      </c>
      <c r="AB9">
        <v>79380</v>
      </c>
      <c r="AD9">
        <v>79380</v>
      </c>
      <c r="AF9">
        <v>79380</v>
      </c>
      <c r="AH9">
        <v>79380</v>
      </c>
      <c r="AJ9">
        <v>79380</v>
      </c>
      <c r="AL9">
        <v>79380</v>
      </c>
      <c r="AN9">
        <v>79380</v>
      </c>
      <c r="AP9">
        <v>79380</v>
      </c>
      <c r="AR9">
        <v>79380</v>
      </c>
      <c r="AT9">
        <v>79380</v>
      </c>
      <c r="AV9">
        <v>79380</v>
      </c>
      <c r="AX9">
        <v>79380</v>
      </c>
      <c r="AZ9">
        <v>79380</v>
      </c>
      <c r="BB9">
        <v>79380</v>
      </c>
      <c r="BD9">
        <v>79380</v>
      </c>
      <c r="BF9">
        <v>79380</v>
      </c>
      <c r="BH9">
        <v>79380</v>
      </c>
      <c r="BI9" s="5"/>
      <c r="BJ9" s="5">
        <v>79380</v>
      </c>
      <c r="BL9">
        <v>79380</v>
      </c>
      <c r="BN9">
        <v>79380</v>
      </c>
      <c r="BP9">
        <v>79380</v>
      </c>
      <c r="BR9">
        <v>79380</v>
      </c>
      <c r="BT9">
        <v>79380</v>
      </c>
      <c r="BV9">
        <v>79380</v>
      </c>
      <c r="BX9">
        <v>79380</v>
      </c>
      <c r="BY9">
        <v>79380</v>
      </c>
      <c r="BZ9">
        <v>1724927.4</v>
      </c>
      <c r="CC9">
        <v>0</v>
      </c>
      <c r="CD9">
        <v>79380</v>
      </c>
      <c r="CE9">
        <v>1724927.4</v>
      </c>
      <c r="CF9" t="s">
        <v>9</v>
      </c>
      <c r="CG9">
        <v>7500</v>
      </c>
      <c r="CH9">
        <v>86880</v>
      </c>
      <c r="CI9">
        <v>162975</v>
      </c>
      <c r="CJ9">
        <v>1887902.4</v>
      </c>
      <c r="CK9" t="s">
        <v>20</v>
      </c>
      <c r="CN9">
        <v>0</v>
      </c>
      <c r="CO9" t="s">
        <v>1</v>
      </c>
      <c r="CP9" t="s">
        <v>1</v>
      </c>
      <c r="CQ9" t="b">
        <v>1</v>
      </c>
      <c r="CR9" t="s">
        <v>1863</v>
      </c>
      <c r="CS9" t="s">
        <v>1787</v>
      </c>
      <c r="CT9" t="s">
        <v>1871</v>
      </c>
      <c r="CU9" t="s">
        <v>1862</v>
      </c>
      <c r="CV9" t="s">
        <v>730</v>
      </c>
      <c r="CW9" t="s">
        <v>128</v>
      </c>
      <c r="CX9" t="s">
        <v>1450</v>
      </c>
      <c r="CY9">
        <v>0.66999999999999815</v>
      </c>
      <c r="CZ9">
        <v>58209.599999999838</v>
      </c>
      <c r="DA9">
        <v>1887902.4</v>
      </c>
      <c r="DB9" t="s">
        <v>9</v>
      </c>
      <c r="DC9" t="b">
        <v>1</v>
      </c>
      <c r="DD9">
        <v>1887902.4</v>
      </c>
      <c r="DE9">
        <v>0</v>
      </c>
      <c r="DF9" t="b">
        <v>1</v>
      </c>
      <c r="DG9" s="23">
        <f>ROUND(ПП4[[#This Row],[Стоимость квартиры с отделкой]]/1000000,2)</f>
        <v>1.89</v>
      </c>
    </row>
    <row r="10" spans="1:111" x14ac:dyDescent="0.25">
      <c r="A10">
        <v>9</v>
      </c>
      <c r="B10" t="s">
        <v>3</v>
      </c>
      <c r="C10">
        <v>3</v>
      </c>
      <c r="D10">
        <v>1</v>
      </c>
      <c r="E10">
        <v>1</v>
      </c>
      <c r="F10">
        <v>13.93</v>
      </c>
      <c r="I10">
        <v>13.93</v>
      </c>
      <c r="J10">
        <v>9.18</v>
      </c>
      <c r="K10">
        <v>3.65</v>
      </c>
      <c r="N10">
        <v>5.52</v>
      </c>
      <c r="O10">
        <v>2.4900000000000002</v>
      </c>
      <c r="Q10">
        <v>2.4900000000000002</v>
      </c>
      <c r="R10">
        <v>34.770000000000003</v>
      </c>
      <c r="S10">
        <v>32.28</v>
      </c>
      <c r="T10">
        <v>33.53</v>
      </c>
      <c r="U10">
        <v>34.5</v>
      </c>
      <c r="V10">
        <v>70700</v>
      </c>
      <c r="W10">
        <v>3535</v>
      </c>
      <c r="X10">
        <v>74235</v>
      </c>
      <c r="Y10">
        <v>2969.4</v>
      </c>
      <c r="Z10">
        <v>77204.399999999994</v>
      </c>
      <c r="AB10">
        <v>77204.399999999994</v>
      </c>
      <c r="AD10">
        <v>77204.399999999994</v>
      </c>
      <c r="AF10">
        <v>77204.399999999994</v>
      </c>
      <c r="AH10">
        <v>77204.399999999994</v>
      </c>
      <c r="AJ10">
        <v>77204.399999999994</v>
      </c>
      <c r="AL10">
        <v>77204.399999999994</v>
      </c>
      <c r="AN10">
        <v>77204.399999999994</v>
      </c>
      <c r="AP10">
        <v>77204.399999999994</v>
      </c>
      <c r="AR10">
        <v>77204.399999999994</v>
      </c>
      <c r="AT10">
        <v>77204.399999999994</v>
      </c>
      <c r="AV10">
        <v>77204.399999999994</v>
      </c>
      <c r="AX10">
        <v>77204.399999999994</v>
      </c>
      <c r="AZ10">
        <v>77204.399999999994</v>
      </c>
      <c r="BB10">
        <v>77204.399999999994</v>
      </c>
      <c r="BD10">
        <v>77204.399999999994</v>
      </c>
      <c r="BF10">
        <v>77204.399999999994</v>
      </c>
      <c r="BH10">
        <v>77204.399999999994</v>
      </c>
      <c r="BI10" s="5"/>
      <c r="BJ10" s="5">
        <v>77204.399999999994</v>
      </c>
      <c r="BL10">
        <v>77204.399999999994</v>
      </c>
      <c r="BN10">
        <v>77204.399999999994</v>
      </c>
      <c r="BP10">
        <v>77204.399999999994</v>
      </c>
      <c r="BR10">
        <v>77204.399999999994</v>
      </c>
      <c r="BT10">
        <v>77204.399999999994</v>
      </c>
      <c r="BV10">
        <v>77204.399999999994</v>
      </c>
      <c r="BX10">
        <v>77204.399999999994</v>
      </c>
      <c r="BY10">
        <v>77204.399999999994</v>
      </c>
      <c r="BZ10">
        <v>2588663.5299999998</v>
      </c>
      <c r="CB10">
        <v>0.05</v>
      </c>
      <c r="CC10">
        <v>129433.1765</v>
      </c>
      <c r="CD10">
        <v>73344.180137190575</v>
      </c>
      <c r="CE10">
        <v>2459230.36</v>
      </c>
      <c r="CF10" t="s">
        <v>9</v>
      </c>
      <c r="CG10">
        <v>7500</v>
      </c>
      <c r="CH10">
        <v>80844.180137190575</v>
      </c>
      <c r="CI10">
        <v>251475</v>
      </c>
      <c r="CJ10">
        <v>2710705.36</v>
      </c>
      <c r="CK10" t="s">
        <v>20</v>
      </c>
      <c r="CL10" t="s">
        <v>62</v>
      </c>
      <c r="CN10">
        <v>0</v>
      </c>
      <c r="CO10" t="s">
        <v>1</v>
      </c>
      <c r="CP10" t="s">
        <v>1</v>
      </c>
      <c r="CQ10" t="b">
        <v>1</v>
      </c>
      <c r="CR10" t="s">
        <v>1863</v>
      </c>
      <c r="CS10" t="s">
        <v>1787</v>
      </c>
      <c r="CT10" t="s">
        <v>1871</v>
      </c>
      <c r="CU10" t="s">
        <v>1864</v>
      </c>
      <c r="CV10" t="s">
        <v>731</v>
      </c>
      <c r="CW10" t="s">
        <v>128</v>
      </c>
      <c r="CX10" t="s">
        <v>1450</v>
      </c>
      <c r="CY10">
        <v>0.96999999999999886</v>
      </c>
      <c r="CZ10">
        <v>78418.854733074768</v>
      </c>
      <c r="DA10">
        <v>2710705.36</v>
      </c>
      <c r="DB10" t="s">
        <v>9</v>
      </c>
      <c r="DC10" t="b">
        <v>1</v>
      </c>
      <c r="DD10">
        <v>2710705.36</v>
      </c>
      <c r="DE10">
        <v>0</v>
      </c>
      <c r="DF10" t="b">
        <v>1</v>
      </c>
      <c r="DG10" s="23">
        <f>ROUND(ПП4[[#This Row],[Стоимость квартиры с отделкой]]/1000000,2)</f>
        <v>2.71</v>
      </c>
    </row>
    <row r="11" spans="1:111" x14ac:dyDescent="0.25">
      <c r="A11">
        <v>10</v>
      </c>
      <c r="B11" t="s">
        <v>3</v>
      </c>
      <c r="C11">
        <v>3</v>
      </c>
      <c r="D11">
        <v>2</v>
      </c>
      <c r="E11">
        <v>2</v>
      </c>
      <c r="F11">
        <v>16.55</v>
      </c>
      <c r="G11">
        <v>14.04</v>
      </c>
      <c r="I11">
        <v>30.59</v>
      </c>
      <c r="J11">
        <v>13.35</v>
      </c>
      <c r="K11">
        <v>3.69</v>
      </c>
      <c r="L11">
        <v>1.9219999999999999</v>
      </c>
      <c r="N11">
        <v>9.48</v>
      </c>
      <c r="O11">
        <v>2.91</v>
      </c>
      <c r="P11">
        <v>2.5499999999999998</v>
      </c>
      <c r="Q11">
        <v>5.46</v>
      </c>
      <c r="R11">
        <v>64.489999999999995</v>
      </c>
      <c r="S11">
        <v>59.029999999999994</v>
      </c>
      <c r="T11">
        <v>61.76</v>
      </c>
      <c r="U11">
        <v>63.2</v>
      </c>
      <c r="V11">
        <v>68639.199999999997</v>
      </c>
      <c r="W11">
        <v>3431.96</v>
      </c>
      <c r="X11">
        <v>72071.16</v>
      </c>
      <c r="Z11">
        <v>72071.16</v>
      </c>
      <c r="AA11">
        <v>3603.558</v>
      </c>
      <c r="AB11">
        <v>75674.717999999993</v>
      </c>
      <c r="AC11">
        <v>9.3079903140000013</v>
      </c>
      <c r="AD11">
        <v>75684.02599031401</v>
      </c>
      <c r="AF11">
        <v>75684.02599031401</v>
      </c>
      <c r="AH11">
        <v>75684.02599031401</v>
      </c>
      <c r="AI11">
        <v>1513.6805198062802</v>
      </c>
      <c r="AJ11">
        <v>77197.70651012029</v>
      </c>
      <c r="AK11">
        <v>2315.9311953036085</v>
      </c>
      <c r="AL11">
        <v>79513.637705423898</v>
      </c>
      <c r="AM11">
        <v>3180.545508216956</v>
      </c>
      <c r="AN11">
        <v>82694.183213640848</v>
      </c>
      <c r="AO11">
        <v>2480.8254964092253</v>
      </c>
      <c r="AP11">
        <v>85175.008710050068</v>
      </c>
      <c r="AQ11">
        <v>2555.2502613015017</v>
      </c>
      <c r="AR11">
        <v>87730.258971351563</v>
      </c>
      <c r="AT11">
        <v>87730.258971351563</v>
      </c>
      <c r="AU11">
        <v>2631.9077691405469</v>
      </c>
      <c r="AV11">
        <v>90362.166740492103</v>
      </c>
      <c r="AX11">
        <v>90362.166740492103</v>
      </c>
      <c r="AZ11">
        <v>90362.166740492103</v>
      </c>
      <c r="BB11">
        <v>90362.166740492103</v>
      </c>
      <c r="BD11">
        <v>90362.166740492103</v>
      </c>
      <c r="BF11">
        <v>90362.166740492103</v>
      </c>
      <c r="BG11">
        <v>1000</v>
      </c>
      <c r="BH11">
        <v>91362.166740492103</v>
      </c>
      <c r="BI11" s="5">
        <v>4568.1083370246051</v>
      </c>
      <c r="BJ11" s="5">
        <v>95930.275077516708</v>
      </c>
      <c r="BK11">
        <v>1000</v>
      </c>
      <c r="BL11">
        <v>96930.275077516708</v>
      </c>
      <c r="BN11">
        <v>96930.275077516708</v>
      </c>
      <c r="BP11">
        <v>96930.275077516708</v>
      </c>
      <c r="BR11">
        <v>96930.275077516708</v>
      </c>
      <c r="BT11">
        <v>96930.275077516708</v>
      </c>
      <c r="BV11">
        <v>96930.275077516708</v>
      </c>
      <c r="BX11">
        <v>96930.275077516708</v>
      </c>
      <c r="BY11">
        <v>96930.28</v>
      </c>
      <c r="BZ11">
        <v>5986500</v>
      </c>
      <c r="CB11">
        <v>0.03</v>
      </c>
      <c r="CC11">
        <v>179595</v>
      </c>
      <c r="CD11">
        <v>94023.720854922285</v>
      </c>
      <c r="CE11">
        <v>5806905</v>
      </c>
      <c r="CF11" t="s">
        <v>9</v>
      </c>
      <c r="CG11">
        <v>7500</v>
      </c>
      <c r="CH11">
        <v>101523.72085492229</v>
      </c>
      <c r="CI11">
        <v>463200</v>
      </c>
      <c r="CJ11">
        <v>6270105</v>
      </c>
      <c r="CK11" t="s">
        <v>20</v>
      </c>
      <c r="CL11" t="s">
        <v>69</v>
      </c>
      <c r="CN11">
        <v>0</v>
      </c>
      <c r="CO11" t="s">
        <v>1</v>
      </c>
      <c r="CP11" t="s">
        <v>1</v>
      </c>
      <c r="CQ11" t="b">
        <v>1</v>
      </c>
      <c r="CR11" t="s">
        <v>1863</v>
      </c>
      <c r="CS11" t="s">
        <v>1787</v>
      </c>
      <c r="CT11" t="s">
        <v>1871</v>
      </c>
      <c r="CU11" t="s">
        <v>1865</v>
      </c>
      <c r="CV11" t="s">
        <v>732</v>
      </c>
      <c r="CW11" t="s">
        <v>1269</v>
      </c>
      <c r="CX11" t="s">
        <v>1450</v>
      </c>
      <c r="CY11">
        <v>1.4400000000000048</v>
      </c>
      <c r="CZ11">
        <v>146194.15803108859</v>
      </c>
      <c r="DA11">
        <v>6270105</v>
      </c>
      <c r="DB11" t="s">
        <v>9</v>
      </c>
      <c r="DC11" t="b">
        <v>1</v>
      </c>
      <c r="DD11">
        <v>6270105</v>
      </c>
      <c r="DE11">
        <v>0</v>
      </c>
      <c r="DF11" t="b">
        <v>1</v>
      </c>
      <c r="DG11" s="23">
        <f>ROUND(ПП4[[#This Row],[Стоимость квартиры с отделкой]]/1000000,2)</f>
        <v>6.27</v>
      </c>
    </row>
    <row r="12" spans="1:111" x14ac:dyDescent="0.25">
      <c r="A12">
        <v>11</v>
      </c>
      <c r="B12" t="s">
        <v>3</v>
      </c>
      <c r="C12">
        <v>3</v>
      </c>
      <c r="D12">
        <v>3</v>
      </c>
      <c r="E12">
        <v>1</v>
      </c>
      <c r="F12">
        <v>12.25</v>
      </c>
      <c r="I12">
        <v>12.25</v>
      </c>
      <c r="J12">
        <v>11.65</v>
      </c>
      <c r="K12">
        <v>3.67</v>
      </c>
      <c r="N12">
        <v>6.55</v>
      </c>
      <c r="O12">
        <v>2.83</v>
      </c>
      <c r="Q12">
        <v>2.83</v>
      </c>
      <c r="R12">
        <v>36.950000000000003</v>
      </c>
      <c r="S12">
        <v>34.120000000000005</v>
      </c>
      <c r="T12">
        <v>35.54</v>
      </c>
      <c r="U12">
        <v>36.6</v>
      </c>
      <c r="V12">
        <v>71400</v>
      </c>
      <c r="W12">
        <v>3570</v>
      </c>
      <c r="X12">
        <v>74970</v>
      </c>
      <c r="Y12">
        <v>2998.8</v>
      </c>
      <c r="Z12">
        <v>77968.800000000003</v>
      </c>
      <c r="AA12">
        <v>3898.440000000001</v>
      </c>
      <c r="AB12">
        <v>81867.240000000005</v>
      </c>
      <c r="AC12">
        <v>10.069670520000001</v>
      </c>
      <c r="AD12">
        <v>81877.309670520001</v>
      </c>
      <c r="AF12">
        <v>81877.309670520001</v>
      </c>
      <c r="AH12">
        <v>81877.309670520001</v>
      </c>
      <c r="AJ12">
        <v>81877.309670520001</v>
      </c>
      <c r="AL12">
        <v>81877.309670520001</v>
      </c>
      <c r="AN12">
        <v>81877.309670520001</v>
      </c>
      <c r="AP12">
        <v>81877.309670520001</v>
      </c>
      <c r="AR12">
        <v>81877.309670520001</v>
      </c>
      <c r="AT12">
        <v>81877.309670520001</v>
      </c>
      <c r="AV12">
        <v>81877.309670520001</v>
      </c>
      <c r="AX12">
        <v>81877.309670520001</v>
      </c>
      <c r="AZ12">
        <v>81877.309670520001</v>
      </c>
      <c r="BB12">
        <v>81877.309670520001</v>
      </c>
      <c r="BD12">
        <v>81877.309670520001</v>
      </c>
      <c r="BF12">
        <v>81877.309670520001</v>
      </c>
      <c r="BH12">
        <v>81877.309670520001</v>
      </c>
      <c r="BI12" s="5"/>
      <c r="BJ12" s="5">
        <v>81877.309670520001</v>
      </c>
      <c r="BL12">
        <v>81877.309670520001</v>
      </c>
      <c r="BN12">
        <v>81877.309670520001</v>
      </c>
      <c r="BP12">
        <v>81877.309670520001</v>
      </c>
      <c r="BR12">
        <v>81877.309670520001</v>
      </c>
      <c r="BT12">
        <v>81877.309670520001</v>
      </c>
      <c r="BV12">
        <v>81877.309670520001</v>
      </c>
      <c r="BX12">
        <v>81877.309670520001</v>
      </c>
      <c r="BY12">
        <v>81877.31</v>
      </c>
      <c r="BZ12">
        <v>2909919.6</v>
      </c>
      <c r="CC12">
        <v>0</v>
      </c>
      <c r="CD12">
        <v>81877.31007315703</v>
      </c>
      <c r="CE12">
        <v>2909919.6</v>
      </c>
      <c r="CF12" t="s">
        <v>10</v>
      </c>
      <c r="CG12">
        <v>22000</v>
      </c>
      <c r="CH12">
        <v>103877.31007315702</v>
      </c>
      <c r="CI12">
        <v>781880</v>
      </c>
      <c r="CJ12">
        <v>3691799.6</v>
      </c>
      <c r="CN12">
        <v>0</v>
      </c>
      <c r="CO12" t="s">
        <v>1</v>
      </c>
      <c r="CP12" t="s">
        <v>1</v>
      </c>
      <c r="CQ12" t="b">
        <v>1</v>
      </c>
      <c r="CR12" t="s">
        <v>1863</v>
      </c>
      <c r="CS12" t="s">
        <v>1787</v>
      </c>
      <c r="CT12" t="s">
        <v>1871</v>
      </c>
      <c r="CU12" t="s">
        <v>1864</v>
      </c>
      <c r="CV12" t="s">
        <v>733</v>
      </c>
      <c r="CW12" t="s">
        <v>128</v>
      </c>
      <c r="CX12" t="s">
        <v>1450</v>
      </c>
      <c r="CY12">
        <v>1.0600000000000025</v>
      </c>
      <c r="CZ12">
        <v>110109.94867754668</v>
      </c>
      <c r="DA12">
        <v>3691799.6</v>
      </c>
      <c r="DB12" t="s">
        <v>10</v>
      </c>
      <c r="DC12" t="b">
        <v>1</v>
      </c>
      <c r="DD12">
        <v>3691799.6</v>
      </c>
      <c r="DE12">
        <v>0</v>
      </c>
      <c r="DF12" t="b">
        <v>1</v>
      </c>
      <c r="DG12" s="23">
        <f>ROUND(ПП4[[#This Row],[Стоимость квартиры с отделкой]]/1000000,2)</f>
        <v>3.69</v>
      </c>
    </row>
    <row r="13" spans="1:111" x14ac:dyDescent="0.25">
      <c r="A13">
        <v>12</v>
      </c>
      <c r="B13" t="s">
        <v>3</v>
      </c>
      <c r="C13">
        <v>3</v>
      </c>
      <c r="D13">
        <v>4</v>
      </c>
      <c r="E13">
        <v>2</v>
      </c>
      <c r="F13">
        <v>14.61</v>
      </c>
      <c r="G13">
        <v>11.01</v>
      </c>
      <c r="I13">
        <v>25.62</v>
      </c>
      <c r="J13">
        <v>14.77</v>
      </c>
      <c r="K13">
        <v>2.85</v>
      </c>
      <c r="L13">
        <v>2.4900000000000002</v>
      </c>
      <c r="N13">
        <v>8.7899999999999991</v>
      </c>
      <c r="O13">
        <v>3.01</v>
      </c>
      <c r="Q13">
        <v>3.01</v>
      </c>
      <c r="R13">
        <v>57.53</v>
      </c>
      <c r="S13">
        <v>54.52</v>
      </c>
      <c r="T13">
        <v>56.03</v>
      </c>
      <c r="U13">
        <v>57.6</v>
      </c>
      <c r="V13">
        <v>67972.800000000003</v>
      </c>
      <c r="W13">
        <v>3398.6400000000003</v>
      </c>
      <c r="X13">
        <v>71371.44</v>
      </c>
      <c r="Z13">
        <v>71371.44</v>
      </c>
      <c r="AA13">
        <v>3568.5720000000001</v>
      </c>
      <c r="AB13">
        <v>74940.012000000002</v>
      </c>
      <c r="AC13">
        <v>9.2176214760000015</v>
      </c>
      <c r="AD13">
        <v>74949.229621475999</v>
      </c>
      <c r="AF13">
        <v>74949.229621475999</v>
      </c>
      <c r="AH13">
        <v>74949.229621475999</v>
      </c>
      <c r="AI13">
        <v>1498.98459242952</v>
      </c>
      <c r="AJ13">
        <v>76448.214213905521</v>
      </c>
      <c r="AK13">
        <v>764.48214213905521</v>
      </c>
      <c r="AL13">
        <v>77212.696356044573</v>
      </c>
      <c r="AN13">
        <v>77212.696356044573</v>
      </c>
      <c r="AP13">
        <v>77212.696356044573</v>
      </c>
      <c r="AR13">
        <v>77212.696356044573</v>
      </c>
      <c r="AT13">
        <v>77212.696356044573</v>
      </c>
      <c r="AV13">
        <v>77212.696356044573</v>
      </c>
      <c r="AX13">
        <v>77212.696356044573</v>
      </c>
      <c r="AZ13">
        <v>77212.696356044573</v>
      </c>
      <c r="BB13">
        <v>77212.696356044573</v>
      </c>
      <c r="BD13">
        <v>77212.696356044573</v>
      </c>
      <c r="BF13">
        <v>77212.696356044573</v>
      </c>
      <c r="BH13">
        <v>77212.696356044573</v>
      </c>
      <c r="BI13" s="5"/>
      <c r="BJ13" s="5">
        <v>77212.696356044573</v>
      </c>
      <c r="BL13">
        <v>77212.696356044573</v>
      </c>
      <c r="BN13">
        <v>77212.696356044573</v>
      </c>
      <c r="BP13">
        <v>77212.696356044573</v>
      </c>
      <c r="BR13">
        <v>77212.696356044573</v>
      </c>
      <c r="BT13">
        <v>77212.696356044573</v>
      </c>
      <c r="BV13">
        <v>77212.696356044573</v>
      </c>
      <c r="BX13">
        <v>77212.696356044573</v>
      </c>
      <c r="BY13">
        <v>77212.7</v>
      </c>
      <c r="BZ13">
        <v>4326227.58</v>
      </c>
      <c r="CC13">
        <v>0</v>
      </c>
      <c r="CD13">
        <v>77212.699982152422</v>
      </c>
      <c r="CE13">
        <v>4326227.58</v>
      </c>
      <c r="CF13" t="s">
        <v>9</v>
      </c>
      <c r="CG13">
        <v>4000</v>
      </c>
      <c r="CH13">
        <v>81212.699982152422</v>
      </c>
      <c r="CI13">
        <v>224120</v>
      </c>
      <c r="CJ13">
        <v>4550347.58</v>
      </c>
      <c r="CN13">
        <v>0</v>
      </c>
      <c r="CO13" t="s">
        <v>1</v>
      </c>
      <c r="CP13" t="s">
        <v>1</v>
      </c>
      <c r="CQ13" t="b">
        <v>1</v>
      </c>
      <c r="CR13" t="s">
        <v>1863</v>
      </c>
      <c r="CS13" t="s">
        <v>1787</v>
      </c>
      <c r="CT13" t="s">
        <v>1871</v>
      </c>
      <c r="CU13" t="s">
        <v>1857</v>
      </c>
      <c r="CV13" t="s">
        <v>734</v>
      </c>
      <c r="CW13" t="s">
        <v>128</v>
      </c>
      <c r="CX13" t="s">
        <v>1450</v>
      </c>
      <c r="CY13">
        <v>1.5700000000000005</v>
      </c>
      <c r="CZ13">
        <v>127503.93897197933</v>
      </c>
      <c r="DA13">
        <v>4550347.58</v>
      </c>
      <c r="DB13" t="s">
        <v>9</v>
      </c>
      <c r="DC13" t="b">
        <v>1</v>
      </c>
      <c r="DD13">
        <v>4550347.58</v>
      </c>
      <c r="DE13">
        <v>0</v>
      </c>
      <c r="DF13" t="b">
        <v>1</v>
      </c>
      <c r="DG13" s="23">
        <f>ROUND(ПП4[[#This Row],[Стоимость квартиры с отделкой]]/1000000,2)</f>
        <v>4.55</v>
      </c>
    </row>
    <row r="14" spans="1:111" x14ac:dyDescent="0.25">
      <c r="A14">
        <v>13</v>
      </c>
      <c r="B14" t="s">
        <v>3</v>
      </c>
      <c r="C14">
        <v>3</v>
      </c>
      <c r="D14">
        <v>5</v>
      </c>
      <c r="E14">
        <v>2</v>
      </c>
      <c r="F14">
        <v>14.86</v>
      </c>
      <c r="G14">
        <v>9.69</v>
      </c>
      <c r="I14">
        <v>24.55</v>
      </c>
      <c r="J14">
        <v>14.88</v>
      </c>
      <c r="K14">
        <v>2.83</v>
      </c>
      <c r="L14">
        <v>1.82</v>
      </c>
      <c r="N14">
        <v>9.26</v>
      </c>
      <c r="O14">
        <v>2.63</v>
      </c>
      <c r="Q14">
        <v>2.63</v>
      </c>
      <c r="R14">
        <v>55.97</v>
      </c>
      <c r="S14">
        <v>53.34</v>
      </c>
      <c r="T14">
        <v>54.66</v>
      </c>
      <c r="U14">
        <v>56.399999999999991</v>
      </c>
      <c r="V14">
        <v>67972.800000000003</v>
      </c>
      <c r="W14">
        <v>3398.6400000000003</v>
      </c>
      <c r="X14">
        <v>71371.44</v>
      </c>
      <c r="Z14">
        <v>71371.44</v>
      </c>
      <c r="AA14">
        <v>3568.5720000000001</v>
      </c>
      <c r="AB14">
        <v>74940.012000000002</v>
      </c>
      <c r="AC14">
        <v>9.2176214760000015</v>
      </c>
      <c r="AD14">
        <v>74949.229621475999</v>
      </c>
      <c r="AF14">
        <v>74949.229621475999</v>
      </c>
      <c r="AH14">
        <v>74949.229621475999</v>
      </c>
      <c r="AI14">
        <v>1498.98459242952</v>
      </c>
      <c r="AJ14">
        <v>76448.214213905521</v>
      </c>
      <c r="AK14">
        <v>764.48214213905521</v>
      </c>
      <c r="AL14">
        <v>77212.696356044573</v>
      </c>
      <c r="AM14">
        <v>1544.2539271208916</v>
      </c>
      <c r="AN14">
        <v>78756.950283165468</v>
      </c>
      <c r="AO14">
        <v>2362.708508494964</v>
      </c>
      <c r="AP14">
        <v>81119.658791660433</v>
      </c>
      <c r="AQ14">
        <v>2433.5897637498128</v>
      </c>
      <c r="AR14">
        <v>83553.248555410246</v>
      </c>
      <c r="AS14">
        <v>4177.6624277705123</v>
      </c>
      <c r="AT14">
        <v>87730.910983180758</v>
      </c>
      <c r="AV14">
        <v>87730.910983180758</v>
      </c>
      <c r="AX14">
        <v>87730.910983180758</v>
      </c>
      <c r="AZ14">
        <v>87730.910983180758</v>
      </c>
      <c r="BB14">
        <v>87730.910983180758</v>
      </c>
      <c r="BD14">
        <v>87730.910983180758</v>
      </c>
      <c r="BF14">
        <v>87730.910983180758</v>
      </c>
      <c r="BH14">
        <v>87730.910983180758</v>
      </c>
      <c r="BI14" s="5"/>
      <c r="BJ14" s="5">
        <v>87730.910983180758</v>
      </c>
      <c r="BL14">
        <v>87730.910983180758</v>
      </c>
      <c r="BN14">
        <v>87730.910983180758</v>
      </c>
      <c r="BP14">
        <v>87730.910983180758</v>
      </c>
      <c r="BR14">
        <v>87730.910983180758</v>
      </c>
      <c r="BT14">
        <v>87730.910983180758</v>
      </c>
      <c r="BV14">
        <v>87730.910983180758</v>
      </c>
      <c r="BX14">
        <v>87730.910983180758</v>
      </c>
      <c r="BY14">
        <v>87730.91</v>
      </c>
      <c r="BZ14">
        <v>4795371.54</v>
      </c>
      <c r="CC14">
        <v>0</v>
      </c>
      <c r="CD14">
        <v>87730.909989023057</v>
      </c>
      <c r="CE14">
        <v>4795371.54</v>
      </c>
      <c r="CF14" t="s">
        <v>10</v>
      </c>
      <c r="CG14">
        <v>15500</v>
      </c>
      <c r="CH14">
        <v>103230.90998902306</v>
      </c>
      <c r="CI14">
        <v>847230</v>
      </c>
      <c r="CJ14">
        <v>5642601.54</v>
      </c>
      <c r="CN14">
        <v>0</v>
      </c>
      <c r="CO14" t="s">
        <v>1</v>
      </c>
      <c r="CP14" t="s">
        <v>1</v>
      </c>
      <c r="CQ14" t="b">
        <v>1</v>
      </c>
      <c r="CR14" t="s">
        <v>1863</v>
      </c>
      <c r="CS14" t="s">
        <v>1787</v>
      </c>
      <c r="CT14" t="s">
        <v>1871</v>
      </c>
      <c r="CU14" t="s">
        <v>1857</v>
      </c>
      <c r="CV14" t="s">
        <v>735</v>
      </c>
      <c r="CW14" t="s">
        <v>128</v>
      </c>
      <c r="CX14" t="s">
        <v>1450</v>
      </c>
      <c r="CY14">
        <v>1.7399999999999949</v>
      </c>
      <c r="CZ14">
        <v>179621.78338089958</v>
      </c>
      <c r="DA14">
        <v>5642601.54</v>
      </c>
      <c r="DB14" t="s">
        <v>10</v>
      </c>
      <c r="DC14" t="b">
        <v>1</v>
      </c>
      <c r="DD14">
        <v>5642601.54</v>
      </c>
      <c r="DE14">
        <v>0</v>
      </c>
      <c r="DF14" t="b">
        <v>1</v>
      </c>
      <c r="DG14" s="23">
        <f>ROUND(ПП4[[#This Row],[Стоимость квартиры с отделкой]]/1000000,2)</f>
        <v>5.64</v>
      </c>
    </row>
    <row r="15" spans="1:111" x14ac:dyDescent="0.25">
      <c r="A15">
        <v>14</v>
      </c>
      <c r="B15" t="s">
        <v>3</v>
      </c>
      <c r="C15">
        <v>3</v>
      </c>
      <c r="D15">
        <v>6</v>
      </c>
      <c r="E15">
        <v>2</v>
      </c>
      <c r="F15">
        <v>13.33</v>
      </c>
      <c r="G15">
        <v>13.23</v>
      </c>
      <c r="I15">
        <v>26.56</v>
      </c>
      <c r="J15">
        <v>16.25</v>
      </c>
      <c r="K15">
        <v>3.18</v>
      </c>
      <c r="L15">
        <v>2.14</v>
      </c>
      <c r="M15">
        <v>5.14</v>
      </c>
      <c r="N15">
        <v>5.19</v>
      </c>
      <c r="O15">
        <v>2.81</v>
      </c>
      <c r="Q15">
        <v>2.81</v>
      </c>
      <c r="R15">
        <v>61.27</v>
      </c>
      <c r="S15">
        <v>58.46</v>
      </c>
      <c r="T15">
        <v>59.87</v>
      </c>
      <c r="U15">
        <v>61.499999999999993</v>
      </c>
      <c r="V15">
        <v>73304</v>
      </c>
      <c r="W15">
        <v>3665.2</v>
      </c>
      <c r="X15">
        <v>76969.2</v>
      </c>
      <c r="Z15">
        <v>76969.2</v>
      </c>
      <c r="AA15">
        <v>3848.46</v>
      </c>
      <c r="AB15">
        <v>80817.66</v>
      </c>
      <c r="AC15">
        <v>9.940572180000002</v>
      </c>
      <c r="AD15">
        <v>80827.600572180003</v>
      </c>
      <c r="AF15">
        <v>80827.600572180003</v>
      </c>
      <c r="AH15">
        <v>80827.600572180003</v>
      </c>
      <c r="AI15">
        <v>1616.5520114435999</v>
      </c>
      <c r="AJ15">
        <v>82444.152583623596</v>
      </c>
      <c r="AK15">
        <v>2473.324577508708</v>
      </c>
      <c r="AL15">
        <v>84917.477161132309</v>
      </c>
      <c r="AM15">
        <v>3396.6990864452923</v>
      </c>
      <c r="AN15">
        <v>88314.176247577605</v>
      </c>
      <c r="AP15">
        <v>88314.176247577605</v>
      </c>
      <c r="AQ15">
        <v>2649.4252874273279</v>
      </c>
      <c r="AR15">
        <v>90963.601535004927</v>
      </c>
      <c r="AT15">
        <v>90963.601535004927</v>
      </c>
      <c r="AU15">
        <v>2728.9080460501477</v>
      </c>
      <c r="AV15">
        <v>93692.509581055085</v>
      </c>
      <c r="AX15">
        <v>93692.509581055085</v>
      </c>
      <c r="AZ15">
        <v>93692.509581055085</v>
      </c>
      <c r="BB15">
        <v>93692.509581055085</v>
      </c>
      <c r="BD15">
        <v>93692.509581055085</v>
      </c>
      <c r="BF15">
        <v>93692.509581055085</v>
      </c>
      <c r="BG15">
        <v>1000</v>
      </c>
      <c r="BH15">
        <v>94692.509581055085</v>
      </c>
      <c r="BI15" s="5">
        <v>4734.6254790527537</v>
      </c>
      <c r="BJ15" s="5">
        <v>99427.135060107845</v>
      </c>
      <c r="BK15">
        <v>1000</v>
      </c>
      <c r="BL15">
        <v>100427.13506010784</v>
      </c>
      <c r="BM15">
        <v>2008.5427012021569</v>
      </c>
      <c r="BN15">
        <v>102435.67776130998</v>
      </c>
      <c r="BP15">
        <v>102435.67776130998</v>
      </c>
      <c r="BQ15">
        <v>500</v>
      </c>
      <c r="BR15">
        <v>102935.67776130998</v>
      </c>
      <c r="BT15">
        <v>102935.67776130998</v>
      </c>
      <c r="BV15">
        <v>102935.67776130998</v>
      </c>
      <c r="BX15">
        <v>102935.67776130998</v>
      </c>
      <c r="BY15">
        <v>102935.67999999999</v>
      </c>
      <c r="BZ15">
        <v>6162800</v>
      </c>
      <c r="CC15">
        <v>0</v>
      </c>
      <c r="CD15">
        <v>102936.36211792217</v>
      </c>
      <c r="CE15">
        <v>6162800</v>
      </c>
      <c r="CF15" t="s">
        <v>9</v>
      </c>
      <c r="CG15">
        <v>7500</v>
      </c>
      <c r="CH15">
        <v>110436.36211792217</v>
      </c>
      <c r="CI15">
        <v>449025</v>
      </c>
      <c r="CJ15">
        <v>6611825</v>
      </c>
      <c r="CK15" t="s">
        <v>20</v>
      </c>
      <c r="CN15">
        <v>0</v>
      </c>
      <c r="CO15" t="s">
        <v>1</v>
      </c>
      <c r="CP15" t="s">
        <v>1</v>
      </c>
      <c r="CQ15" t="b">
        <v>1</v>
      </c>
      <c r="CR15" t="s">
        <v>1863</v>
      </c>
      <c r="CS15" t="s">
        <v>1787</v>
      </c>
      <c r="CT15" t="s">
        <v>1871</v>
      </c>
      <c r="CU15" t="s">
        <v>1857</v>
      </c>
      <c r="CV15" t="s">
        <v>736</v>
      </c>
      <c r="CW15" t="s">
        <v>1269</v>
      </c>
      <c r="CX15" t="s">
        <v>1450</v>
      </c>
      <c r="CY15">
        <v>1.6299999999999957</v>
      </c>
      <c r="CZ15">
        <v>180011.27025221262</v>
      </c>
      <c r="DA15">
        <v>6611825</v>
      </c>
      <c r="DB15" t="s">
        <v>9</v>
      </c>
      <c r="DC15" t="b">
        <v>1</v>
      </c>
      <c r="DD15">
        <v>6611825</v>
      </c>
      <c r="DE15">
        <v>0</v>
      </c>
      <c r="DF15" t="b">
        <v>1</v>
      </c>
      <c r="DG15" s="23">
        <f>ROUND(ПП4[[#This Row],[Стоимость квартиры с отделкой]]/1000000,2)</f>
        <v>6.61</v>
      </c>
    </row>
    <row r="16" spans="1:111" x14ac:dyDescent="0.25">
      <c r="A16">
        <v>15</v>
      </c>
      <c r="B16" t="s">
        <v>3</v>
      </c>
      <c r="C16">
        <v>3</v>
      </c>
      <c r="D16">
        <v>7</v>
      </c>
      <c r="E16">
        <v>0</v>
      </c>
      <c r="F16">
        <v>8.2799999999999994</v>
      </c>
      <c r="I16">
        <v>8.2799999999999994</v>
      </c>
      <c r="J16">
        <v>5.3</v>
      </c>
      <c r="K16">
        <v>3.38</v>
      </c>
      <c r="N16">
        <v>3.17</v>
      </c>
      <c r="O16">
        <v>3.23</v>
      </c>
      <c r="Q16">
        <v>3.23</v>
      </c>
      <c r="R16">
        <v>23.36</v>
      </c>
      <c r="S16">
        <v>20.13</v>
      </c>
      <c r="T16">
        <v>21.75</v>
      </c>
      <c r="U16">
        <v>22.6</v>
      </c>
      <c r="V16">
        <v>75600</v>
      </c>
      <c r="W16">
        <v>3780</v>
      </c>
      <c r="X16">
        <v>79380</v>
      </c>
      <c r="Z16">
        <v>79380</v>
      </c>
      <c r="AB16">
        <v>79380</v>
      </c>
      <c r="AD16">
        <v>79380</v>
      </c>
      <c r="AF16">
        <v>79380</v>
      </c>
      <c r="AH16">
        <v>79380</v>
      </c>
      <c r="AJ16">
        <v>79380</v>
      </c>
      <c r="AL16">
        <v>79380</v>
      </c>
      <c r="AN16">
        <v>79380</v>
      </c>
      <c r="AP16">
        <v>79380</v>
      </c>
      <c r="AR16">
        <v>79380</v>
      </c>
      <c r="AT16">
        <v>79380</v>
      </c>
      <c r="AV16">
        <v>79380</v>
      </c>
      <c r="AX16">
        <v>79380</v>
      </c>
      <c r="AZ16">
        <v>79380</v>
      </c>
      <c r="BB16">
        <v>79380</v>
      </c>
      <c r="BD16">
        <v>79380</v>
      </c>
      <c r="BF16">
        <v>79380</v>
      </c>
      <c r="BH16">
        <v>79380</v>
      </c>
      <c r="BI16" s="5"/>
      <c r="BJ16" s="5">
        <v>79380</v>
      </c>
      <c r="BL16">
        <v>79380</v>
      </c>
      <c r="BN16">
        <v>79380</v>
      </c>
      <c r="BP16">
        <v>79380</v>
      </c>
      <c r="BR16">
        <v>79380</v>
      </c>
      <c r="BT16">
        <v>79380</v>
      </c>
      <c r="BV16">
        <v>79380</v>
      </c>
      <c r="BX16">
        <v>79380</v>
      </c>
      <c r="BY16">
        <v>79380</v>
      </c>
      <c r="BZ16">
        <v>1726515</v>
      </c>
      <c r="CC16">
        <v>0</v>
      </c>
      <c r="CD16">
        <v>79380</v>
      </c>
      <c r="CE16">
        <v>1726515</v>
      </c>
      <c r="CF16" t="s">
        <v>9</v>
      </c>
      <c r="CG16">
        <v>7500</v>
      </c>
      <c r="CH16">
        <v>86880</v>
      </c>
      <c r="CI16">
        <v>163125</v>
      </c>
      <c r="CJ16">
        <v>1889640</v>
      </c>
      <c r="CK16" t="s">
        <v>20</v>
      </c>
      <c r="CN16">
        <v>0</v>
      </c>
      <c r="CO16" t="s">
        <v>1</v>
      </c>
      <c r="CP16" t="s">
        <v>1</v>
      </c>
      <c r="CQ16" t="b">
        <v>1</v>
      </c>
      <c r="CR16" t="s">
        <v>1863</v>
      </c>
      <c r="CS16" t="s">
        <v>1787</v>
      </c>
      <c r="CT16" t="s">
        <v>1871</v>
      </c>
      <c r="CU16" t="s">
        <v>1862</v>
      </c>
      <c r="CV16" t="s">
        <v>737</v>
      </c>
      <c r="CW16" t="s">
        <v>128</v>
      </c>
      <c r="CX16" t="s">
        <v>1450</v>
      </c>
      <c r="CY16">
        <v>0.84999999999999787</v>
      </c>
      <c r="CZ16">
        <v>73847.999999999811</v>
      </c>
      <c r="DA16">
        <v>1889640</v>
      </c>
      <c r="DB16" t="s">
        <v>9</v>
      </c>
      <c r="DC16" t="b">
        <v>1</v>
      </c>
      <c r="DD16">
        <v>1889640</v>
      </c>
      <c r="DE16">
        <v>0</v>
      </c>
      <c r="DF16" t="b">
        <v>1</v>
      </c>
      <c r="DG16" s="23">
        <f>ROUND(ПП4[[#This Row],[Стоимость квартиры с отделкой]]/1000000,2)</f>
        <v>1.89</v>
      </c>
    </row>
    <row r="17" spans="1:111" x14ac:dyDescent="0.25">
      <c r="A17">
        <v>16</v>
      </c>
      <c r="B17" t="s">
        <v>3</v>
      </c>
      <c r="C17">
        <v>3</v>
      </c>
      <c r="D17">
        <v>8</v>
      </c>
      <c r="E17">
        <v>0</v>
      </c>
      <c r="F17">
        <v>8.2899999999999991</v>
      </c>
      <c r="I17">
        <v>8.2899999999999991</v>
      </c>
      <c r="J17">
        <v>5.3</v>
      </c>
      <c r="K17">
        <v>3.38</v>
      </c>
      <c r="N17">
        <v>3.17</v>
      </c>
      <c r="O17">
        <v>3.17</v>
      </c>
      <c r="Q17">
        <v>3.17</v>
      </c>
      <c r="R17">
        <v>23.31</v>
      </c>
      <c r="S17">
        <v>20.14</v>
      </c>
      <c r="T17">
        <v>21.73</v>
      </c>
      <c r="U17">
        <v>22.1</v>
      </c>
      <c r="V17">
        <v>75600</v>
      </c>
      <c r="X17">
        <v>75600</v>
      </c>
      <c r="Z17">
        <v>75600</v>
      </c>
      <c r="AB17">
        <v>75600</v>
      </c>
      <c r="AD17">
        <v>75600</v>
      </c>
      <c r="AF17">
        <v>75600</v>
      </c>
      <c r="AH17">
        <v>75600</v>
      </c>
      <c r="AJ17">
        <v>75600</v>
      </c>
      <c r="AL17">
        <v>75600</v>
      </c>
      <c r="AN17">
        <v>75600</v>
      </c>
      <c r="AP17">
        <v>75600</v>
      </c>
      <c r="AR17">
        <v>75600</v>
      </c>
      <c r="AT17">
        <v>75600</v>
      </c>
      <c r="AV17">
        <v>75600</v>
      </c>
      <c r="AX17">
        <v>75600</v>
      </c>
      <c r="AZ17">
        <v>75600</v>
      </c>
      <c r="BB17">
        <v>75600</v>
      </c>
      <c r="BD17">
        <v>75600</v>
      </c>
      <c r="BF17">
        <v>75600</v>
      </c>
      <c r="BH17">
        <v>75600</v>
      </c>
      <c r="BI17" s="5"/>
      <c r="BJ17" s="5">
        <v>75600</v>
      </c>
      <c r="BL17">
        <v>75600</v>
      </c>
      <c r="BN17">
        <v>75600</v>
      </c>
      <c r="BP17">
        <v>75600</v>
      </c>
      <c r="BR17">
        <v>75600</v>
      </c>
      <c r="BT17">
        <v>75600</v>
      </c>
      <c r="BV17">
        <v>75600</v>
      </c>
      <c r="BX17">
        <v>75600</v>
      </c>
      <c r="BY17">
        <v>75600</v>
      </c>
      <c r="BZ17">
        <v>1642788</v>
      </c>
      <c r="CC17">
        <v>0</v>
      </c>
      <c r="CD17">
        <v>75600</v>
      </c>
      <c r="CE17">
        <v>1642788</v>
      </c>
      <c r="CF17" t="s">
        <v>8</v>
      </c>
      <c r="CH17">
        <v>75600</v>
      </c>
      <c r="CI17">
        <v>0</v>
      </c>
      <c r="CJ17">
        <v>1642788</v>
      </c>
      <c r="CK17" t="s">
        <v>20</v>
      </c>
      <c r="CN17">
        <v>0</v>
      </c>
      <c r="CO17" t="s">
        <v>1</v>
      </c>
      <c r="CP17" t="s">
        <v>1</v>
      </c>
      <c r="CQ17" t="b">
        <v>1</v>
      </c>
      <c r="CR17" t="s">
        <v>1863</v>
      </c>
      <c r="CS17" t="s">
        <v>1787</v>
      </c>
      <c r="CT17" t="s">
        <v>1871</v>
      </c>
      <c r="CU17" t="s">
        <v>1862</v>
      </c>
      <c r="CV17" t="s">
        <v>738</v>
      </c>
      <c r="CW17" t="s">
        <v>128</v>
      </c>
      <c r="CX17" t="s">
        <v>1450</v>
      </c>
      <c r="CY17">
        <v>0.37000000000000094</v>
      </c>
      <c r="CZ17">
        <v>27972.000000000076</v>
      </c>
      <c r="DA17">
        <v>1642788</v>
      </c>
      <c r="DB17" t="s">
        <v>8</v>
      </c>
      <c r="DC17" t="b">
        <v>1</v>
      </c>
      <c r="DD17">
        <v>1642788</v>
      </c>
      <c r="DE17">
        <v>0</v>
      </c>
      <c r="DF17" t="b">
        <v>1</v>
      </c>
      <c r="DG17" s="23">
        <f>ROUND(ПП4[[#This Row],[Стоимость квартиры с отделкой]]/1000000,2)</f>
        <v>1.64</v>
      </c>
    </row>
    <row r="18" spans="1:111" x14ac:dyDescent="0.25">
      <c r="A18">
        <v>17</v>
      </c>
      <c r="B18" t="s">
        <v>3</v>
      </c>
      <c r="C18">
        <v>4</v>
      </c>
      <c r="D18">
        <v>1</v>
      </c>
      <c r="E18">
        <v>1</v>
      </c>
      <c r="F18">
        <v>13.93</v>
      </c>
      <c r="I18">
        <v>13.93</v>
      </c>
      <c r="J18">
        <v>9.18</v>
      </c>
      <c r="K18">
        <v>3.65</v>
      </c>
      <c r="N18">
        <v>5.52</v>
      </c>
      <c r="O18">
        <v>2.4900000000000002</v>
      </c>
      <c r="Q18">
        <v>2.4900000000000002</v>
      </c>
      <c r="R18">
        <v>34.770000000000003</v>
      </c>
      <c r="S18">
        <v>32.28</v>
      </c>
      <c r="T18">
        <v>33.53</v>
      </c>
      <c r="U18">
        <v>34.300000000000004</v>
      </c>
      <c r="V18">
        <v>70700</v>
      </c>
      <c r="W18">
        <v>3535</v>
      </c>
      <c r="X18">
        <v>74235</v>
      </c>
      <c r="Y18">
        <v>2969.4</v>
      </c>
      <c r="Z18">
        <v>77204.399999999994</v>
      </c>
      <c r="AB18">
        <v>77204.399999999994</v>
      </c>
      <c r="AD18">
        <v>77204.399999999994</v>
      </c>
      <c r="AF18">
        <v>77204.399999999994</v>
      </c>
      <c r="AH18">
        <v>77204.399999999994</v>
      </c>
      <c r="AJ18">
        <v>77204.399999999994</v>
      </c>
      <c r="AL18">
        <v>77204.399999999994</v>
      </c>
      <c r="AN18">
        <v>77204.399999999994</v>
      </c>
      <c r="AP18">
        <v>77204.399999999994</v>
      </c>
      <c r="AR18">
        <v>77204.399999999994</v>
      </c>
      <c r="AT18">
        <v>77204.399999999994</v>
      </c>
      <c r="AV18">
        <v>77204.399999999994</v>
      </c>
      <c r="AX18">
        <v>77204.399999999994</v>
      </c>
      <c r="AZ18">
        <v>77204.399999999994</v>
      </c>
      <c r="BB18">
        <v>77204.399999999994</v>
      </c>
      <c r="BD18">
        <v>77204.399999999994</v>
      </c>
      <c r="BF18">
        <v>77204.399999999994</v>
      </c>
      <c r="BH18">
        <v>77204.399999999994</v>
      </c>
      <c r="BI18" s="5"/>
      <c r="BJ18" s="5">
        <v>77204.399999999994</v>
      </c>
      <c r="BL18">
        <v>77204.399999999994</v>
      </c>
      <c r="BN18">
        <v>77204.399999999994</v>
      </c>
      <c r="BP18">
        <v>77204.399999999994</v>
      </c>
      <c r="BR18">
        <v>77204.399999999994</v>
      </c>
      <c r="BT18">
        <v>77204.399999999994</v>
      </c>
      <c r="BV18">
        <v>77204.399999999994</v>
      </c>
      <c r="BX18">
        <v>77204.399999999994</v>
      </c>
      <c r="BY18">
        <v>77204.399999999994</v>
      </c>
      <c r="BZ18">
        <v>2588663.5299999998</v>
      </c>
      <c r="CB18">
        <v>0.05</v>
      </c>
      <c r="CC18">
        <v>129433.1765</v>
      </c>
      <c r="CD18">
        <v>73344.180137190575</v>
      </c>
      <c r="CE18">
        <v>2459230.36</v>
      </c>
      <c r="CF18" t="s">
        <v>9</v>
      </c>
      <c r="CG18">
        <v>7500</v>
      </c>
      <c r="CH18">
        <v>80844.180137190575</v>
      </c>
      <c r="CI18">
        <v>251475</v>
      </c>
      <c r="CJ18">
        <v>2710705.36</v>
      </c>
      <c r="CK18" t="s">
        <v>20</v>
      </c>
      <c r="CL18" t="s">
        <v>62</v>
      </c>
      <c r="CN18">
        <v>0</v>
      </c>
      <c r="CO18" t="s">
        <v>1</v>
      </c>
      <c r="CP18" t="s">
        <v>1</v>
      </c>
      <c r="CQ18" t="b">
        <v>1</v>
      </c>
      <c r="CR18" t="s">
        <v>1863</v>
      </c>
      <c r="CS18" t="s">
        <v>1787</v>
      </c>
      <c r="CT18" t="s">
        <v>1871</v>
      </c>
      <c r="CU18" t="s">
        <v>1864</v>
      </c>
      <c r="CV18" t="s">
        <v>739</v>
      </c>
      <c r="CW18" t="s">
        <v>128</v>
      </c>
      <c r="CX18" t="s">
        <v>1450</v>
      </c>
      <c r="CY18">
        <v>0.77000000000000324</v>
      </c>
      <c r="CZ18">
        <v>62250.018705636998</v>
      </c>
      <c r="DA18">
        <v>2710705.36</v>
      </c>
      <c r="DB18" t="s">
        <v>9</v>
      </c>
      <c r="DC18" t="b">
        <v>1</v>
      </c>
      <c r="DD18">
        <v>2710705.36</v>
      </c>
      <c r="DE18">
        <v>0</v>
      </c>
      <c r="DF18" t="b">
        <v>1</v>
      </c>
      <c r="DG18" s="23">
        <f>ROUND(ПП4[[#This Row],[Стоимость квартиры с отделкой]]/1000000,2)</f>
        <v>2.71</v>
      </c>
    </row>
    <row r="19" spans="1:111" x14ac:dyDescent="0.25">
      <c r="A19">
        <v>18</v>
      </c>
      <c r="B19" t="s">
        <v>3</v>
      </c>
      <c r="C19">
        <v>4</v>
      </c>
      <c r="D19">
        <v>2</v>
      </c>
      <c r="E19">
        <v>2</v>
      </c>
      <c r="F19">
        <v>16.55</v>
      </c>
      <c r="G19">
        <v>14.04</v>
      </c>
      <c r="I19">
        <v>30.59</v>
      </c>
      <c r="J19">
        <v>13.35</v>
      </c>
      <c r="K19">
        <v>3.69</v>
      </c>
      <c r="L19">
        <v>1.92</v>
      </c>
      <c r="N19">
        <v>9.48</v>
      </c>
      <c r="O19">
        <v>2.91</v>
      </c>
      <c r="P19">
        <v>2.5499999999999998</v>
      </c>
      <c r="Q19">
        <v>5.46</v>
      </c>
      <c r="R19">
        <v>64.489999999999995</v>
      </c>
      <c r="S19">
        <v>59.029999999999994</v>
      </c>
      <c r="T19">
        <v>61.76</v>
      </c>
      <c r="U19">
        <v>63.000000000000007</v>
      </c>
      <c r="V19">
        <v>68639.199999999997</v>
      </c>
      <c r="W19">
        <v>3431.96</v>
      </c>
      <c r="X19">
        <v>72071.16</v>
      </c>
      <c r="Z19">
        <v>72071.16</v>
      </c>
      <c r="AA19">
        <v>3603.558</v>
      </c>
      <c r="AB19">
        <v>75674.717999999993</v>
      </c>
      <c r="AC19">
        <v>9.3079903140000013</v>
      </c>
      <c r="AD19">
        <v>75684.02599031401</v>
      </c>
      <c r="AF19">
        <v>75684.02599031401</v>
      </c>
      <c r="AH19">
        <v>75684.02599031401</v>
      </c>
      <c r="AI19">
        <v>1513.6805198062802</v>
      </c>
      <c r="AJ19">
        <v>77197.70651012029</v>
      </c>
      <c r="AK19">
        <v>2315.9311953036085</v>
      </c>
      <c r="AL19">
        <v>79513.637705423898</v>
      </c>
      <c r="AM19">
        <v>3180.545508216956</v>
      </c>
      <c r="AN19">
        <v>82694.183213640848</v>
      </c>
      <c r="AO19">
        <v>2480.8254964092253</v>
      </c>
      <c r="AP19">
        <v>85175.008710050068</v>
      </c>
      <c r="AQ19">
        <v>2555.2502613015017</v>
      </c>
      <c r="AR19">
        <v>87730.258971351563</v>
      </c>
      <c r="AT19">
        <v>87730.258971351563</v>
      </c>
      <c r="AU19">
        <v>2631.9077691405469</v>
      </c>
      <c r="AV19">
        <v>90362.166740492103</v>
      </c>
      <c r="AX19">
        <v>90362.166740492103</v>
      </c>
      <c r="AZ19">
        <v>90362.166740492103</v>
      </c>
      <c r="BB19">
        <v>90362.166740492103</v>
      </c>
      <c r="BD19">
        <v>90362.166740492103</v>
      </c>
      <c r="BF19">
        <v>90362.166740492103</v>
      </c>
      <c r="BG19">
        <v>1000</v>
      </c>
      <c r="BH19">
        <v>91362.166740492103</v>
      </c>
      <c r="BI19" s="5">
        <v>4568.1083370246051</v>
      </c>
      <c r="BJ19" s="5">
        <v>95930.275077516708</v>
      </c>
      <c r="BK19">
        <v>1000</v>
      </c>
      <c r="BL19">
        <v>96930.275077516708</v>
      </c>
      <c r="BM19">
        <v>2438.6055015503343</v>
      </c>
      <c r="BN19">
        <v>99368.880579067045</v>
      </c>
      <c r="BP19">
        <v>99368.880579067045</v>
      </c>
      <c r="BR19">
        <v>99368.880579067045</v>
      </c>
      <c r="BT19">
        <v>99368.880579067045</v>
      </c>
      <c r="BV19">
        <v>99368.880579067045</v>
      </c>
      <c r="BX19">
        <v>99368.880579067045</v>
      </c>
      <c r="BY19">
        <v>99368.88</v>
      </c>
      <c r="BZ19">
        <v>6137100</v>
      </c>
      <c r="CB19">
        <v>0.03</v>
      </c>
      <c r="CC19">
        <v>184113</v>
      </c>
      <c r="CD19">
        <v>96389.038212435233</v>
      </c>
      <c r="CE19">
        <v>5952987</v>
      </c>
      <c r="CF19" t="s">
        <v>10</v>
      </c>
      <c r="CG19">
        <v>22000</v>
      </c>
      <c r="CH19">
        <v>118389.03821243525</v>
      </c>
      <c r="CI19">
        <v>1358720</v>
      </c>
      <c r="CJ19">
        <v>7311707</v>
      </c>
      <c r="CK19" t="s">
        <v>20</v>
      </c>
      <c r="CL19" t="s">
        <v>69</v>
      </c>
      <c r="CN19">
        <v>0</v>
      </c>
      <c r="CO19" t="s">
        <v>1</v>
      </c>
      <c r="CP19" t="s">
        <v>1</v>
      </c>
      <c r="CQ19" t="b">
        <v>1</v>
      </c>
      <c r="CR19" t="s">
        <v>1863</v>
      </c>
      <c r="CS19" t="s">
        <v>1787</v>
      </c>
      <c r="CT19" t="s">
        <v>1871</v>
      </c>
      <c r="CU19" t="s">
        <v>1865</v>
      </c>
      <c r="CV19" t="s">
        <v>740</v>
      </c>
      <c r="CW19" t="s">
        <v>1269</v>
      </c>
      <c r="CX19" t="s">
        <v>1450</v>
      </c>
      <c r="CY19">
        <v>1.2400000000000091</v>
      </c>
      <c r="CZ19">
        <v>146802.40738342077</v>
      </c>
      <c r="DA19">
        <v>7311707</v>
      </c>
      <c r="DB19" t="s">
        <v>10</v>
      </c>
      <c r="DC19" t="b">
        <v>1</v>
      </c>
      <c r="DD19">
        <v>7311707</v>
      </c>
      <c r="DE19">
        <v>0</v>
      </c>
      <c r="DF19" t="b">
        <v>1</v>
      </c>
      <c r="DG19" s="23">
        <f>ROUND(ПП4[[#This Row],[Стоимость квартиры с отделкой]]/1000000,2)</f>
        <v>7.31</v>
      </c>
    </row>
    <row r="20" spans="1:111" x14ac:dyDescent="0.25">
      <c r="A20">
        <v>19</v>
      </c>
      <c r="B20" t="s">
        <v>3</v>
      </c>
      <c r="C20">
        <v>4</v>
      </c>
      <c r="D20">
        <v>3</v>
      </c>
      <c r="E20">
        <v>1</v>
      </c>
      <c r="F20">
        <v>12.25</v>
      </c>
      <c r="I20">
        <v>12.25</v>
      </c>
      <c r="J20">
        <v>11.65</v>
      </c>
      <c r="K20">
        <v>3.67</v>
      </c>
      <c r="N20">
        <v>6.55</v>
      </c>
      <c r="O20">
        <v>2.83</v>
      </c>
      <c r="Q20">
        <v>2.83</v>
      </c>
      <c r="R20">
        <v>36.950000000000003</v>
      </c>
      <c r="S20">
        <v>34.120000000000005</v>
      </c>
      <c r="T20">
        <v>35.54</v>
      </c>
      <c r="U20">
        <v>36.9</v>
      </c>
      <c r="V20">
        <v>71400</v>
      </c>
      <c r="W20">
        <v>3570</v>
      </c>
      <c r="X20">
        <v>74970</v>
      </c>
      <c r="Y20">
        <v>2998.8</v>
      </c>
      <c r="Z20">
        <v>77968.800000000003</v>
      </c>
      <c r="AA20">
        <v>3898.440000000001</v>
      </c>
      <c r="AB20">
        <v>81867.240000000005</v>
      </c>
      <c r="AC20">
        <v>10.069670520000001</v>
      </c>
      <c r="AD20">
        <v>81877.309670520001</v>
      </c>
      <c r="AE20">
        <v>4093.8654835259999</v>
      </c>
      <c r="AF20">
        <v>85971.175154045995</v>
      </c>
      <c r="AH20">
        <v>85971.175154045995</v>
      </c>
      <c r="AJ20">
        <v>85971.175154045995</v>
      </c>
      <c r="AL20">
        <v>85971.175154045995</v>
      </c>
      <c r="AN20">
        <v>85971.175154045995</v>
      </c>
      <c r="AP20">
        <v>85971.175154045995</v>
      </c>
      <c r="AR20">
        <v>85971.175154045995</v>
      </c>
      <c r="AT20">
        <v>85971.175154045995</v>
      </c>
      <c r="AV20">
        <v>85971.175154045995</v>
      </c>
      <c r="AX20">
        <v>85971.175154045995</v>
      </c>
      <c r="AZ20">
        <v>85971.175154045995</v>
      </c>
      <c r="BB20">
        <v>85971.175154045995</v>
      </c>
      <c r="BD20">
        <v>85971.175154045995</v>
      </c>
      <c r="BF20">
        <v>85971.175154045995</v>
      </c>
      <c r="BH20">
        <v>85971.175154045995</v>
      </c>
      <c r="BI20" s="5"/>
      <c r="BJ20" s="5">
        <v>85971.175154045995</v>
      </c>
      <c r="BL20">
        <v>85971.175154045995</v>
      </c>
      <c r="BN20">
        <v>85971.175154045995</v>
      </c>
      <c r="BP20">
        <v>85971.175154045995</v>
      </c>
      <c r="BR20">
        <v>85971.175154045995</v>
      </c>
      <c r="BT20">
        <v>85971.175154045995</v>
      </c>
      <c r="BV20">
        <v>85971.175154045995</v>
      </c>
      <c r="BX20">
        <v>85971.175154045995</v>
      </c>
      <c r="BY20">
        <v>85971.18</v>
      </c>
      <c r="BZ20">
        <v>3055415.74</v>
      </c>
      <c r="CC20">
        <v>0</v>
      </c>
      <c r="CD20">
        <v>85971.18007878447</v>
      </c>
      <c r="CE20">
        <v>3055415.74</v>
      </c>
      <c r="CF20" t="s">
        <v>10</v>
      </c>
      <c r="CG20">
        <v>15000</v>
      </c>
      <c r="CH20">
        <v>100971.18007878448</v>
      </c>
      <c r="CI20">
        <v>533100</v>
      </c>
      <c r="CJ20">
        <v>3588515.74</v>
      </c>
      <c r="CN20">
        <v>0</v>
      </c>
      <c r="CO20" t="s">
        <v>1</v>
      </c>
      <c r="CP20" t="s">
        <v>1</v>
      </c>
      <c r="CQ20" t="b">
        <v>1</v>
      </c>
      <c r="CR20" t="s">
        <v>1863</v>
      </c>
      <c r="CS20" t="s">
        <v>1787</v>
      </c>
      <c r="CT20" t="s">
        <v>1871</v>
      </c>
      <c r="CU20" t="s">
        <v>1864</v>
      </c>
      <c r="CV20" t="s">
        <v>741</v>
      </c>
      <c r="CW20" t="s">
        <v>128</v>
      </c>
      <c r="CX20" t="s">
        <v>1450</v>
      </c>
      <c r="CY20">
        <v>1.3599999999999994</v>
      </c>
      <c r="CZ20">
        <v>137320.80490714681</v>
      </c>
      <c r="DA20">
        <v>3588515.74</v>
      </c>
      <c r="DB20" t="s">
        <v>10</v>
      </c>
      <c r="DC20" t="b">
        <v>1</v>
      </c>
      <c r="DD20">
        <v>3588515.74</v>
      </c>
      <c r="DE20">
        <v>0</v>
      </c>
      <c r="DF20" t="b">
        <v>1</v>
      </c>
      <c r="DG20" s="23">
        <f>ROUND(ПП4[[#This Row],[Стоимость квартиры с отделкой]]/1000000,2)</f>
        <v>3.59</v>
      </c>
    </row>
    <row r="21" spans="1:111" x14ac:dyDescent="0.25">
      <c r="A21">
        <v>20</v>
      </c>
      <c r="B21" t="s">
        <v>3</v>
      </c>
      <c r="C21">
        <v>4</v>
      </c>
      <c r="D21">
        <v>4</v>
      </c>
      <c r="E21">
        <v>2</v>
      </c>
      <c r="F21">
        <v>14.61</v>
      </c>
      <c r="G21">
        <v>11.01</v>
      </c>
      <c r="I21">
        <v>25.62</v>
      </c>
      <c r="J21">
        <v>14.77</v>
      </c>
      <c r="K21">
        <v>2.85</v>
      </c>
      <c r="L21">
        <v>2.4900000000000002</v>
      </c>
      <c r="N21">
        <v>8.7899999999999991</v>
      </c>
      <c r="O21">
        <v>3.01</v>
      </c>
      <c r="Q21">
        <v>3.01</v>
      </c>
      <c r="R21">
        <v>57.53</v>
      </c>
      <c r="S21">
        <v>54.52</v>
      </c>
      <c r="T21">
        <v>56.03</v>
      </c>
      <c r="U21">
        <v>58.000000000000007</v>
      </c>
      <c r="V21">
        <v>67972.800000000003</v>
      </c>
      <c r="W21">
        <v>3398.6400000000003</v>
      </c>
      <c r="X21">
        <v>71371.44</v>
      </c>
      <c r="Z21">
        <v>71371.44</v>
      </c>
      <c r="AA21">
        <v>3568.5720000000001</v>
      </c>
      <c r="AB21">
        <v>74940.012000000002</v>
      </c>
      <c r="AC21">
        <v>9.2176214760000015</v>
      </c>
      <c r="AD21">
        <v>74949.229621475999</v>
      </c>
      <c r="AF21">
        <v>74949.229621475999</v>
      </c>
      <c r="AH21">
        <v>74949.229621475999</v>
      </c>
      <c r="AI21">
        <v>1498.98459242952</v>
      </c>
      <c r="AJ21">
        <v>76448.214213905521</v>
      </c>
      <c r="AK21">
        <v>764.48214213905521</v>
      </c>
      <c r="AL21">
        <v>77212.696356044573</v>
      </c>
      <c r="AM21">
        <v>1544.2539271208916</v>
      </c>
      <c r="AN21">
        <v>78756.950283165468</v>
      </c>
      <c r="AO21">
        <v>2362.708508494964</v>
      </c>
      <c r="AP21">
        <v>81119.658791660433</v>
      </c>
      <c r="AR21">
        <v>81119.658791660433</v>
      </c>
      <c r="AT21">
        <v>81119.658791660433</v>
      </c>
      <c r="AV21">
        <v>81119.658791660433</v>
      </c>
      <c r="AX21">
        <v>81119.658791660433</v>
      </c>
      <c r="AZ21">
        <v>81119.658791660433</v>
      </c>
      <c r="BB21">
        <v>81119.658791660433</v>
      </c>
      <c r="BD21">
        <v>81119.658791660433</v>
      </c>
      <c r="BF21">
        <v>81119.658791660433</v>
      </c>
      <c r="BH21">
        <v>81119.658791660433</v>
      </c>
      <c r="BI21" s="5"/>
      <c r="BJ21" s="5">
        <v>81119.658791660433</v>
      </c>
      <c r="BL21">
        <v>81119.658791660433</v>
      </c>
      <c r="BN21">
        <v>81119.658791660433</v>
      </c>
      <c r="BP21">
        <v>81119.658791660433</v>
      </c>
      <c r="BR21">
        <v>81119.658791660433</v>
      </c>
      <c r="BT21">
        <v>81119.658791660433</v>
      </c>
      <c r="BV21">
        <v>81119.658791660433</v>
      </c>
      <c r="BX21">
        <v>81119.658791660433</v>
      </c>
      <c r="BY21">
        <v>81119.66</v>
      </c>
      <c r="BZ21">
        <v>4545134.55</v>
      </c>
      <c r="CC21">
        <v>0</v>
      </c>
      <c r="CD21">
        <v>81119.660003569516</v>
      </c>
      <c r="CE21">
        <v>4545134.55</v>
      </c>
      <c r="CF21" t="s">
        <v>10</v>
      </c>
      <c r="CG21">
        <v>15000</v>
      </c>
      <c r="CH21">
        <v>96119.660003569516</v>
      </c>
      <c r="CI21">
        <v>840450</v>
      </c>
      <c r="CJ21">
        <v>5385584.5499999998</v>
      </c>
      <c r="CN21">
        <v>0</v>
      </c>
      <c r="CO21" t="s">
        <v>1</v>
      </c>
      <c r="CP21" t="s">
        <v>1</v>
      </c>
      <c r="CQ21" t="b">
        <v>1</v>
      </c>
      <c r="CR21" t="s">
        <v>1863</v>
      </c>
      <c r="CS21" t="s">
        <v>1787</v>
      </c>
      <c r="CT21" t="s">
        <v>1871</v>
      </c>
      <c r="CU21" t="s">
        <v>1857</v>
      </c>
      <c r="CV21" t="s">
        <v>742</v>
      </c>
      <c r="CW21" t="s">
        <v>128</v>
      </c>
      <c r="CX21" t="s">
        <v>1450</v>
      </c>
      <c r="CY21">
        <v>1.970000000000006</v>
      </c>
      <c r="CZ21">
        <v>189355.73020703252</v>
      </c>
      <c r="DA21">
        <v>5385584.5499999998</v>
      </c>
      <c r="DB21" t="s">
        <v>10</v>
      </c>
      <c r="DC21" t="b">
        <v>1</v>
      </c>
      <c r="DD21">
        <v>5385584.5499999998</v>
      </c>
      <c r="DE21">
        <v>0</v>
      </c>
      <c r="DF21" t="b">
        <v>1</v>
      </c>
      <c r="DG21" s="23">
        <f>ROUND(ПП4[[#This Row],[Стоимость квартиры с отделкой]]/1000000,2)</f>
        <v>5.39</v>
      </c>
    </row>
    <row r="22" spans="1:111" x14ac:dyDescent="0.25">
      <c r="A22">
        <v>21</v>
      </c>
      <c r="B22" t="s">
        <v>3</v>
      </c>
      <c r="C22">
        <v>4</v>
      </c>
      <c r="D22">
        <v>5</v>
      </c>
      <c r="E22">
        <v>2</v>
      </c>
      <c r="F22">
        <v>14.86</v>
      </c>
      <c r="G22">
        <v>9.69</v>
      </c>
      <c r="I22">
        <v>24.55</v>
      </c>
      <c r="J22">
        <v>14.88</v>
      </c>
      <c r="K22">
        <v>2.83</v>
      </c>
      <c r="L22">
        <v>1.82</v>
      </c>
      <c r="N22">
        <v>9.26</v>
      </c>
      <c r="O22">
        <v>2.63</v>
      </c>
      <c r="Q22">
        <v>2.63</v>
      </c>
      <c r="R22">
        <v>55.97</v>
      </c>
      <c r="S22">
        <v>53.34</v>
      </c>
      <c r="T22">
        <v>54.66</v>
      </c>
      <c r="U22">
        <v>56.3</v>
      </c>
      <c r="V22">
        <v>67972.800000000003</v>
      </c>
      <c r="W22">
        <v>3398.6400000000003</v>
      </c>
      <c r="X22">
        <v>71371.44</v>
      </c>
      <c r="Z22">
        <v>71371.44</v>
      </c>
      <c r="AA22">
        <v>3568.5720000000001</v>
      </c>
      <c r="AB22">
        <v>74940.012000000002</v>
      </c>
      <c r="AC22">
        <v>9.2176214760000015</v>
      </c>
      <c r="AD22">
        <v>74949.229621475999</v>
      </c>
      <c r="AF22">
        <v>74949.229621475999</v>
      </c>
      <c r="AH22">
        <v>74949.229621475999</v>
      </c>
      <c r="AJ22">
        <v>74949.229621475999</v>
      </c>
      <c r="AL22">
        <v>74949.229621475999</v>
      </c>
      <c r="AN22">
        <v>74949.229621475999</v>
      </c>
      <c r="AP22">
        <v>74949.229621475999</v>
      </c>
      <c r="AR22">
        <v>74949.229621475999</v>
      </c>
      <c r="AT22">
        <v>74949.229621475999</v>
      </c>
      <c r="AV22">
        <v>74949.229621475999</v>
      </c>
      <c r="AX22">
        <v>74949.229621475999</v>
      </c>
      <c r="AZ22">
        <v>74949.229621475999</v>
      </c>
      <c r="BB22">
        <v>74949.229621475999</v>
      </c>
      <c r="BD22">
        <v>74949.229621475999</v>
      </c>
      <c r="BF22">
        <v>74949.229621475999</v>
      </c>
      <c r="BH22">
        <v>74949.229621475999</v>
      </c>
      <c r="BI22" s="5"/>
      <c r="BJ22" s="5">
        <v>74949.229621475999</v>
      </c>
      <c r="BL22">
        <v>74949.229621475999</v>
      </c>
      <c r="BN22">
        <v>74949.229621475999</v>
      </c>
      <c r="BP22">
        <v>74949.229621475999</v>
      </c>
      <c r="BR22">
        <v>74949.229621475999</v>
      </c>
      <c r="BT22">
        <v>74949.229621475999</v>
      </c>
      <c r="BV22">
        <v>74949.229621475999</v>
      </c>
      <c r="BX22">
        <v>74949.229621475999</v>
      </c>
      <c r="BY22">
        <v>74949.23</v>
      </c>
      <c r="BZ22">
        <v>4096724.91</v>
      </c>
      <c r="CA22">
        <v>165000</v>
      </c>
      <c r="CC22">
        <v>165000</v>
      </c>
      <c r="CD22">
        <v>71930.569154774974</v>
      </c>
      <c r="CE22">
        <v>3931724.91</v>
      </c>
      <c r="CF22" t="s">
        <v>9</v>
      </c>
      <c r="CG22">
        <v>4000</v>
      </c>
      <c r="CH22">
        <v>75930.569154774974</v>
      </c>
      <c r="CI22">
        <v>218640</v>
      </c>
      <c r="CJ22">
        <v>4150364.91</v>
      </c>
      <c r="CL22" t="s">
        <v>61</v>
      </c>
      <c r="CN22">
        <v>0</v>
      </c>
      <c r="CO22" t="s">
        <v>1</v>
      </c>
      <c r="CP22" t="s">
        <v>1</v>
      </c>
      <c r="CQ22" t="b">
        <v>1</v>
      </c>
      <c r="CR22" t="s">
        <v>1863</v>
      </c>
      <c r="CS22" t="s">
        <v>1787</v>
      </c>
      <c r="CT22" t="s">
        <v>1871</v>
      </c>
      <c r="CU22" t="s">
        <v>1857</v>
      </c>
      <c r="CV22" t="s">
        <v>743</v>
      </c>
      <c r="CW22" t="s">
        <v>128</v>
      </c>
      <c r="CX22" t="s">
        <v>1450</v>
      </c>
      <c r="CY22">
        <v>1.6400000000000006</v>
      </c>
      <c r="CZ22">
        <v>124526.133413831</v>
      </c>
      <c r="DA22">
        <v>4150364.91</v>
      </c>
      <c r="DB22" t="s">
        <v>9</v>
      </c>
      <c r="DC22" t="b">
        <v>1</v>
      </c>
      <c r="DD22">
        <v>4150364.91</v>
      </c>
      <c r="DE22">
        <v>0</v>
      </c>
      <c r="DF22" t="b">
        <v>1</v>
      </c>
      <c r="DG22" s="23">
        <f>ROUND(ПП4[[#This Row],[Стоимость квартиры с отделкой]]/1000000,2)</f>
        <v>4.1500000000000004</v>
      </c>
    </row>
    <row r="23" spans="1:111" x14ac:dyDescent="0.25">
      <c r="A23">
        <v>22</v>
      </c>
      <c r="B23" t="s">
        <v>3</v>
      </c>
      <c r="C23">
        <v>4</v>
      </c>
      <c r="D23">
        <v>6</v>
      </c>
      <c r="E23">
        <v>2</v>
      </c>
      <c r="F23">
        <v>13.33</v>
      </c>
      <c r="G23">
        <v>13.23</v>
      </c>
      <c r="I23">
        <v>26.56</v>
      </c>
      <c r="J23">
        <v>16.25</v>
      </c>
      <c r="K23">
        <v>3.18</v>
      </c>
      <c r="L23">
        <v>2.14</v>
      </c>
      <c r="M23">
        <v>5.14</v>
      </c>
      <c r="N23">
        <v>5.19</v>
      </c>
      <c r="O23">
        <v>2.81</v>
      </c>
      <c r="Q23">
        <v>2.81</v>
      </c>
      <c r="R23">
        <v>61.27</v>
      </c>
      <c r="S23">
        <v>58.46</v>
      </c>
      <c r="T23">
        <v>59.87</v>
      </c>
      <c r="U23">
        <v>61.3</v>
      </c>
      <c r="V23">
        <v>73304</v>
      </c>
      <c r="W23">
        <v>3665.2</v>
      </c>
      <c r="X23">
        <v>76969.2</v>
      </c>
      <c r="Z23">
        <v>76969.2</v>
      </c>
      <c r="AA23">
        <v>3848.46</v>
      </c>
      <c r="AB23">
        <v>80817.66</v>
      </c>
      <c r="AC23">
        <v>9.940572180000002</v>
      </c>
      <c r="AD23">
        <v>80827.600572180003</v>
      </c>
      <c r="AF23">
        <v>80827.600572180003</v>
      </c>
      <c r="AH23">
        <v>80827.600572180003</v>
      </c>
      <c r="AI23">
        <v>1616.5520114435999</v>
      </c>
      <c r="AJ23">
        <v>82444.152583623596</v>
      </c>
      <c r="AK23">
        <v>2473.324577508708</v>
      </c>
      <c r="AL23">
        <v>84917.477161132309</v>
      </c>
      <c r="AM23">
        <v>3396.6990864452923</v>
      </c>
      <c r="AN23">
        <v>88314.176247577605</v>
      </c>
      <c r="AP23">
        <v>88314.176247577605</v>
      </c>
      <c r="AQ23">
        <v>2649.4252874273279</v>
      </c>
      <c r="AR23">
        <v>90963.601535004927</v>
      </c>
      <c r="AT23">
        <v>90963.601535004927</v>
      </c>
      <c r="AU23">
        <v>2728.9080460501477</v>
      </c>
      <c r="AV23">
        <v>93692.509581055085</v>
      </c>
      <c r="AX23">
        <v>93692.509581055085</v>
      </c>
      <c r="AZ23">
        <v>93692.509581055085</v>
      </c>
      <c r="BB23">
        <v>93692.509581055085</v>
      </c>
      <c r="BD23">
        <v>93692.509581055085</v>
      </c>
      <c r="BF23">
        <v>93692.509581055085</v>
      </c>
      <c r="BG23">
        <v>2000</v>
      </c>
      <c r="BH23">
        <v>95692.509581055085</v>
      </c>
      <c r="BI23" s="5">
        <v>4784.6254790527537</v>
      </c>
      <c r="BJ23" s="5">
        <v>100477.13506010784</v>
      </c>
      <c r="BK23">
        <v>1000</v>
      </c>
      <c r="BL23">
        <v>101477.13506010784</v>
      </c>
      <c r="BM23">
        <v>2029.5427012021569</v>
      </c>
      <c r="BN23">
        <v>103506.67776130998</v>
      </c>
      <c r="BP23">
        <v>103506.67776130998</v>
      </c>
      <c r="BQ23">
        <v>500</v>
      </c>
      <c r="BR23">
        <v>104006.67776130998</v>
      </c>
      <c r="BT23">
        <v>104006.67776130998</v>
      </c>
      <c r="BV23">
        <v>104006.67776130998</v>
      </c>
      <c r="BX23">
        <v>104006.67776130998</v>
      </c>
      <c r="BY23">
        <v>104006.68</v>
      </c>
      <c r="BZ23">
        <v>6226900</v>
      </c>
      <c r="CC23">
        <v>0</v>
      </c>
      <c r="CD23">
        <v>104007.01519959912</v>
      </c>
      <c r="CE23">
        <v>6226900</v>
      </c>
      <c r="CF23" t="s">
        <v>9</v>
      </c>
      <c r="CG23">
        <v>7500</v>
      </c>
      <c r="CH23">
        <v>111507.01519959912</v>
      </c>
      <c r="CI23">
        <v>449025</v>
      </c>
      <c r="CJ23">
        <v>6675925</v>
      </c>
      <c r="CK23" t="s">
        <v>20</v>
      </c>
      <c r="CN23">
        <v>0</v>
      </c>
      <c r="CO23" t="s">
        <v>1</v>
      </c>
      <c r="CP23" t="s">
        <v>1</v>
      </c>
      <c r="CQ23" t="b">
        <v>1</v>
      </c>
      <c r="CR23" t="s">
        <v>1863</v>
      </c>
      <c r="CS23" t="s">
        <v>1787</v>
      </c>
      <c r="CT23" t="s">
        <v>1871</v>
      </c>
      <c r="CU23" t="s">
        <v>1857</v>
      </c>
      <c r="CV23" t="s">
        <v>744</v>
      </c>
      <c r="CW23" t="s">
        <v>1269</v>
      </c>
      <c r="CX23" t="s">
        <v>1450</v>
      </c>
      <c r="CY23">
        <v>1.4299999999999995</v>
      </c>
      <c r="CZ23">
        <v>159455.03173542672</v>
      </c>
      <c r="DA23">
        <v>6675925</v>
      </c>
      <c r="DB23" t="s">
        <v>9</v>
      </c>
      <c r="DC23" t="b">
        <v>1</v>
      </c>
      <c r="DD23">
        <v>6675925</v>
      </c>
      <c r="DE23">
        <v>0</v>
      </c>
      <c r="DF23" t="b">
        <v>1</v>
      </c>
      <c r="DG23" s="23">
        <f>ROUND(ПП4[[#This Row],[Стоимость квартиры с отделкой]]/1000000,2)</f>
        <v>6.68</v>
      </c>
    </row>
    <row r="24" spans="1:111" x14ac:dyDescent="0.25">
      <c r="A24">
        <v>23</v>
      </c>
      <c r="B24" t="s">
        <v>3</v>
      </c>
      <c r="C24">
        <v>4</v>
      </c>
      <c r="D24">
        <v>7</v>
      </c>
      <c r="E24">
        <v>0</v>
      </c>
      <c r="F24">
        <v>8.2799999999999994</v>
      </c>
      <c r="I24">
        <v>8.2799999999999994</v>
      </c>
      <c r="J24">
        <v>5.3</v>
      </c>
      <c r="K24">
        <v>3.38</v>
      </c>
      <c r="N24">
        <v>3.17</v>
      </c>
      <c r="O24">
        <v>3.23</v>
      </c>
      <c r="Q24">
        <v>3.23</v>
      </c>
      <c r="R24">
        <v>23.36</v>
      </c>
      <c r="S24">
        <v>20.13</v>
      </c>
      <c r="T24">
        <v>21.75</v>
      </c>
      <c r="U24">
        <v>22.6</v>
      </c>
      <c r="V24">
        <v>75600</v>
      </c>
      <c r="W24">
        <v>3780</v>
      </c>
      <c r="X24">
        <v>79380</v>
      </c>
      <c r="Z24">
        <v>79380</v>
      </c>
      <c r="AB24">
        <v>79380</v>
      </c>
      <c r="AD24">
        <v>79380</v>
      </c>
      <c r="AF24">
        <v>79380</v>
      </c>
      <c r="AH24">
        <v>79380</v>
      </c>
      <c r="AJ24">
        <v>79380</v>
      </c>
      <c r="AL24">
        <v>79380</v>
      </c>
      <c r="AN24">
        <v>79380</v>
      </c>
      <c r="AP24">
        <v>79380</v>
      </c>
      <c r="AR24">
        <v>79380</v>
      </c>
      <c r="AT24">
        <v>79380</v>
      </c>
      <c r="AV24">
        <v>79380</v>
      </c>
      <c r="AX24">
        <v>79380</v>
      </c>
      <c r="AZ24">
        <v>79380</v>
      </c>
      <c r="BB24">
        <v>79380</v>
      </c>
      <c r="BD24">
        <v>79380</v>
      </c>
      <c r="BF24">
        <v>79380</v>
      </c>
      <c r="BH24">
        <v>79380</v>
      </c>
      <c r="BI24" s="5"/>
      <c r="BJ24" s="5">
        <v>79380</v>
      </c>
      <c r="BL24">
        <v>79380</v>
      </c>
      <c r="BN24">
        <v>79380</v>
      </c>
      <c r="BP24">
        <v>79380</v>
      </c>
      <c r="BR24">
        <v>79380</v>
      </c>
      <c r="BT24">
        <v>79380</v>
      </c>
      <c r="BV24">
        <v>79380</v>
      </c>
      <c r="BX24">
        <v>79380</v>
      </c>
      <c r="BY24">
        <v>79380</v>
      </c>
      <c r="BZ24">
        <v>1726515</v>
      </c>
      <c r="CC24">
        <v>0</v>
      </c>
      <c r="CD24">
        <v>79380</v>
      </c>
      <c r="CE24">
        <v>1726515</v>
      </c>
      <c r="CF24" t="s">
        <v>9</v>
      </c>
      <c r="CG24">
        <v>7500</v>
      </c>
      <c r="CH24">
        <v>86880</v>
      </c>
      <c r="CI24">
        <v>163125</v>
      </c>
      <c r="CJ24">
        <v>1889640</v>
      </c>
      <c r="CK24" t="s">
        <v>20</v>
      </c>
      <c r="CN24">
        <v>0</v>
      </c>
      <c r="CO24" t="s">
        <v>1</v>
      </c>
      <c r="CP24" t="s">
        <v>1</v>
      </c>
      <c r="CQ24" t="b">
        <v>1</v>
      </c>
      <c r="CR24" t="s">
        <v>1863</v>
      </c>
      <c r="CS24" t="s">
        <v>1787</v>
      </c>
      <c r="CT24" t="s">
        <v>1871</v>
      </c>
      <c r="CU24" t="s">
        <v>1862</v>
      </c>
      <c r="CV24" t="s">
        <v>745</v>
      </c>
      <c r="CW24" t="s">
        <v>128</v>
      </c>
      <c r="CX24" t="s">
        <v>1450</v>
      </c>
      <c r="CY24">
        <v>0.85000000000000142</v>
      </c>
      <c r="CZ24">
        <v>73848.000000000116</v>
      </c>
      <c r="DA24">
        <v>1889640</v>
      </c>
      <c r="DB24" t="s">
        <v>9</v>
      </c>
      <c r="DC24" t="b">
        <v>1</v>
      </c>
      <c r="DD24">
        <v>1889640</v>
      </c>
      <c r="DE24">
        <v>0</v>
      </c>
      <c r="DF24" t="b">
        <v>1</v>
      </c>
      <c r="DG24" s="23">
        <f>ROUND(ПП4[[#This Row],[Стоимость квартиры с отделкой]]/1000000,2)</f>
        <v>1.89</v>
      </c>
    </row>
    <row r="25" spans="1:111" x14ac:dyDescent="0.25">
      <c r="A25">
        <v>24</v>
      </c>
      <c r="B25" t="s">
        <v>3</v>
      </c>
      <c r="C25">
        <v>4</v>
      </c>
      <c r="D25">
        <v>8</v>
      </c>
      <c r="E25">
        <v>0</v>
      </c>
      <c r="F25">
        <v>8.2899999999999991</v>
      </c>
      <c r="I25">
        <v>8.2899999999999991</v>
      </c>
      <c r="J25">
        <v>5.3</v>
      </c>
      <c r="K25">
        <v>3.38</v>
      </c>
      <c r="N25">
        <v>3.17</v>
      </c>
      <c r="O25">
        <v>3.17</v>
      </c>
      <c r="Q25">
        <v>3.17</v>
      </c>
      <c r="R25">
        <v>23.31</v>
      </c>
      <c r="S25">
        <v>20.14</v>
      </c>
      <c r="T25">
        <v>21.73</v>
      </c>
      <c r="U25">
        <v>22.4</v>
      </c>
      <c r="V25">
        <v>75600</v>
      </c>
      <c r="W25">
        <v>3780</v>
      </c>
      <c r="X25">
        <v>79380</v>
      </c>
      <c r="Z25">
        <v>79380</v>
      </c>
      <c r="AB25">
        <v>79380</v>
      </c>
      <c r="AD25">
        <v>79380</v>
      </c>
      <c r="AF25">
        <v>79380</v>
      </c>
      <c r="AH25">
        <v>79380</v>
      </c>
      <c r="AJ25">
        <v>79380</v>
      </c>
      <c r="AL25">
        <v>79380</v>
      </c>
      <c r="AN25">
        <v>79380</v>
      </c>
      <c r="AP25">
        <v>79380</v>
      </c>
      <c r="AR25">
        <v>79380</v>
      </c>
      <c r="AT25">
        <v>79380</v>
      </c>
      <c r="AV25">
        <v>79380</v>
      </c>
      <c r="AX25">
        <v>79380</v>
      </c>
      <c r="AZ25">
        <v>79380</v>
      </c>
      <c r="BB25">
        <v>79380</v>
      </c>
      <c r="BD25">
        <v>79380</v>
      </c>
      <c r="BF25">
        <v>79380</v>
      </c>
      <c r="BH25">
        <v>79380</v>
      </c>
      <c r="BI25" s="5"/>
      <c r="BJ25" s="5">
        <v>79380</v>
      </c>
      <c r="BL25">
        <v>79380</v>
      </c>
      <c r="BN25">
        <v>79380</v>
      </c>
      <c r="BP25">
        <v>79380</v>
      </c>
      <c r="BR25">
        <v>79380</v>
      </c>
      <c r="BT25">
        <v>79380</v>
      </c>
      <c r="BV25">
        <v>79380</v>
      </c>
      <c r="BX25">
        <v>79380</v>
      </c>
      <c r="BY25">
        <v>79380</v>
      </c>
      <c r="BZ25">
        <v>1724927.4</v>
      </c>
      <c r="CC25">
        <v>0</v>
      </c>
      <c r="CD25">
        <v>79380</v>
      </c>
      <c r="CE25">
        <v>1724927.4</v>
      </c>
      <c r="CF25" t="s">
        <v>9</v>
      </c>
      <c r="CG25">
        <v>7500</v>
      </c>
      <c r="CH25">
        <v>86880</v>
      </c>
      <c r="CI25">
        <v>162975</v>
      </c>
      <c r="CJ25">
        <v>1887902.4</v>
      </c>
      <c r="CK25" t="s">
        <v>20</v>
      </c>
      <c r="CN25">
        <v>0</v>
      </c>
      <c r="CO25" t="s">
        <v>1</v>
      </c>
      <c r="CP25" t="s">
        <v>1</v>
      </c>
      <c r="CQ25" t="b">
        <v>1</v>
      </c>
      <c r="CR25" t="s">
        <v>1863</v>
      </c>
      <c r="CS25" t="s">
        <v>1787</v>
      </c>
      <c r="CT25" t="s">
        <v>1871</v>
      </c>
      <c r="CU25" t="s">
        <v>1862</v>
      </c>
      <c r="CV25" t="s">
        <v>746</v>
      </c>
      <c r="CW25" t="s">
        <v>128</v>
      </c>
      <c r="CX25" t="s">
        <v>1450</v>
      </c>
      <c r="CY25">
        <v>0.66999999999999815</v>
      </c>
      <c r="CZ25">
        <v>58209.599999999838</v>
      </c>
      <c r="DA25">
        <v>1887902.4</v>
      </c>
      <c r="DB25" t="s">
        <v>9</v>
      </c>
      <c r="DC25" t="b">
        <v>1</v>
      </c>
      <c r="DD25">
        <v>1887902.4</v>
      </c>
      <c r="DE25">
        <v>0</v>
      </c>
      <c r="DF25" t="b">
        <v>1</v>
      </c>
      <c r="DG25" s="23">
        <f>ROUND(ПП4[[#This Row],[Стоимость квартиры с отделкой]]/1000000,2)</f>
        <v>1.89</v>
      </c>
    </row>
    <row r="26" spans="1:111" x14ac:dyDescent="0.25">
      <c r="A26">
        <v>25</v>
      </c>
      <c r="B26" t="s">
        <v>3</v>
      </c>
      <c r="C26">
        <v>5</v>
      </c>
      <c r="D26">
        <v>1</v>
      </c>
      <c r="E26">
        <v>1</v>
      </c>
      <c r="F26">
        <v>13.93</v>
      </c>
      <c r="I26">
        <v>13.93</v>
      </c>
      <c r="J26">
        <v>9.18</v>
      </c>
      <c r="K26">
        <v>3.65</v>
      </c>
      <c r="N26">
        <v>5.52</v>
      </c>
      <c r="O26">
        <v>2.4900000000000002</v>
      </c>
      <c r="Q26">
        <v>2.4900000000000002</v>
      </c>
      <c r="R26">
        <v>34.770000000000003</v>
      </c>
      <c r="S26">
        <v>32.28</v>
      </c>
      <c r="T26">
        <v>33.53</v>
      </c>
      <c r="U26">
        <v>34.4</v>
      </c>
      <c r="V26">
        <v>70700</v>
      </c>
      <c r="W26">
        <v>3535</v>
      </c>
      <c r="X26">
        <v>74235</v>
      </c>
      <c r="Y26">
        <v>2969.4</v>
      </c>
      <c r="Z26">
        <v>77204.399999999994</v>
      </c>
      <c r="AA26">
        <v>3860.22</v>
      </c>
      <c r="AB26">
        <v>81064.62</v>
      </c>
      <c r="AC26">
        <v>9.9709482600000001</v>
      </c>
      <c r="AD26">
        <v>81074.590948259996</v>
      </c>
      <c r="AE26">
        <v>4053.7295474130001</v>
      </c>
      <c r="AF26">
        <v>85128.32049567299</v>
      </c>
      <c r="AH26">
        <v>85128.32049567299</v>
      </c>
      <c r="AI26">
        <v>2553.8496148701897</v>
      </c>
      <c r="AJ26">
        <v>87682.170110543186</v>
      </c>
      <c r="AK26">
        <v>2630.4651033162954</v>
      </c>
      <c r="AL26">
        <v>90312.635213859481</v>
      </c>
      <c r="AM26">
        <v>3612.5054085543793</v>
      </c>
      <c r="AN26">
        <v>93925.140622413863</v>
      </c>
      <c r="AO26">
        <v>1878.5028124482776</v>
      </c>
      <c r="AP26">
        <v>95803.643434862141</v>
      </c>
      <c r="AR26">
        <v>95803.643434862141</v>
      </c>
      <c r="AT26">
        <v>95803.643434862141</v>
      </c>
      <c r="AV26">
        <v>95803.643434862141</v>
      </c>
      <c r="AX26">
        <v>95803.643434862141</v>
      </c>
      <c r="AZ26">
        <v>95803.643434862141</v>
      </c>
      <c r="BB26">
        <v>95803.643434862141</v>
      </c>
      <c r="BD26">
        <v>95803.643434862141</v>
      </c>
      <c r="BF26">
        <v>95803.643434862141</v>
      </c>
      <c r="BH26">
        <v>95803.643434862141</v>
      </c>
      <c r="BI26" s="5"/>
      <c r="BJ26" s="5">
        <v>95803.643434862141</v>
      </c>
      <c r="BL26">
        <v>95803.643434862141</v>
      </c>
      <c r="BN26">
        <v>95803.643434862141</v>
      </c>
      <c r="BP26">
        <v>95803.643434862141</v>
      </c>
      <c r="BR26">
        <v>95803.643434862141</v>
      </c>
      <c r="BT26">
        <v>95803.643434862141</v>
      </c>
      <c r="BV26">
        <v>95803.643434862141</v>
      </c>
      <c r="BX26">
        <v>95803.643434862141</v>
      </c>
      <c r="BY26">
        <v>95803.64</v>
      </c>
      <c r="BZ26">
        <v>3212296.05</v>
      </c>
      <c r="CC26">
        <v>0</v>
      </c>
      <c r="CD26">
        <v>95803.640023859218</v>
      </c>
      <c r="CE26">
        <v>3212296.05</v>
      </c>
      <c r="CF26" t="s">
        <v>9</v>
      </c>
      <c r="CG26">
        <v>4000</v>
      </c>
      <c r="CH26">
        <v>99803.640023859218</v>
      </c>
      <c r="CI26">
        <v>134120</v>
      </c>
      <c r="CJ26">
        <v>3346416.05</v>
      </c>
      <c r="CK26" t="s">
        <v>20</v>
      </c>
      <c r="CN26">
        <v>0</v>
      </c>
      <c r="CO26" t="s">
        <v>1</v>
      </c>
      <c r="CP26" t="s">
        <v>1</v>
      </c>
      <c r="CQ26" t="b">
        <v>1</v>
      </c>
      <c r="CR26" t="s">
        <v>1863</v>
      </c>
      <c r="CS26" t="s">
        <v>1787</v>
      </c>
      <c r="CT26" t="s">
        <v>1871</v>
      </c>
      <c r="CU26" t="s">
        <v>1864</v>
      </c>
      <c r="CV26" t="s">
        <v>747</v>
      </c>
      <c r="CW26" t="s">
        <v>128</v>
      </c>
      <c r="CX26" t="s">
        <v>1450</v>
      </c>
      <c r="CY26">
        <v>0.86999999999999744</v>
      </c>
      <c r="CZ26">
        <v>86829.166820757266</v>
      </c>
      <c r="DA26">
        <v>3346416.05</v>
      </c>
      <c r="DB26" t="s">
        <v>9</v>
      </c>
      <c r="DC26" t="b">
        <v>1</v>
      </c>
      <c r="DD26">
        <v>3346416.05</v>
      </c>
      <c r="DE26">
        <v>0</v>
      </c>
      <c r="DF26" t="b">
        <v>1</v>
      </c>
      <c r="DG26" s="23">
        <f>ROUND(ПП4[[#This Row],[Стоимость квартиры с отделкой]]/1000000,2)</f>
        <v>3.35</v>
      </c>
    </row>
    <row r="27" spans="1:111" x14ac:dyDescent="0.25">
      <c r="A27">
        <v>26</v>
      </c>
      <c r="B27" t="s">
        <v>3</v>
      </c>
      <c r="C27">
        <v>5</v>
      </c>
      <c r="D27">
        <v>2</v>
      </c>
      <c r="E27">
        <v>2</v>
      </c>
      <c r="F27">
        <v>16.55</v>
      </c>
      <c r="G27">
        <v>14.04</v>
      </c>
      <c r="I27">
        <v>30.59</v>
      </c>
      <c r="J27">
        <v>13.35</v>
      </c>
      <c r="K27">
        <v>3.69</v>
      </c>
      <c r="L27">
        <v>1.92</v>
      </c>
      <c r="N27">
        <v>9.48</v>
      </c>
      <c r="O27">
        <v>2.91</v>
      </c>
      <c r="P27">
        <v>2.5499999999999998</v>
      </c>
      <c r="Q27">
        <v>5.46</v>
      </c>
      <c r="R27">
        <v>64.489999999999995</v>
      </c>
      <c r="S27">
        <v>59.029999999999994</v>
      </c>
      <c r="T27">
        <v>61.76</v>
      </c>
      <c r="U27">
        <v>63.1</v>
      </c>
      <c r="V27">
        <v>68639.199999999997</v>
      </c>
      <c r="W27">
        <v>3431.96</v>
      </c>
      <c r="X27">
        <v>72071.16</v>
      </c>
      <c r="Z27">
        <v>72071.16</v>
      </c>
      <c r="AA27">
        <v>3603.558</v>
      </c>
      <c r="AB27">
        <v>75674.717999999993</v>
      </c>
      <c r="AC27">
        <v>9.3079903140000013</v>
      </c>
      <c r="AD27">
        <v>75684.02599031401</v>
      </c>
      <c r="AF27">
        <v>75684.02599031401</v>
      </c>
      <c r="AH27">
        <v>75684.02599031401</v>
      </c>
      <c r="AJ27">
        <v>75684.02599031401</v>
      </c>
      <c r="AL27">
        <v>75684.02599031401</v>
      </c>
      <c r="AN27">
        <v>75684.02599031401</v>
      </c>
      <c r="AP27">
        <v>75684.02599031401</v>
      </c>
      <c r="AR27">
        <v>75684.02599031401</v>
      </c>
      <c r="AT27">
        <v>75684.02599031401</v>
      </c>
      <c r="AV27">
        <v>75684.02599031401</v>
      </c>
      <c r="AX27">
        <v>75684.02599031401</v>
      </c>
      <c r="AZ27">
        <v>75684.02599031401</v>
      </c>
      <c r="BB27">
        <v>75684.02599031401</v>
      </c>
      <c r="BD27">
        <v>75684.02599031401</v>
      </c>
      <c r="BF27">
        <v>75684.02599031401</v>
      </c>
      <c r="BH27">
        <v>75684.02599031401</v>
      </c>
      <c r="BI27" s="5"/>
      <c r="BJ27" s="5">
        <v>75684.02599031401</v>
      </c>
      <c r="BL27">
        <v>75684.02599031401</v>
      </c>
      <c r="BN27">
        <v>75684.02599031401</v>
      </c>
      <c r="BP27">
        <v>75684.02599031401</v>
      </c>
      <c r="BR27">
        <v>75684.02599031401</v>
      </c>
      <c r="BT27">
        <v>75684.02599031401</v>
      </c>
      <c r="BV27">
        <v>75684.02599031401</v>
      </c>
      <c r="BX27">
        <v>75684.02599031401</v>
      </c>
      <c r="BY27">
        <v>75684.03</v>
      </c>
      <c r="BZ27">
        <v>4674245.6900000004</v>
      </c>
      <c r="CB27">
        <v>0.05</v>
      </c>
      <c r="CC27">
        <v>233712.28450000004</v>
      </c>
      <c r="CD27">
        <v>71899.82852979275</v>
      </c>
      <c r="CE27">
        <v>4440533.41</v>
      </c>
      <c r="CF27" t="s">
        <v>10</v>
      </c>
      <c r="CG27">
        <v>15000</v>
      </c>
      <c r="CH27">
        <v>86899.82852979275</v>
      </c>
      <c r="CI27">
        <v>926400</v>
      </c>
      <c r="CJ27">
        <v>5366933.41</v>
      </c>
      <c r="CK27" t="s">
        <v>20</v>
      </c>
      <c r="CL27" t="s">
        <v>62</v>
      </c>
      <c r="CN27">
        <v>0</v>
      </c>
      <c r="CO27" t="s">
        <v>1</v>
      </c>
      <c r="CP27" t="s">
        <v>1</v>
      </c>
      <c r="CQ27" t="b">
        <v>1</v>
      </c>
      <c r="CR27" t="s">
        <v>1863</v>
      </c>
      <c r="CS27" t="s">
        <v>1787</v>
      </c>
      <c r="CT27" t="s">
        <v>1871</v>
      </c>
      <c r="CU27" t="s">
        <v>1865</v>
      </c>
      <c r="CV27" t="s">
        <v>748</v>
      </c>
      <c r="CW27" t="s">
        <v>128</v>
      </c>
      <c r="CX27" t="s">
        <v>1450</v>
      </c>
      <c r="CY27">
        <v>1.3400000000000034</v>
      </c>
      <c r="CZ27">
        <v>116445.77022992258</v>
      </c>
      <c r="DA27">
        <v>5366933.41</v>
      </c>
      <c r="DB27" t="s">
        <v>10</v>
      </c>
      <c r="DC27" t="b">
        <v>1</v>
      </c>
      <c r="DD27">
        <v>5366933.41</v>
      </c>
      <c r="DE27">
        <v>0</v>
      </c>
      <c r="DF27" t="b">
        <v>1</v>
      </c>
      <c r="DG27" s="23">
        <f>ROUND(ПП4[[#This Row],[Стоимость квартиры с отделкой]]/1000000,2)</f>
        <v>5.37</v>
      </c>
    </row>
    <row r="28" spans="1:111" x14ac:dyDescent="0.25">
      <c r="A28">
        <v>27</v>
      </c>
      <c r="B28" t="s">
        <v>3</v>
      </c>
      <c r="C28">
        <v>5</v>
      </c>
      <c r="D28">
        <v>3</v>
      </c>
      <c r="E28">
        <v>1</v>
      </c>
      <c r="F28">
        <v>12.25</v>
      </c>
      <c r="I28">
        <v>12.25</v>
      </c>
      <c r="J28">
        <v>11.65</v>
      </c>
      <c r="K28">
        <v>3.67</v>
      </c>
      <c r="N28">
        <v>6.55</v>
      </c>
      <c r="O28">
        <v>2.83</v>
      </c>
      <c r="Q28">
        <v>2.83</v>
      </c>
      <c r="R28">
        <v>36.950000000000003</v>
      </c>
      <c r="S28">
        <v>34.120000000000005</v>
      </c>
      <c r="T28">
        <v>35.54</v>
      </c>
      <c r="U28">
        <v>36.9</v>
      </c>
      <c r="V28">
        <v>71400</v>
      </c>
      <c r="W28">
        <v>3570</v>
      </c>
      <c r="X28">
        <v>74970</v>
      </c>
      <c r="Y28">
        <v>2998.8</v>
      </c>
      <c r="Z28">
        <v>77968.800000000003</v>
      </c>
      <c r="AA28">
        <v>3898.440000000001</v>
      </c>
      <c r="AB28">
        <v>81867.240000000005</v>
      </c>
      <c r="AC28">
        <v>10.069670520000001</v>
      </c>
      <c r="AD28">
        <v>81877.309670520001</v>
      </c>
      <c r="AF28">
        <v>81877.309670520001</v>
      </c>
      <c r="AH28">
        <v>81877.309670520001</v>
      </c>
      <c r="AJ28">
        <v>81877.309670520001</v>
      </c>
      <c r="AL28">
        <v>81877.309670520001</v>
      </c>
      <c r="AN28">
        <v>81877.309670520001</v>
      </c>
      <c r="AP28">
        <v>81877.309670520001</v>
      </c>
      <c r="AR28">
        <v>81877.309670520001</v>
      </c>
      <c r="AT28">
        <v>81877.309670520001</v>
      </c>
      <c r="AV28">
        <v>81877.309670520001</v>
      </c>
      <c r="AX28">
        <v>81877.309670520001</v>
      </c>
      <c r="AZ28">
        <v>81877.309670520001</v>
      </c>
      <c r="BB28">
        <v>81877.309670520001</v>
      </c>
      <c r="BD28">
        <v>81877.309670520001</v>
      </c>
      <c r="BF28">
        <v>81877.309670520001</v>
      </c>
      <c r="BH28">
        <v>81877.309670520001</v>
      </c>
      <c r="BI28" s="5"/>
      <c r="BJ28" s="5">
        <v>81877.309670520001</v>
      </c>
      <c r="BL28">
        <v>81877.309670520001</v>
      </c>
      <c r="BN28">
        <v>81877.309670520001</v>
      </c>
      <c r="BP28">
        <v>81877.309670520001</v>
      </c>
      <c r="BR28">
        <v>81877.309670520001</v>
      </c>
      <c r="BT28">
        <v>81877.309670520001</v>
      </c>
      <c r="BV28">
        <v>81877.309670520001</v>
      </c>
      <c r="BX28">
        <v>81877.309670520001</v>
      </c>
      <c r="BY28">
        <v>81877.31</v>
      </c>
      <c r="BZ28">
        <v>2909919.6</v>
      </c>
      <c r="CC28">
        <v>0</v>
      </c>
      <c r="CD28">
        <v>81877.31007315703</v>
      </c>
      <c r="CE28">
        <v>2909919.6</v>
      </c>
      <c r="CF28" t="s">
        <v>9</v>
      </c>
      <c r="CG28">
        <v>7500</v>
      </c>
      <c r="CH28">
        <v>89377.31007315703</v>
      </c>
      <c r="CI28">
        <v>266550</v>
      </c>
      <c r="CJ28">
        <v>3176469.6</v>
      </c>
      <c r="CN28">
        <v>0</v>
      </c>
      <c r="CO28" t="s">
        <v>1</v>
      </c>
      <c r="CP28" t="s">
        <v>1</v>
      </c>
      <c r="CQ28" t="b">
        <v>1</v>
      </c>
      <c r="CR28" t="s">
        <v>1863</v>
      </c>
      <c r="CS28" t="s">
        <v>1787</v>
      </c>
      <c r="CT28" t="s">
        <v>1871</v>
      </c>
      <c r="CU28" t="s">
        <v>1864</v>
      </c>
      <c r="CV28" t="s">
        <v>749</v>
      </c>
      <c r="CW28" t="s">
        <v>128</v>
      </c>
      <c r="CX28" t="s">
        <v>1450</v>
      </c>
      <c r="CY28">
        <v>1.3599999999999994</v>
      </c>
      <c r="CZ28">
        <v>121553.14169949348</v>
      </c>
      <c r="DA28">
        <v>3176469.6</v>
      </c>
      <c r="DB28" t="s">
        <v>9</v>
      </c>
      <c r="DC28" t="b">
        <v>1</v>
      </c>
      <c r="DD28">
        <v>3176469.6</v>
      </c>
      <c r="DE28">
        <v>0</v>
      </c>
      <c r="DF28" t="b">
        <v>1</v>
      </c>
      <c r="DG28" s="23">
        <f>ROUND(ПП4[[#This Row],[Стоимость квартиры с отделкой]]/1000000,2)</f>
        <v>3.18</v>
      </c>
    </row>
    <row r="29" spans="1:111" x14ac:dyDescent="0.25">
      <c r="A29">
        <v>28</v>
      </c>
      <c r="B29" t="s">
        <v>3</v>
      </c>
      <c r="C29">
        <v>5</v>
      </c>
      <c r="D29">
        <v>4</v>
      </c>
      <c r="E29">
        <v>2</v>
      </c>
      <c r="F29">
        <v>14.61</v>
      </c>
      <c r="G29">
        <v>11.01</v>
      </c>
      <c r="I29">
        <v>25.62</v>
      </c>
      <c r="J29">
        <v>14.77</v>
      </c>
      <c r="K29">
        <v>2.85</v>
      </c>
      <c r="L29">
        <v>2.4900000000000002</v>
      </c>
      <c r="N29">
        <v>8.7899999999999991</v>
      </c>
      <c r="O29">
        <v>3.01</v>
      </c>
      <c r="Q29">
        <v>3.01</v>
      </c>
      <c r="R29">
        <v>57.53</v>
      </c>
      <c r="S29">
        <v>54.52</v>
      </c>
      <c r="T29">
        <v>56.03</v>
      </c>
      <c r="U29">
        <v>58</v>
      </c>
      <c r="V29">
        <v>67972.800000000003</v>
      </c>
      <c r="W29">
        <v>3398.6400000000003</v>
      </c>
      <c r="X29">
        <v>71371.44</v>
      </c>
      <c r="Z29">
        <v>71371.44</v>
      </c>
      <c r="AA29">
        <v>3568.5720000000001</v>
      </c>
      <c r="AB29">
        <v>74940.012000000002</v>
      </c>
      <c r="AC29">
        <v>9.2176214760000015</v>
      </c>
      <c r="AD29">
        <v>74949.229621475999</v>
      </c>
      <c r="AF29">
        <v>74949.229621475999</v>
      </c>
      <c r="AH29">
        <v>74949.229621475999</v>
      </c>
      <c r="AJ29">
        <v>74949.229621475999</v>
      </c>
      <c r="AL29">
        <v>74949.229621475999</v>
      </c>
      <c r="AN29">
        <v>74949.229621475999</v>
      </c>
      <c r="AP29">
        <v>74949.229621475999</v>
      </c>
      <c r="AR29">
        <v>74949.229621475999</v>
      </c>
      <c r="AT29">
        <v>74949.229621475999</v>
      </c>
      <c r="AV29">
        <v>74949.229621475999</v>
      </c>
      <c r="AX29">
        <v>74949.229621475999</v>
      </c>
      <c r="AZ29">
        <v>74949.229621475999</v>
      </c>
      <c r="BB29">
        <v>74949.229621475999</v>
      </c>
      <c r="BD29">
        <v>74949.229621475999</v>
      </c>
      <c r="BF29">
        <v>74949.229621475999</v>
      </c>
      <c r="BH29">
        <v>74949.229621475999</v>
      </c>
      <c r="BI29" s="5"/>
      <c r="BJ29" s="5">
        <v>74949.229621475999</v>
      </c>
      <c r="BL29">
        <v>74949.229621475999</v>
      </c>
      <c r="BN29">
        <v>74949.229621475999</v>
      </c>
      <c r="BP29">
        <v>74949.229621475999</v>
      </c>
      <c r="BR29">
        <v>74949.229621475999</v>
      </c>
      <c r="BT29">
        <v>74949.229621475999</v>
      </c>
      <c r="BV29">
        <v>74949.229621475999</v>
      </c>
      <c r="BX29">
        <v>74949.229621475999</v>
      </c>
      <c r="BY29">
        <v>74949.23</v>
      </c>
      <c r="BZ29">
        <v>4199405.3600000003</v>
      </c>
      <c r="CC29">
        <v>0</v>
      </c>
      <c r="CD29">
        <v>74949.230055327527</v>
      </c>
      <c r="CE29">
        <v>4199405.3600000003</v>
      </c>
      <c r="CF29" t="s">
        <v>9</v>
      </c>
      <c r="CG29">
        <v>4000</v>
      </c>
      <c r="CH29">
        <v>78949.230055327527</v>
      </c>
      <c r="CI29">
        <v>224120</v>
      </c>
      <c r="CJ29">
        <v>4423525.3600000003</v>
      </c>
      <c r="CN29">
        <v>0</v>
      </c>
      <c r="CO29" t="s">
        <v>1</v>
      </c>
      <c r="CP29" t="s">
        <v>1</v>
      </c>
      <c r="CQ29" t="b">
        <v>1</v>
      </c>
      <c r="CR29" t="s">
        <v>1863</v>
      </c>
      <c r="CS29" t="s">
        <v>1787</v>
      </c>
      <c r="CT29" t="s">
        <v>1871</v>
      </c>
      <c r="CU29" t="s">
        <v>1857</v>
      </c>
      <c r="CV29" t="s">
        <v>750</v>
      </c>
      <c r="CW29" t="s">
        <v>128</v>
      </c>
      <c r="CX29" t="s">
        <v>1450</v>
      </c>
      <c r="CY29">
        <v>1.9699999999999989</v>
      </c>
      <c r="CZ29">
        <v>155529.98320899511</v>
      </c>
      <c r="DA29">
        <v>4423525.3600000003</v>
      </c>
      <c r="DB29" t="s">
        <v>9</v>
      </c>
      <c r="DC29" t="b">
        <v>1</v>
      </c>
      <c r="DD29">
        <v>4423525.3600000003</v>
      </c>
      <c r="DE29">
        <v>0</v>
      </c>
      <c r="DF29" t="b">
        <v>1</v>
      </c>
      <c r="DG29" s="23">
        <f>ROUND(ПП4[[#This Row],[Стоимость квартиры с отделкой]]/1000000,2)</f>
        <v>4.42</v>
      </c>
    </row>
    <row r="30" spans="1:111" x14ac:dyDescent="0.25">
      <c r="A30">
        <v>29</v>
      </c>
      <c r="B30" t="s">
        <v>3</v>
      </c>
      <c r="C30">
        <v>5</v>
      </c>
      <c r="D30">
        <v>5</v>
      </c>
      <c r="E30">
        <v>2</v>
      </c>
      <c r="F30">
        <v>14.86</v>
      </c>
      <c r="G30">
        <v>9.69</v>
      </c>
      <c r="I30">
        <v>24.55</v>
      </c>
      <c r="J30">
        <v>14.88</v>
      </c>
      <c r="K30">
        <v>2.83</v>
      </c>
      <c r="L30">
        <v>1.82</v>
      </c>
      <c r="N30">
        <v>9.26</v>
      </c>
      <c r="O30">
        <v>2.63</v>
      </c>
      <c r="Q30">
        <v>2.63</v>
      </c>
      <c r="R30">
        <v>55.97</v>
      </c>
      <c r="S30">
        <v>53.34</v>
      </c>
      <c r="T30">
        <v>54.66</v>
      </c>
      <c r="U30">
        <v>56.5</v>
      </c>
      <c r="V30">
        <v>67972.800000000003</v>
      </c>
      <c r="W30">
        <v>3398.6400000000003</v>
      </c>
      <c r="X30">
        <v>71371.44</v>
      </c>
      <c r="Z30">
        <v>71371.44</v>
      </c>
      <c r="AA30">
        <v>3568.5720000000001</v>
      </c>
      <c r="AB30">
        <v>74940.012000000002</v>
      </c>
      <c r="AC30">
        <v>9.2176214760000015</v>
      </c>
      <c r="AD30">
        <v>74949.229621475999</v>
      </c>
      <c r="AF30">
        <v>74949.229621475999</v>
      </c>
      <c r="AH30">
        <v>74949.229621475999</v>
      </c>
      <c r="AI30">
        <v>1498.98459242952</v>
      </c>
      <c r="AJ30">
        <v>76448.214213905521</v>
      </c>
      <c r="AK30">
        <v>764.48214213905521</v>
      </c>
      <c r="AL30">
        <v>77212.696356044573</v>
      </c>
      <c r="AM30">
        <v>1544.2539271208916</v>
      </c>
      <c r="AN30">
        <v>78756.950283165468</v>
      </c>
      <c r="AO30">
        <v>2362.708508494964</v>
      </c>
      <c r="AP30">
        <v>81119.658791660433</v>
      </c>
      <c r="AR30">
        <v>81119.658791660433</v>
      </c>
      <c r="AT30">
        <v>81119.658791660433</v>
      </c>
      <c r="AV30">
        <v>81119.658791660433</v>
      </c>
      <c r="AX30">
        <v>81119.658791660433</v>
      </c>
      <c r="AZ30">
        <v>81119.658791660433</v>
      </c>
      <c r="BB30">
        <v>81119.658791660433</v>
      </c>
      <c r="BD30">
        <v>81119.658791660433</v>
      </c>
      <c r="BF30">
        <v>81119.658791660433</v>
      </c>
      <c r="BH30">
        <v>81119.658791660433</v>
      </c>
      <c r="BI30" s="5"/>
      <c r="BJ30" s="5">
        <v>81119.658791660433</v>
      </c>
      <c r="BL30">
        <v>81119.658791660433</v>
      </c>
      <c r="BN30">
        <v>81119.658791660433</v>
      </c>
      <c r="BP30">
        <v>81119.658791660433</v>
      </c>
      <c r="BR30">
        <v>81119.658791660433</v>
      </c>
      <c r="BT30">
        <v>81119.658791660433</v>
      </c>
      <c r="BV30">
        <v>81119.658791660433</v>
      </c>
      <c r="BX30">
        <v>81119.658791660433</v>
      </c>
      <c r="BY30">
        <v>81119.66</v>
      </c>
      <c r="BZ30">
        <v>4434000.62</v>
      </c>
      <c r="CC30">
        <v>0</v>
      </c>
      <c r="CD30">
        <v>81119.660080497633</v>
      </c>
      <c r="CE30">
        <v>4434000.62</v>
      </c>
      <c r="CF30" t="s">
        <v>10</v>
      </c>
      <c r="CG30">
        <v>15000</v>
      </c>
      <c r="CH30">
        <v>96119.660080497633</v>
      </c>
      <c r="CI30">
        <v>819900</v>
      </c>
      <c r="CJ30">
        <v>5253900.62</v>
      </c>
      <c r="CN30">
        <v>0</v>
      </c>
      <c r="CO30" t="s">
        <v>1</v>
      </c>
      <c r="CP30" t="s">
        <v>1</v>
      </c>
      <c r="CQ30" t="b">
        <v>1</v>
      </c>
      <c r="CR30" t="s">
        <v>1863</v>
      </c>
      <c r="CS30" t="s">
        <v>1787</v>
      </c>
      <c r="CT30" t="s">
        <v>1871</v>
      </c>
      <c r="CU30" t="s">
        <v>1857</v>
      </c>
      <c r="CV30" t="s">
        <v>751</v>
      </c>
      <c r="CW30" t="s">
        <v>128</v>
      </c>
      <c r="CX30" t="s">
        <v>1450</v>
      </c>
      <c r="CY30">
        <v>1.8400000000000032</v>
      </c>
      <c r="CZ30">
        <v>176860.17454811596</v>
      </c>
      <c r="DA30">
        <v>5253900.62</v>
      </c>
      <c r="DB30" t="s">
        <v>10</v>
      </c>
      <c r="DC30" t="b">
        <v>1</v>
      </c>
      <c r="DD30">
        <v>5253900.62</v>
      </c>
      <c r="DE30">
        <v>0</v>
      </c>
      <c r="DF30" t="b">
        <v>1</v>
      </c>
      <c r="DG30" s="23">
        <f>ROUND(ПП4[[#This Row],[Стоимость квартиры с отделкой]]/1000000,2)</f>
        <v>5.25</v>
      </c>
    </row>
    <row r="31" spans="1:111" x14ac:dyDescent="0.25">
      <c r="A31">
        <v>30</v>
      </c>
      <c r="B31" t="s">
        <v>3</v>
      </c>
      <c r="C31">
        <v>5</v>
      </c>
      <c r="D31">
        <v>6</v>
      </c>
      <c r="E31">
        <v>2</v>
      </c>
      <c r="F31">
        <v>13.33</v>
      </c>
      <c r="G31">
        <v>13.23</v>
      </c>
      <c r="I31">
        <v>26.56</v>
      </c>
      <c r="J31">
        <v>16.25</v>
      </c>
      <c r="K31">
        <v>3.18</v>
      </c>
      <c r="L31">
        <v>2.14</v>
      </c>
      <c r="M31">
        <v>5.14</v>
      </c>
      <c r="N31">
        <v>5.19</v>
      </c>
      <c r="O31">
        <v>2.81</v>
      </c>
      <c r="Q31">
        <v>2.81</v>
      </c>
      <c r="R31">
        <v>61.27</v>
      </c>
      <c r="S31">
        <v>58.46</v>
      </c>
      <c r="T31">
        <v>59.87</v>
      </c>
      <c r="U31">
        <v>61.29999999999999</v>
      </c>
      <c r="V31">
        <v>73304</v>
      </c>
      <c r="W31">
        <v>3665.2</v>
      </c>
      <c r="X31">
        <v>76969.2</v>
      </c>
      <c r="Z31">
        <v>76969.2</v>
      </c>
      <c r="AA31">
        <v>3848.46</v>
      </c>
      <c r="AB31">
        <v>80817.66</v>
      </c>
      <c r="AC31">
        <v>9.940572180000002</v>
      </c>
      <c r="AD31">
        <v>80827.600572180003</v>
      </c>
      <c r="AF31">
        <v>80827.600572180003</v>
      </c>
      <c r="AH31">
        <v>80827.600572180003</v>
      </c>
      <c r="AI31">
        <v>1616.5520114435999</v>
      </c>
      <c r="AJ31">
        <v>82444.152583623596</v>
      </c>
      <c r="AK31">
        <v>2473.324577508708</v>
      </c>
      <c r="AL31">
        <v>84917.477161132309</v>
      </c>
      <c r="AM31">
        <v>3396.6990864452923</v>
      </c>
      <c r="AN31">
        <v>88314.176247577605</v>
      </c>
      <c r="AP31">
        <v>88314.176247577605</v>
      </c>
      <c r="AR31">
        <v>88314.176247577605</v>
      </c>
      <c r="AT31">
        <v>88314.176247577605</v>
      </c>
      <c r="AV31">
        <v>88314.176247577605</v>
      </c>
      <c r="AX31">
        <v>88314.176247577605</v>
      </c>
      <c r="AZ31">
        <v>88314.176247577605</v>
      </c>
      <c r="BB31">
        <v>88314.176247577605</v>
      </c>
      <c r="BD31">
        <v>88314.176247577605</v>
      </c>
      <c r="BF31">
        <v>88314.176247577605</v>
      </c>
      <c r="BH31">
        <v>88314.176247577605</v>
      </c>
      <c r="BI31" s="5"/>
      <c r="BJ31" s="5">
        <v>88314.176247577605</v>
      </c>
      <c r="BL31">
        <v>88314.176247577605</v>
      </c>
      <c r="BN31">
        <v>88314.176247577605</v>
      </c>
      <c r="BP31">
        <v>88314.176247577605</v>
      </c>
      <c r="BR31">
        <v>88314.176247577605</v>
      </c>
      <c r="BT31">
        <v>88314.176247577605</v>
      </c>
      <c r="BV31">
        <v>88314.176247577605</v>
      </c>
      <c r="BX31">
        <v>88314.176247577605</v>
      </c>
      <c r="BY31">
        <v>88314.18</v>
      </c>
      <c r="BZ31">
        <v>5287369.96</v>
      </c>
      <c r="CC31">
        <v>0</v>
      </c>
      <c r="CD31">
        <v>88314.180056789715</v>
      </c>
      <c r="CE31">
        <v>5287369.96</v>
      </c>
      <c r="CF31" t="s">
        <v>10</v>
      </c>
      <c r="CG31">
        <v>15000</v>
      </c>
      <c r="CH31">
        <v>103314.18005678972</v>
      </c>
      <c r="CI31">
        <v>898050</v>
      </c>
      <c r="CJ31">
        <v>6185419.96</v>
      </c>
      <c r="CK31" t="s">
        <v>20</v>
      </c>
      <c r="CN31">
        <v>0</v>
      </c>
      <c r="CO31" t="s">
        <v>1</v>
      </c>
      <c r="CP31" t="s">
        <v>1</v>
      </c>
      <c r="CQ31" t="b">
        <v>1</v>
      </c>
      <c r="CR31" t="s">
        <v>1863</v>
      </c>
      <c r="CS31" t="s">
        <v>1787</v>
      </c>
      <c r="CT31" t="s">
        <v>1871</v>
      </c>
      <c r="CU31" t="s">
        <v>1857</v>
      </c>
      <c r="CV31" t="s">
        <v>752</v>
      </c>
      <c r="CW31" t="s">
        <v>128</v>
      </c>
      <c r="CX31" t="s">
        <v>1450</v>
      </c>
      <c r="CY31">
        <v>1.4299999999999926</v>
      </c>
      <c r="CZ31">
        <v>147739.27748120853</v>
      </c>
      <c r="DA31">
        <v>6185419.96</v>
      </c>
      <c r="DB31" t="s">
        <v>10</v>
      </c>
      <c r="DC31" t="b">
        <v>1</v>
      </c>
      <c r="DD31">
        <v>6185419.96</v>
      </c>
      <c r="DE31">
        <v>0</v>
      </c>
      <c r="DF31" t="b">
        <v>1</v>
      </c>
      <c r="DG31" s="23">
        <f>ROUND(ПП4[[#This Row],[Стоимость квартиры с отделкой]]/1000000,2)</f>
        <v>6.19</v>
      </c>
    </row>
    <row r="32" spans="1:111" x14ac:dyDescent="0.25">
      <c r="A32">
        <v>31</v>
      </c>
      <c r="B32" t="s">
        <v>3</v>
      </c>
      <c r="C32">
        <v>5</v>
      </c>
      <c r="D32">
        <v>7</v>
      </c>
      <c r="E32">
        <v>0</v>
      </c>
      <c r="F32">
        <v>8.2799999999999994</v>
      </c>
      <c r="I32">
        <v>8.2799999999999994</v>
      </c>
      <c r="J32">
        <v>5.3</v>
      </c>
      <c r="K32">
        <v>3.38</v>
      </c>
      <c r="N32">
        <v>3.17</v>
      </c>
      <c r="O32">
        <v>3.23</v>
      </c>
      <c r="Q32">
        <v>3.23</v>
      </c>
      <c r="R32">
        <v>23.36</v>
      </c>
      <c r="S32">
        <v>20.13</v>
      </c>
      <c r="T32">
        <v>21.75</v>
      </c>
      <c r="U32">
        <v>22.6</v>
      </c>
      <c r="V32">
        <v>75600</v>
      </c>
      <c r="W32">
        <v>3780</v>
      </c>
      <c r="X32">
        <v>79380</v>
      </c>
      <c r="Z32">
        <v>79380</v>
      </c>
      <c r="AB32">
        <v>79380</v>
      </c>
      <c r="AC32">
        <v>9.7637400000000003</v>
      </c>
      <c r="AD32">
        <v>79389.763739999995</v>
      </c>
      <c r="AE32">
        <v>3969.4881869999999</v>
      </c>
      <c r="AF32">
        <v>83359.25192699999</v>
      </c>
      <c r="AG32">
        <v>8335.9251926999987</v>
      </c>
      <c r="AH32">
        <v>91695.177119699991</v>
      </c>
      <c r="AJ32">
        <v>91695.177119699991</v>
      </c>
      <c r="AL32">
        <v>91695.177119699991</v>
      </c>
      <c r="AN32">
        <v>91695.177119699991</v>
      </c>
      <c r="AP32">
        <v>91695.177119699991</v>
      </c>
      <c r="AR32">
        <v>91695.177119699991</v>
      </c>
      <c r="AT32">
        <v>91695.177119699991</v>
      </c>
      <c r="AV32">
        <v>91695.177119699991</v>
      </c>
      <c r="AX32">
        <v>91695.177119699991</v>
      </c>
      <c r="AZ32">
        <v>91695.177119699991</v>
      </c>
      <c r="BB32">
        <v>91695.177119699991</v>
      </c>
      <c r="BD32">
        <v>91695.177119699991</v>
      </c>
      <c r="BF32">
        <v>91695.177119699991</v>
      </c>
      <c r="BH32">
        <v>91695.177119699991</v>
      </c>
      <c r="BI32" s="5"/>
      <c r="BJ32" s="5">
        <v>91695.177119699991</v>
      </c>
      <c r="BL32">
        <v>91695.177119699991</v>
      </c>
      <c r="BN32">
        <v>91695.177119699991</v>
      </c>
      <c r="BP32">
        <v>91695.177119699991</v>
      </c>
      <c r="BR32">
        <v>91695.177119699991</v>
      </c>
      <c r="BT32">
        <v>91695.177119699991</v>
      </c>
      <c r="BV32">
        <v>91695.177119699991</v>
      </c>
      <c r="BX32">
        <v>91695.177119699991</v>
      </c>
      <c r="BY32">
        <v>91695.18</v>
      </c>
      <c r="BZ32">
        <v>1994370.17</v>
      </c>
      <c r="CC32">
        <v>0</v>
      </c>
      <c r="CD32">
        <v>91695.180229885053</v>
      </c>
      <c r="CE32">
        <v>1994370.17</v>
      </c>
      <c r="CF32" t="s">
        <v>10</v>
      </c>
      <c r="CG32">
        <v>15000</v>
      </c>
      <c r="CH32">
        <v>106695.18022988504</v>
      </c>
      <c r="CI32">
        <v>326250</v>
      </c>
      <c r="CJ32">
        <v>2320620.17</v>
      </c>
      <c r="CK32" t="s">
        <v>20</v>
      </c>
      <c r="CN32">
        <v>0</v>
      </c>
      <c r="CO32" t="s">
        <v>1</v>
      </c>
      <c r="CP32" t="s">
        <v>1</v>
      </c>
      <c r="CQ32" t="b">
        <v>1</v>
      </c>
      <c r="CR32" t="s">
        <v>1863</v>
      </c>
      <c r="CS32" t="s">
        <v>1787</v>
      </c>
      <c r="CT32" t="s">
        <v>1871</v>
      </c>
      <c r="CU32" t="s">
        <v>1862</v>
      </c>
      <c r="CV32" t="s">
        <v>753</v>
      </c>
      <c r="CW32" t="s">
        <v>128</v>
      </c>
      <c r="CX32" t="s">
        <v>1450</v>
      </c>
      <c r="CY32">
        <v>0.84999999999999787</v>
      </c>
      <c r="CZ32">
        <v>90690.903195402061</v>
      </c>
      <c r="DA32">
        <v>2320620.17</v>
      </c>
      <c r="DB32" t="s">
        <v>10</v>
      </c>
      <c r="DC32" t="b">
        <v>1</v>
      </c>
      <c r="DD32">
        <v>2320620.17</v>
      </c>
      <c r="DE32">
        <v>0</v>
      </c>
      <c r="DF32" t="b">
        <v>1</v>
      </c>
      <c r="DG32" s="23">
        <f>ROUND(ПП4[[#This Row],[Стоимость квартиры с отделкой]]/1000000,2)</f>
        <v>2.3199999999999998</v>
      </c>
    </row>
    <row r="33" spans="1:111" x14ac:dyDescent="0.25">
      <c r="A33">
        <v>32</v>
      </c>
      <c r="B33" t="s">
        <v>3</v>
      </c>
      <c r="C33">
        <v>5</v>
      </c>
      <c r="D33">
        <v>8</v>
      </c>
      <c r="E33">
        <v>0</v>
      </c>
      <c r="F33">
        <v>8.2899999999999991</v>
      </c>
      <c r="I33">
        <v>8.2899999999999991</v>
      </c>
      <c r="J33">
        <v>5.3</v>
      </c>
      <c r="K33">
        <v>3.38</v>
      </c>
      <c r="N33">
        <v>3.17</v>
      </c>
      <c r="O33">
        <v>3.17</v>
      </c>
      <c r="Q33">
        <v>3.17</v>
      </c>
      <c r="R33">
        <v>23.31</v>
      </c>
      <c r="S33">
        <v>20.14</v>
      </c>
      <c r="T33">
        <v>21.73</v>
      </c>
      <c r="U33">
        <v>22.3</v>
      </c>
      <c r="V33">
        <v>75600</v>
      </c>
      <c r="W33">
        <v>3780</v>
      </c>
      <c r="X33">
        <v>79380</v>
      </c>
      <c r="Z33">
        <v>79380</v>
      </c>
      <c r="AB33">
        <v>79380</v>
      </c>
      <c r="AC33">
        <v>9.7637400000000003</v>
      </c>
      <c r="AD33">
        <v>79389.763739999995</v>
      </c>
      <c r="AE33">
        <v>3969.4881869999999</v>
      </c>
      <c r="AF33">
        <v>83359.25192699999</v>
      </c>
      <c r="AG33">
        <v>8335.9251926999987</v>
      </c>
      <c r="AH33">
        <v>91695.177119699991</v>
      </c>
      <c r="AJ33">
        <v>91695.177119699991</v>
      </c>
      <c r="AK33">
        <v>2750.8553135909997</v>
      </c>
      <c r="AL33">
        <v>94446.032433290995</v>
      </c>
      <c r="AM33">
        <v>3777.8412973316399</v>
      </c>
      <c r="AN33">
        <v>98223.873730622639</v>
      </c>
      <c r="AO33">
        <v>4911.1936865311318</v>
      </c>
      <c r="AP33">
        <v>103135.06741715375</v>
      </c>
      <c r="AR33">
        <v>103135.06741715375</v>
      </c>
      <c r="AT33">
        <v>103135.06741715375</v>
      </c>
      <c r="AV33">
        <v>103135.06741715375</v>
      </c>
      <c r="AX33">
        <v>103135.06741715375</v>
      </c>
      <c r="AZ33">
        <v>103135.06741715375</v>
      </c>
      <c r="BB33">
        <v>103135.06741715375</v>
      </c>
      <c r="BD33">
        <v>103135.06741715375</v>
      </c>
      <c r="BF33">
        <v>103135.06741715375</v>
      </c>
      <c r="BH33">
        <v>103135.06741715375</v>
      </c>
      <c r="BI33" s="5"/>
      <c r="BJ33" s="5">
        <v>103135.06741715375</v>
      </c>
      <c r="BL33">
        <v>103135.06741715375</v>
      </c>
      <c r="BN33">
        <v>103135.06741715375</v>
      </c>
      <c r="BP33">
        <v>103135.06741715375</v>
      </c>
      <c r="BR33">
        <v>103135.06741715375</v>
      </c>
      <c r="BT33">
        <v>103135.06741715375</v>
      </c>
      <c r="BV33">
        <v>103135.06741715375</v>
      </c>
      <c r="BX33">
        <v>103135.06741715375</v>
      </c>
      <c r="BY33">
        <v>103135.07</v>
      </c>
      <c r="BZ33">
        <v>2241125.0699999998</v>
      </c>
      <c r="CC33">
        <v>0</v>
      </c>
      <c r="CD33">
        <v>103135.06994937873</v>
      </c>
      <c r="CE33">
        <v>2241125.0699999998</v>
      </c>
      <c r="CF33" t="s">
        <v>10</v>
      </c>
      <c r="CG33">
        <v>15000</v>
      </c>
      <c r="CH33">
        <v>118135.06994937873</v>
      </c>
      <c r="CI33">
        <v>325950</v>
      </c>
      <c r="CJ33">
        <v>2567075.0699999998</v>
      </c>
      <c r="CK33" t="s">
        <v>20</v>
      </c>
      <c r="CN33">
        <v>0</v>
      </c>
      <c r="CO33" t="s">
        <v>1</v>
      </c>
      <c r="CP33" t="s">
        <v>1</v>
      </c>
      <c r="CQ33" t="b">
        <v>1</v>
      </c>
      <c r="CR33" t="s">
        <v>1863</v>
      </c>
      <c r="CS33" t="s">
        <v>1787</v>
      </c>
      <c r="CT33" t="s">
        <v>1871</v>
      </c>
      <c r="CU33" t="s">
        <v>1862</v>
      </c>
      <c r="CV33" t="s">
        <v>754</v>
      </c>
      <c r="CW33" t="s">
        <v>128</v>
      </c>
      <c r="CX33" t="s">
        <v>1450</v>
      </c>
      <c r="CY33">
        <v>0.57000000000000028</v>
      </c>
      <c r="CZ33">
        <v>67336.98987114591</v>
      </c>
      <c r="DA33">
        <v>2567075.0699999998</v>
      </c>
      <c r="DB33" t="s">
        <v>10</v>
      </c>
      <c r="DC33" t="b">
        <v>1</v>
      </c>
      <c r="DD33">
        <v>2567075.0699999998</v>
      </c>
      <c r="DE33">
        <v>0</v>
      </c>
      <c r="DF33" t="b">
        <v>1</v>
      </c>
      <c r="DG33" s="23">
        <f>ROUND(ПП4[[#This Row],[Стоимость квартиры с отделкой]]/1000000,2)</f>
        <v>2.57</v>
      </c>
    </row>
    <row r="34" spans="1:111" x14ac:dyDescent="0.25">
      <c r="A34">
        <v>33</v>
      </c>
      <c r="B34" t="s">
        <v>3</v>
      </c>
      <c r="C34">
        <v>6</v>
      </c>
      <c r="D34">
        <v>1</v>
      </c>
      <c r="E34">
        <v>1</v>
      </c>
      <c r="F34">
        <v>13.93</v>
      </c>
      <c r="I34">
        <v>13.93</v>
      </c>
      <c r="J34">
        <v>9.18</v>
      </c>
      <c r="K34">
        <v>3.65</v>
      </c>
      <c r="N34">
        <v>5.52</v>
      </c>
      <c r="O34">
        <v>2.4900000000000002</v>
      </c>
      <c r="Q34">
        <v>2.4900000000000002</v>
      </c>
      <c r="R34">
        <v>34.770000000000003</v>
      </c>
      <c r="S34">
        <v>32.28</v>
      </c>
      <c r="T34">
        <v>33.53</v>
      </c>
      <c r="U34">
        <v>34.5</v>
      </c>
      <c r="V34">
        <v>70700</v>
      </c>
      <c r="W34">
        <v>3535</v>
      </c>
      <c r="X34">
        <v>74235</v>
      </c>
      <c r="Y34">
        <v>2969.4</v>
      </c>
      <c r="Z34">
        <v>77204.399999999994</v>
      </c>
      <c r="AA34">
        <v>3860.22</v>
      </c>
      <c r="AB34">
        <v>81064.62</v>
      </c>
      <c r="AC34">
        <v>9.9709482600000001</v>
      </c>
      <c r="AD34">
        <v>81074.590948259996</v>
      </c>
      <c r="AE34">
        <v>4053.7295474130001</v>
      </c>
      <c r="AF34">
        <v>85128.32049567299</v>
      </c>
      <c r="AH34">
        <v>85128.32049567299</v>
      </c>
      <c r="AI34">
        <v>2553.8496148701897</v>
      </c>
      <c r="AJ34">
        <v>87682.170110543186</v>
      </c>
      <c r="AK34">
        <v>2630.4651033162954</v>
      </c>
      <c r="AL34">
        <v>90312.635213859481</v>
      </c>
      <c r="AM34">
        <v>3612.5054085543793</v>
      </c>
      <c r="AN34">
        <v>93925.140622413863</v>
      </c>
      <c r="AO34">
        <v>1878.5028124482776</v>
      </c>
      <c r="AP34">
        <v>95803.643434862141</v>
      </c>
      <c r="AR34">
        <v>95803.643434862141</v>
      </c>
      <c r="AT34">
        <v>95803.643434862141</v>
      </c>
      <c r="AV34">
        <v>95803.643434862141</v>
      </c>
      <c r="AX34">
        <v>95803.643434862141</v>
      </c>
      <c r="AZ34">
        <v>95803.643434862141</v>
      </c>
      <c r="BB34">
        <v>95803.643434862141</v>
      </c>
      <c r="BD34">
        <v>95803.643434862141</v>
      </c>
      <c r="BF34">
        <v>95803.643434862141</v>
      </c>
      <c r="BH34">
        <v>95803.643434862141</v>
      </c>
      <c r="BI34" s="5"/>
      <c r="BJ34" s="5">
        <v>95803.643434862141</v>
      </c>
      <c r="BL34">
        <v>95803.643434862141</v>
      </c>
      <c r="BN34">
        <v>95803.643434862141</v>
      </c>
      <c r="BP34">
        <v>95803.643434862141</v>
      </c>
      <c r="BR34">
        <v>95803.643434862141</v>
      </c>
      <c r="BT34">
        <v>95803.643434862141</v>
      </c>
      <c r="BV34">
        <v>95803.643434862141</v>
      </c>
      <c r="BX34">
        <v>95803.643434862141</v>
      </c>
      <c r="BY34">
        <v>95803.64</v>
      </c>
      <c r="BZ34">
        <v>3212296.05</v>
      </c>
      <c r="CC34">
        <v>0</v>
      </c>
      <c r="CD34">
        <v>95803.640023859218</v>
      </c>
      <c r="CE34">
        <v>3212296.05</v>
      </c>
      <c r="CF34" t="s">
        <v>10</v>
      </c>
      <c r="CG34">
        <v>15000</v>
      </c>
      <c r="CH34">
        <v>110803.64002385922</v>
      </c>
      <c r="CI34">
        <v>502950</v>
      </c>
      <c r="CJ34">
        <v>3715246.05</v>
      </c>
      <c r="CK34" t="s">
        <v>20</v>
      </c>
      <c r="CN34">
        <v>0</v>
      </c>
      <c r="CO34" t="s">
        <v>1</v>
      </c>
      <c r="CP34" t="s">
        <v>1</v>
      </c>
      <c r="CQ34" t="b">
        <v>1</v>
      </c>
      <c r="CR34" t="s">
        <v>1863</v>
      </c>
      <c r="CS34" t="s">
        <v>1787</v>
      </c>
      <c r="CT34" t="s">
        <v>1871</v>
      </c>
      <c r="CU34" t="s">
        <v>1864</v>
      </c>
      <c r="CV34" t="s">
        <v>755</v>
      </c>
      <c r="CW34" t="s">
        <v>128</v>
      </c>
      <c r="CX34" t="s">
        <v>1450</v>
      </c>
      <c r="CY34">
        <v>0.96999999999999886</v>
      </c>
      <c r="CZ34">
        <v>107479.53082314332</v>
      </c>
      <c r="DA34">
        <v>3715246.05</v>
      </c>
      <c r="DB34" t="s">
        <v>10</v>
      </c>
      <c r="DC34" t="b">
        <v>1</v>
      </c>
      <c r="DD34">
        <v>3715246.05</v>
      </c>
      <c r="DE34">
        <v>0</v>
      </c>
      <c r="DF34" t="b">
        <v>1</v>
      </c>
      <c r="DG34" s="23">
        <f>ROUND(ПП4[[#This Row],[Стоимость квартиры с отделкой]]/1000000,2)</f>
        <v>3.72</v>
      </c>
    </row>
    <row r="35" spans="1:111" x14ac:dyDescent="0.25">
      <c r="A35">
        <v>34</v>
      </c>
      <c r="B35" t="s">
        <v>3</v>
      </c>
      <c r="C35">
        <v>6</v>
      </c>
      <c r="D35">
        <v>2</v>
      </c>
      <c r="E35">
        <v>2</v>
      </c>
      <c r="F35">
        <v>16.55</v>
      </c>
      <c r="G35">
        <v>14.04</v>
      </c>
      <c r="I35">
        <v>30.59</v>
      </c>
      <c r="J35">
        <v>13.35</v>
      </c>
      <c r="K35">
        <v>3.69</v>
      </c>
      <c r="L35">
        <v>1.92</v>
      </c>
      <c r="N35">
        <v>9.48</v>
      </c>
      <c r="O35">
        <v>2.91</v>
      </c>
      <c r="P35">
        <v>2.5499999999999998</v>
      </c>
      <c r="Q35">
        <v>5.46</v>
      </c>
      <c r="R35">
        <v>64.489999999999995</v>
      </c>
      <c r="S35">
        <v>59.029999999999994</v>
      </c>
      <c r="T35">
        <v>61.76</v>
      </c>
      <c r="U35">
        <v>63.400000000000006</v>
      </c>
      <c r="V35">
        <v>68639.199999999997</v>
      </c>
      <c r="W35">
        <v>3431.96</v>
      </c>
      <c r="X35">
        <v>72071.16</v>
      </c>
      <c r="Z35">
        <v>72071.16</v>
      </c>
      <c r="AA35">
        <v>3603.558</v>
      </c>
      <c r="AB35">
        <v>75674.717999999993</v>
      </c>
      <c r="AC35">
        <v>9.3079903140000013</v>
      </c>
      <c r="AD35">
        <v>75684.02599031401</v>
      </c>
      <c r="AF35">
        <v>75684.02599031401</v>
      </c>
      <c r="AH35">
        <v>75684.02599031401</v>
      </c>
      <c r="AJ35">
        <v>75684.02599031401</v>
      </c>
      <c r="AL35">
        <v>75684.02599031401</v>
      </c>
      <c r="AN35">
        <v>75684.02599031401</v>
      </c>
      <c r="AP35">
        <v>75684.02599031401</v>
      </c>
      <c r="AR35">
        <v>75684.02599031401</v>
      </c>
      <c r="AT35">
        <v>75684.02599031401</v>
      </c>
      <c r="AV35">
        <v>75684.02599031401</v>
      </c>
      <c r="AX35">
        <v>75684.02599031401</v>
      </c>
      <c r="AZ35">
        <v>75684.02599031401</v>
      </c>
      <c r="BB35">
        <v>75684.02599031401</v>
      </c>
      <c r="BD35">
        <v>75684.02599031401</v>
      </c>
      <c r="BF35">
        <v>75684.02599031401</v>
      </c>
      <c r="BH35">
        <v>75684.02599031401</v>
      </c>
      <c r="BI35" s="5"/>
      <c r="BJ35" s="5">
        <v>75684.02599031401</v>
      </c>
      <c r="BL35">
        <v>75684.02599031401</v>
      </c>
      <c r="BN35">
        <v>75684.02599031401</v>
      </c>
      <c r="BP35">
        <v>75684.02599031401</v>
      </c>
      <c r="BR35">
        <v>75684.02599031401</v>
      </c>
      <c r="BT35">
        <v>75684.02599031401</v>
      </c>
      <c r="BV35">
        <v>75684.02599031401</v>
      </c>
      <c r="BX35">
        <v>75684.02599031401</v>
      </c>
      <c r="BY35">
        <v>75684.03</v>
      </c>
      <c r="BZ35">
        <v>4674245.6900000004</v>
      </c>
      <c r="CB35">
        <v>0.03</v>
      </c>
      <c r="CC35">
        <v>140227.3707</v>
      </c>
      <c r="CD35">
        <v>73413.509067357518</v>
      </c>
      <c r="CE35">
        <v>4534018.32</v>
      </c>
      <c r="CF35" t="s">
        <v>10</v>
      </c>
      <c r="CG35">
        <v>15000</v>
      </c>
      <c r="CH35">
        <v>88413.509067357518</v>
      </c>
      <c r="CI35">
        <v>926400</v>
      </c>
      <c r="CJ35">
        <v>5460418.3200000003</v>
      </c>
      <c r="CK35" t="s">
        <v>20</v>
      </c>
      <c r="CL35" t="s">
        <v>62</v>
      </c>
      <c r="CN35">
        <v>0</v>
      </c>
      <c r="CO35" t="s">
        <v>1</v>
      </c>
      <c r="CP35" t="s">
        <v>1</v>
      </c>
      <c r="CQ35" t="b">
        <v>1</v>
      </c>
      <c r="CR35" t="s">
        <v>1863</v>
      </c>
      <c r="CS35" t="s">
        <v>1787</v>
      </c>
      <c r="CT35" t="s">
        <v>1871</v>
      </c>
      <c r="CU35" t="s">
        <v>1865</v>
      </c>
      <c r="CV35" t="s">
        <v>756</v>
      </c>
      <c r="CW35" t="s">
        <v>128</v>
      </c>
      <c r="CX35" t="s">
        <v>1450</v>
      </c>
      <c r="CY35">
        <v>1.6400000000000077</v>
      </c>
      <c r="CZ35">
        <v>144998.154870467</v>
      </c>
      <c r="DA35">
        <v>5460418.3200000003</v>
      </c>
      <c r="DB35" t="s">
        <v>10</v>
      </c>
      <c r="DC35" t="b">
        <v>1</v>
      </c>
      <c r="DD35">
        <v>5460418.3200000003</v>
      </c>
      <c r="DE35">
        <v>0</v>
      </c>
      <c r="DF35" t="b">
        <v>1</v>
      </c>
      <c r="DG35" s="23">
        <f>ROUND(ПП4[[#This Row],[Стоимость квартиры с отделкой]]/1000000,2)</f>
        <v>5.46</v>
      </c>
    </row>
    <row r="36" spans="1:111" x14ac:dyDescent="0.25">
      <c r="A36">
        <v>35</v>
      </c>
      <c r="B36" t="s">
        <v>3</v>
      </c>
      <c r="C36">
        <v>6</v>
      </c>
      <c r="D36">
        <v>3</v>
      </c>
      <c r="E36">
        <v>1</v>
      </c>
      <c r="F36">
        <v>12.25</v>
      </c>
      <c r="I36">
        <v>12.25</v>
      </c>
      <c r="J36">
        <v>11.65</v>
      </c>
      <c r="K36">
        <v>3.67</v>
      </c>
      <c r="N36">
        <v>6.55</v>
      </c>
      <c r="O36">
        <v>2.83</v>
      </c>
      <c r="Q36">
        <v>2.83</v>
      </c>
      <c r="R36">
        <v>36.950000000000003</v>
      </c>
      <c r="S36">
        <v>34.120000000000005</v>
      </c>
      <c r="T36">
        <v>35.54</v>
      </c>
      <c r="U36">
        <v>36.700000000000003</v>
      </c>
      <c r="V36">
        <v>71400</v>
      </c>
      <c r="W36">
        <v>3570</v>
      </c>
      <c r="X36">
        <v>74970</v>
      </c>
      <c r="Y36">
        <v>2998.8</v>
      </c>
      <c r="Z36">
        <v>77968.800000000003</v>
      </c>
      <c r="AA36">
        <v>3898.440000000001</v>
      </c>
      <c r="AB36">
        <v>81867.240000000005</v>
      </c>
      <c r="AC36">
        <v>10.069670520000001</v>
      </c>
      <c r="AD36">
        <v>81877.309670520001</v>
      </c>
      <c r="AE36">
        <v>4093.8654835259999</v>
      </c>
      <c r="AF36">
        <v>85971.175154045995</v>
      </c>
      <c r="AH36">
        <v>85971.175154045995</v>
      </c>
      <c r="AJ36">
        <v>85971.175154045995</v>
      </c>
      <c r="AL36">
        <v>85971.175154045995</v>
      </c>
      <c r="AN36">
        <v>85971.175154045995</v>
      </c>
      <c r="AP36">
        <v>85971.175154045995</v>
      </c>
      <c r="AR36">
        <v>85971.175154045995</v>
      </c>
      <c r="AT36">
        <v>85971.175154045995</v>
      </c>
      <c r="AV36">
        <v>85971.175154045995</v>
      </c>
      <c r="AX36">
        <v>85971.175154045995</v>
      </c>
      <c r="AZ36">
        <v>85971.175154045995</v>
      </c>
      <c r="BB36">
        <v>85971.175154045995</v>
      </c>
      <c r="BD36">
        <v>85971.175154045995</v>
      </c>
      <c r="BF36">
        <v>85971.175154045995</v>
      </c>
      <c r="BH36">
        <v>85971.175154045995</v>
      </c>
      <c r="BI36" s="5"/>
      <c r="BJ36" s="5">
        <v>85971.175154045995</v>
      </c>
      <c r="BL36">
        <v>85971.175154045995</v>
      </c>
      <c r="BN36">
        <v>85971.175154045995</v>
      </c>
      <c r="BP36">
        <v>85971.175154045995</v>
      </c>
      <c r="BR36">
        <v>85971.175154045995</v>
      </c>
      <c r="BT36">
        <v>85971.175154045995</v>
      </c>
      <c r="BV36">
        <v>85971.175154045995</v>
      </c>
      <c r="BX36">
        <v>85971.175154045995</v>
      </c>
      <c r="BY36">
        <v>85971.18</v>
      </c>
      <c r="BZ36">
        <v>3055415.74</v>
      </c>
      <c r="CB36">
        <v>0.05</v>
      </c>
      <c r="CC36">
        <v>152770.78700000001</v>
      </c>
      <c r="CD36">
        <v>81672.620990433323</v>
      </c>
      <c r="CE36">
        <v>2902644.95</v>
      </c>
      <c r="CF36" t="s">
        <v>9</v>
      </c>
      <c r="CG36">
        <v>4000</v>
      </c>
      <c r="CH36">
        <v>85672.620990433323</v>
      </c>
      <c r="CI36">
        <v>142160</v>
      </c>
      <c r="CJ36">
        <v>3044804.95</v>
      </c>
      <c r="CL36" t="s">
        <v>62</v>
      </c>
      <c r="CN36">
        <v>0</v>
      </c>
      <c r="CO36" t="s">
        <v>1</v>
      </c>
      <c r="CP36" t="s">
        <v>1</v>
      </c>
      <c r="CQ36" t="b">
        <v>1</v>
      </c>
      <c r="CR36" t="s">
        <v>1863</v>
      </c>
      <c r="CS36" t="s">
        <v>1787</v>
      </c>
      <c r="CT36" t="s">
        <v>1871</v>
      </c>
      <c r="CU36" t="s">
        <v>1864</v>
      </c>
      <c r="CV36" t="s">
        <v>757</v>
      </c>
      <c r="CW36" t="s">
        <v>128</v>
      </c>
      <c r="CX36" t="s">
        <v>1450</v>
      </c>
      <c r="CY36">
        <v>1.1599999999999966</v>
      </c>
      <c r="CZ36">
        <v>99380.240348902356</v>
      </c>
      <c r="DA36">
        <v>3044804.95</v>
      </c>
      <c r="DB36" t="s">
        <v>9</v>
      </c>
      <c r="DC36" t="b">
        <v>1</v>
      </c>
      <c r="DD36">
        <v>3044804.95</v>
      </c>
      <c r="DE36">
        <v>0</v>
      </c>
      <c r="DF36" t="b">
        <v>1</v>
      </c>
      <c r="DG36" s="23">
        <f>ROUND(ПП4[[#This Row],[Стоимость квартиры с отделкой]]/1000000,2)</f>
        <v>3.04</v>
      </c>
    </row>
    <row r="37" spans="1:111" x14ac:dyDescent="0.25">
      <c r="A37">
        <v>36</v>
      </c>
      <c r="B37" t="s">
        <v>3</v>
      </c>
      <c r="C37">
        <v>6</v>
      </c>
      <c r="D37">
        <v>4</v>
      </c>
      <c r="E37">
        <v>2</v>
      </c>
      <c r="F37">
        <v>14.61</v>
      </c>
      <c r="G37">
        <v>11.01</v>
      </c>
      <c r="I37">
        <v>25.62</v>
      </c>
      <c r="J37">
        <v>14.77</v>
      </c>
      <c r="K37">
        <v>2.85</v>
      </c>
      <c r="L37">
        <v>2.4900000000000002</v>
      </c>
      <c r="N37">
        <v>8.7899999999999991</v>
      </c>
      <c r="O37">
        <v>3.01</v>
      </c>
      <c r="Q37">
        <v>3.01</v>
      </c>
      <c r="R37">
        <v>57.53</v>
      </c>
      <c r="S37">
        <v>54.52</v>
      </c>
      <c r="T37">
        <v>56.03</v>
      </c>
      <c r="U37">
        <v>57.8</v>
      </c>
      <c r="V37">
        <v>67972.800000000003</v>
      </c>
      <c r="W37">
        <v>3398.6400000000003</v>
      </c>
      <c r="X37">
        <v>71371.44</v>
      </c>
      <c r="Z37">
        <v>71371.44</v>
      </c>
      <c r="AA37">
        <v>3568.5720000000001</v>
      </c>
      <c r="AB37">
        <v>74940.012000000002</v>
      </c>
      <c r="AC37">
        <v>9.2176214760000015</v>
      </c>
      <c r="AD37">
        <v>74949.229621475999</v>
      </c>
      <c r="AF37">
        <v>74949.229621475999</v>
      </c>
      <c r="AH37">
        <v>74949.229621475999</v>
      </c>
      <c r="AJ37">
        <v>74949.229621475999</v>
      </c>
      <c r="AL37">
        <v>74949.229621475999</v>
      </c>
      <c r="AN37">
        <v>74949.229621475999</v>
      </c>
      <c r="AP37">
        <v>74949.229621475999</v>
      </c>
      <c r="AR37">
        <v>74949.229621475999</v>
      </c>
      <c r="AT37">
        <v>74949.229621475999</v>
      </c>
      <c r="AV37">
        <v>74949.229621475999</v>
      </c>
      <c r="AX37">
        <v>74949.229621475999</v>
      </c>
      <c r="AZ37">
        <v>74949.229621475999</v>
      </c>
      <c r="BB37">
        <v>74949.229621475999</v>
      </c>
      <c r="BD37">
        <v>74949.229621475999</v>
      </c>
      <c r="BF37">
        <v>74949.229621475999</v>
      </c>
      <c r="BH37">
        <v>74949.229621475999</v>
      </c>
      <c r="BI37" s="5"/>
      <c r="BJ37" s="5">
        <v>74949.229621475999</v>
      </c>
      <c r="BL37">
        <v>74949.229621475999</v>
      </c>
      <c r="BN37">
        <v>74949.229621475999</v>
      </c>
      <c r="BP37">
        <v>74949.229621475999</v>
      </c>
      <c r="BR37">
        <v>74949.229621475999</v>
      </c>
      <c r="BT37">
        <v>74949.229621475999</v>
      </c>
      <c r="BV37">
        <v>74949.229621475999</v>
      </c>
      <c r="BX37">
        <v>74949.229621475999</v>
      </c>
      <c r="BY37">
        <v>74949.23</v>
      </c>
      <c r="BZ37">
        <v>4199405.3600000003</v>
      </c>
      <c r="CB37">
        <v>0.05</v>
      </c>
      <c r="CC37">
        <v>209970.26800000004</v>
      </c>
      <c r="CD37">
        <v>71201.768516865966</v>
      </c>
      <c r="CE37">
        <v>3989435.09</v>
      </c>
      <c r="CF37" t="s">
        <v>9</v>
      </c>
      <c r="CG37">
        <v>4000</v>
      </c>
      <c r="CH37">
        <v>75201.768516865966</v>
      </c>
      <c r="CI37">
        <v>224120</v>
      </c>
      <c r="CJ37">
        <v>4213555.09</v>
      </c>
      <c r="CL37" t="s">
        <v>62</v>
      </c>
      <c r="CN37">
        <v>0</v>
      </c>
      <c r="CO37" t="s">
        <v>1</v>
      </c>
      <c r="CP37" t="s">
        <v>1</v>
      </c>
      <c r="CQ37" t="b">
        <v>1</v>
      </c>
      <c r="CR37" t="s">
        <v>1863</v>
      </c>
      <c r="CS37" t="s">
        <v>1787</v>
      </c>
      <c r="CT37" t="s">
        <v>1871</v>
      </c>
      <c r="CU37" t="s">
        <v>1857</v>
      </c>
      <c r="CV37" t="s">
        <v>758</v>
      </c>
      <c r="CW37" t="s">
        <v>128</v>
      </c>
      <c r="CX37" t="s">
        <v>1450</v>
      </c>
      <c r="CY37">
        <v>1.769999999999996</v>
      </c>
      <c r="CZ37">
        <v>133107.13027485245</v>
      </c>
      <c r="DA37">
        <v>4213555.09</v>
      </c>
      <c r="DB37" t="s">
        <v>9</v>
      </c>
      <c r="DC37" t="b">
        <v>1</v>
      </c>
      <c r="DD37">
        <v>4213555.09</v>
      </c>
      <c r="DE37">
        <v>0</v>
      </c>
      <c r="DF37" t="b">
        <v>1</v>
      </c>
      <c r="DG37" s="23">
        <f>ROUND(ПП4[[#This Row],[Стоимость квартиры с отделкой]]/1000000,2)</f>
        <v>4.21</v>
      </c>
    </row>
    <row r="38" spans="1:111" x14ac:dyDescent="0.25">
      <c r="A38">
        <v>37</v>
      </c>
      <c r="B38" t="s">
        <v>3</v>
      </c>
      <c r="C38">
        <v>6</v>
      </c>
      <c r="D38">
        <v>5</v>
      </c>
      <c r="E38">
        <v>2</v>
      </c>
      <c r="F38">
        <v>14.86</v>
      </c>
      <c r="G38">
        <v>9.69</v>
      </c>
      <c r="I38">
        <v>24.55</v>
      </c>
      <c r="J38">
        <v>14.88</v>
      </c>
      <c r="K38">
        <v>2.83</v>
      </c>
      <c r="L38">
        <v>1.82</v>
      </c>
      <c r="N38">
        <v>9.26</v>
      </c>
      <c r="O38">
        <v>2.63</v>
      </c>
      <c r="Q38">
        <v>2.63</v>
      </c>
      <c r="R38">
        <v>55.97</v>
      </c>
      <c r="S38">
        <v>53.34</v>
      </c>
      <c r="T38">
        <v>54.66</v>
      </c>
      <c r="U38">
        <v>56.400000000000006</v>
      </c>
      <c r="V38">
        <v>67972.800000000003</v>
      </c>
      <c r="W38">
        <v>3398.6400000000003</v>
      </c>
      <c r="X38">
        <v>71371.44</v>
      </c>
      <c r="Z38">
        <v>71371.44</v>
      </c>
      <c r="AA38">
        <v>3568.5720000000001</v>
      </c>
      <c r="AB38">
        <v>74940.012000000002</v>
      </c>
      <c r="AC38">
        <v>9.2176214760000015</v>
      </c>
      <c r="AD38">
        <v>74949.229621475999</v>
      </c>
      <c r="AF38">
        <v>74949.229621475999</v>
      </c>
      <c r="AH38">
        <v>74949.229621475999</v>
      </c>
      <c r="AJ38">
        <v>74949.229621475999</v>
      </c>
      <c r="AL38">
        <v>74949.229621475999</v>
      </c>
      <c r="AN38">
        <v>74949.229621475999</v>
      </c>
      <c r="AP38">
        <v>74949.229621475999</v>
      </c>
      <c r="AR38">
        <v>74949.229621475999</v>
      </c>
      <c r="AT38">
        <v>74949.229621475999</v>
      </c>
      <c r="AV38">
        <v>74949.229621475999</v>
      </c>
      <c r="AX38">
        <v>74949.229621475999</v>
      </c>
      <c r="AZ38">
        <v>74949.229621475999</v>
      </c>
      <c r="BB38">
        <v>74949.229621475999</v>
      </c>
      <c r="BD38">
        <v>74949.229621475999</v>
      </c>
      <c r="BF38">
        <v>74949.229621475999</v>
      </c>
      <c r="BH38">
        <v>74949.229621475999</v>
      </c>
      <c r="BI38" s="5"/>
      <c r="BJ38" s="5">
        <v>74949.229621475999</v>
      </c>
      <c r="BL38">
        <v>74949.229621475999</v>
      </c>
      <c r="BN38">
        <v>74949.229621475999</v>
      </c>
      <c r="BP38">
        <v>74949.229621475999</v>
      </c>
      <c r="BR38">
        <v>74949.229621475999</v>
      </c>
      <c r="BT38">
        <v>74949.229621475999</v>
      </c>
      <c r="BV38">
        <v>74949.229621475999</v>
      </c>
      <c r="BX38">
        <v>74949.229621475999</v>
      </c>
      <c r="BY38">
        <v>74949.23</v>
      </c>
      <c r="BZ38">
        <v>4096724.91</v>
      </c>
      <c r="CB38">
        <v>0.05</v>
      </c>
      <c r="CC38">
        <v>204836.24549999999</v>
      </c>
      <c r="CD38">
        <v>71201.76838638859</v>
      </c>
      <c r="CE38">
        <v>3891888.66</v>
      </c>
      <c r="CF38" t="s">
        <v>9</v>
      </c>
      <c r="CG38">
        <v>4000</v>
      </c>
      <c r="CH38">
        <v>75201.76838638859</v>
      </c>
      <c r="CI38">
        <v>218640</v>
      </c>
      <c r="CJ38">
        <v>4110528.66</v>
      </c>
      <c r="CL38" t="s">
        <v>62</v>
      </c>
      <c r="CN38">
        <v>0</v>
      </c>
      <c r="CO38" t="s">
        <v>1</v>
      </c>
      <c r="CP38" t="s">
        <v>1</v>
      </c>
      <c r="CQ38" t="b">
        <v>1</v>
      </c>
      <c r="CR38" t="s">
        <v>1863</v>
      </c>
      <c r="CS38" t="s">
        <v>1787</v>
      </c>
      <c r="CT38" t="s">
        <v>1871</v>
      </c>
      <c r="CU38" t="s">
        <v>1857</v>
      </c>
      <c r="CV38" t="s">
        <v>759</v>
      </c>
      <c r="CW38" t="s">
        <v>128</v>
      </c>
      <c r="CX38" t="s">
        <v>1450</v>
      </c>
      <c r="CY38">
        <v>1.7400000000000091</v>
      </c>
      <c r="CZ38">
        <v>130851.07699231684</v>
      </c>
      <c r="DA38">
        <v>4110528.66</v>
      </c>
      <c r="DB38" t="s">
        <v>9</v>
      </c>
      <c r="DC38" t="b">
        <v>1</v>
      </c>
      <c r="DD38">
        <v>4110528.66</v>
      </c>
      <c r="DE38">
        <v>0</v>
      </c>
      <c r="DF38" t="b">
        <v>1</v>
      </c>
      <c r="DG38" s="23">
        <f>ROUND(ПП4[[#This Row],[Стоимость квартиры с отделкой]]/1000000,2)</f>
        <v>4.1100000000000003</v>
      </c>
    </row>
    <row r="39" spans="1:111" x14ac:dyDescent="0.25">
      <c r="A39">
        <v>38</v>
      </c>
      <c r="B39" t="s">
        <v>3</v>
      </c>
      <c r="C39">
        <v>6</v>
      </c>
      <c r="D39">
        <v>6</v>
      </c>
      <c r="E39">
        <v>2</v>
      </c>
      <c r="F39">
        <v>13.33</v>
      </c>
      <c r="G39">
        <v>13.23</v>
      </c>
      <c r="I39">
        <v>26.56</v>
      </c>
      <c r="J39">
        <v>16.25</v>
      </c>
      <c r="K39">
        <v>3.18</v>
      </c>
      <c r="L39">
        <v>2.14</v>
      </c>
      <c r="M39">
        <v>5.14</v>
      </c>
      <c r="N39">
        <v>5.19</v>
      </c>
      <c r="O39">
        <v>2.81</v>
      </c>
      <c r="Q39">
        <v>2.81</v>
      </c>
      <c r="R39">
        <v>61.27</v>
      </c>
      <c r="S39">
        <v>58.46</v>
      </c>
      <c r="T39">
        <v>59.87</v>
      </c>
      <c r="U39">
        <v>61.4</v>
      </c>
      <c r="V39">
        <v>73304</v>
      </c>
      <c r="W39">
        <v>3665.2</v>
      </c>
      <c r="X39">
        <v>76969.2</v>
      </c>
      <c r="Z39">
        <v>76969.2</v>
      </c>
      <c r="AA39">
        <v>3848.46</v>
      </c>
      <c r="AB39">
        <v>80817.66</v>
      </c>
      <c r="AC39">
        <v>9.940572180000002</v>
      </c>
      <c r="AD39">
        <v>80827.600572180003</v>
      </c>
      <c r="AF39">
        <v>80827.600572180003</v>
      </c>
      <c r="AH39">
        <v>80827.600572180003</v>
      </c>
      <c r="AI39">
        <v>1616.5520114435999</v>
      </c>
      <c r="AJ39">
        <v>82444.152583623596</v>
      </c>
      <c r="AK39">
        <v>2473.324577508708</v>
      </c>
      <c r="AL39">
        <v>84917.477161132309</v>
      </c>
      <c r="AM39">
        <v>3396.6990864452923</v>
      </c>
      <c r="AN39">
        <v>88314.176247577605</v>
      </c>
      <c r="AP39">
        <v>88314.176247577605</v>
      </c>
      <c r="AQ39">
        <v>2649.4252874273279</v>
      </c>
      <c r="AR39">
        <v>90963.601535004927</v>
      </c>
      <c r="AT39">
        <v>90963.601535004927</v>
      </c>
      <c r="AU39">
        <v>2728.9080460501477</v>
      </c>
      <c r="AV39">
        <v>93692.509581055085</v>
      </c>
      <c r="AX39">
        <v>93692.509581055085</v>
      </c>
      <c r="AZ39">
        <v>93692.509581055085</v>
      </c>
      <c r="BB39">
        <v>93692.509581055085</v>
      </c>
      <c r="BD39">
        <v>93692.509581055085</v>
      </c>
      <c r="BF39">
        <v>93692.509581055085</v>
      </c>
      <c r="BH39">
        <v>93692.509581055085</v>
      </c>
      <c r="BI39" s="5"/>
      <c r="BJ39" s="5">
        <v>93692.509581055085</v>
      </c>
      <c r="BL39">
        <v>93692.509581055085</v>
      </c>
      <c r="BN39">
        <v>93692.509581055085</v>
      </c>
      <c r="BP39">
        <v>93692.509581055085</v>
      </c>
      <c r="BR39">
        <v>93692.509581055085</v>
      </c>
      <c r="BT39">
        <v>93692.509581055085</v>
      </c>
      <c r="BV39">
        <v>93692.509581055085</v>
      </c>
      <c r="BX39">
        <v>93692.509581055085</v>
      </c>
      <c r="BY39">
        <v>93692.51</v>
      </c>
      <c r="BZ39">
        <v>5609370.5700000003</v>
      </c>
      <c r="CC39">
        <v>0</v>
      </c>
      <c r="CD39">
        <v>93692.509938199437</v>
      </c>
      <c r="CE39">
        <v>5609370.5700000003</v>
      </c>
      <c r="CF39" t="s">
        <v>10</v>
      </c>
      <c r="CG39">
        <v>15500</v>
      </c>
      <c r="CH39">
        <v>109192.50993819944</v>
      </c>
      <c r="CI39">
        <v>927985</v>
      </c>
      <c r="CJ39">
        <v>6537355.5700000003</v>
      </c>
      <c r="CK39" t="s">
        <v>20</v>
      </c>
      <c r="CN39">
        <v>0</v>
      </c>
      <c r="CO39" t="s">
        <v>1</v>
      </c>
      <c r="CP39" t="s">
        <v>1</v>
      </c>
      <c r="CQ39" t="b">
        <v>1</v>
      </c>
      <c r="CR39" t="s">
        <v>1863</v>
      </c>
      <c r="CS39" t="s">
        <v>1787</v>
      </c>
      <c r="CT39" t="s">
        <v>1871</v>
      </c>
      <c r="CU39" t="s">
        <v>1857</v>
      </c>
      <c r="CV39" t="s">
        <v>760</v>
      </c>
      <c r="CW39" t="s">
        <v>128</v>
      </c>
      <c r="CX39" t="s">
        <v>1450</v>
      </c>
      <c r="CY39">
        <v>1.5300000000000011</v>
      </c>
      <c r="CZ39">
        <v>167064.54020544526</v>
      </c>
      <c r="DA39">
        <v>6537355.5700000003</v>
      </c>
      <c r="DB39" t="s">
        <v>10</v>
      </c>
      <c r="DC39" t="b">
        <v>1</v>
      </c>
      <c r="DD39">
        <v>6537355.5700000003</v>
      </c>
      <c r="DE39">
        <v>0</v>
      </c>
      <c r="DF39" t="b">
        <v>1</v>
      </c>
      <c r="DG39" s="23">
        <f>ROUND(ПП4[[#This Row],[Стоимость квартиры с отделкой]]/1000000,2)</f>
        <v>6.54</v>
      </c>
    </row>
    <row r="40" spans="1:111" x14ac:dyDescent="0.25">
      <c r="A40">
        <v>39</v>
      </c>
      <c r="B40" t="s">
        <v>3</v>
      </c>
      <c r="C40">
        <v>6</v>
      </c>
      <c r="D40">
        <v>7</v>
      </c>
      <c r="E40">
        <v>0</v>
      </c>
      <c r="F40">
        <v>8.2799999999999994</v>
      </c>
      <c r="I40">
        <v>8.2799999999999994</v>
      </c>
      <c r="J40">
        <v>5.3</v>
      </c>
      <c r="K40">
        <v>3.38</v>
      </c>
      <c r="N40">
        <v>3.17</v>
      </c>
      <c r="O40">
        <v>3.23</v>
      </c>
      <c r="Q40">
        <v>3.23</v>
      </c>
      <c r="R40">
        <v>23.36</v>
      </c>
      <c r="S40">
        <v>20.13</v>
      </c>
      <c r="T40">
        <v>21.75</v>
      </c>
      <c r="U40">
        <v>22.5</v>
      </c>
      <c r="V40">
        <v>75600</v>
      </c>
      <c r="W40">
        <v>3780</v>
      </c>
      <c r="X40">
        <v>79380</v>
      </c>
      <c r="Z40">
        <v>79380</v>
      </c>
      <c r="AB40">
        <v>79380</v>
      </c>
      <c r="AC40">
        <v>9.7637400000000003</v>
      </c>
      <c r="AD40">
        <v>79389.763739999995</v>
      </c>
      <c r="AE40">
        <v>3969.4881869999999</v>
      </c>
      <c r="AF40">
        <v>83359.25192699999</v>
      </c>
      <c r="AH40">
        <v>83359.25192699999</v>
      </c>
      <c r="AJ40">
        <v>83359.25192699999</v>
      </c>
      <c r="AL40">
        <v>83359.25192699999</v>
      </c>
      <c r="AN40">
        <v>83359.25192699999</v>
      </c>
      <c r="AP40">
        <v>83359.25192699999</v>
      </c>
      <c r="AR40">
        <v>83359.25192699999</v>
      </c>
      <c r="AT40">
        <v>83359.25192699999</v>
      </c>
      <c r="AV40">
        <v>83359.25192699999</v>
      </c>
      <c r="AX40">
        <v>83359.25192699999</v>
      </c>
      <c r="AZ40">
        <v>83359.25192699999</v>
      </c>
      <c r="BB40">
        <v>83359.25192699999</v>
      </c>
      <c r="BD40">
        <v>83359.25192699999</v>
      </c>
      <c r="BF40">
        <v>83359.25192699999</v>
      </c>
      <c r="BH40">
        <v>83359.25192699999</v>
      </c>
      <c r="BI40" s="5"/>
      <c r="BJ40" s="5">
        <v>83359.25192699999</v>
      </c>
      <c r="BL40">
        <v>83359.25192699999</v>
      </c>
      <c r="BN40">
        <v>83359.25192699999</v>
      </c>
      <c r="BP40">
        <v>83359.25192699999</v>
      </c>
      <c r="BR40">
        <v>83359.25192699999</v>
      </c>
      <c r="BT40">
        <v>83359.25192699999</v>
      </c>
      <c r="BV40">
        <v>83359.25192699999</v>
      </c>
      <c r="BX40">
        <v>83359.25192699999</v>
      </c>
      <c r="BY40">
        <v>83359.25</v>
      </c>
      <c r="BZ40">
        <v>1813063.69</v>
      </c>
      <c r="CC40">
        <v>0</v>
      </c>
      <c r="CD40">
        <v>83359.250114942522</v>
      </c>
      <c r="CE40">
        <v>1813063.69</v>
      </c>
      <c r="CF40" t="s">
        <v>10</v>
      </c>
      <c r="CG40">
        <v>15000</v>
      </c>
      <c r="CH40">
        <v>98359.250114942522</v>
      </c>
      <c r="CI40">
        <v>326250</v>
      </c>
      <c r="CJ40">
        <v>2139313.69</v>
      </c>
      <c r="CK40" t="s">
        <v>20</v>
      </c>
      <c r="CN40">
        <v>0</v>
      </c>
      <c r="CO40" t="s">
        <v>1</v>
      </c>
      <c r="CP40" t="s">
        <v>1</v>
      </c>
      <c r="CQ40" t="b">
        <v>1</v>
      </c>
      <c r="CR40" t="s">
        <v>1863</v>
      </c>
      <c r="CS40" t="s">
        <v>1787</v>
      </c>
      <c r="CT40" t="s">
        <v>1871</v>
      </c>
      <c r="CU40" t="s">
        <v>1862</v>
      </c>
      <c r="CV40" t="s">
        <v>761</v>
      </c>
      <c r="CW40" t="s">
        <v>128</v>
      </c>
      <c r="CX40" t="s">
        <v>1450</v>
      </c>
      <c r="CY40">
        <v>0.75</v>
      </c>
      <c r="CZ40">
        <v>73769.437586206885</v>
      </c>
      <c r="DA40">
        <v>2139313.69</v>
      </c>
      <c r="DB40" t="s">
        <v>10</v>
      </c>
      <c r="DC40" t="b">
        <v>1</v>
      </c>
      <c r="DD40">
        <v>2139313.69</v>
      </c>
      <c r="DE40">
        <v>0</v>
      </c>
      <c r="DF40" t="b">
        <v>1</v>
      </c>
      <c r="DG40" s="23">
        <f>ROUND(ПП4[[#This Row],[Стоимость квартиры с отделкой]]/1000000,2)</f>
        <v>2.14</v>
      </c>
    </row>
    <row r="41" spans="1:111" x14ac:dyDescent="0.25">
      <c r="A41">
        <v>40</v>
      </c>
      <c r="B41" t="s">
        <v>3</v>
      </c>
      <c r="C41">
        <v>6</v>
      </c>
      <c r="D41">
        <v>8</v>
      </c>
      <c r="E41">
        <v>0</v>
      </c>
      <c r="F41">
        <v>8.2899999999999991</v>
      </c>
      <c r="I41">
        <v>8.2899999999999991</v>
      </c>
      <c r="J41">
        <v>5.3</v>
      </c>
      <c r="K41">
        <v>3.38</v>
      </c>
      <c r="N41">
        <v>3.17</v>
      </c>
      <c r="O41">
        <v>3.17</v>
      </c>
      <c r="Q41">
        <v>3.17</v>
      </c>
      <c r="R41">
        <v>23.31</v>
      </c>
      <c r="S41">
        <v>20.14</v>
      </c>
      <c r="T41">
        <v>21.73</v>
      </c>
      <c r="U41">
        <v>22.4</v>
      </c>
      <c r="V41">
        <v>75600</v>
      </c>
      <c r="W41">
        <v>3780</v>
      </c>
      <c r="X41">
        <v>79380</v>
      </c>
      <c r="Z41">
        <v>79380</v>
      </c>
      <c r="AB41">
        <v>79380</v>
      </c>
      <c r="AC41">
        <v>9.7637400000000003</v>
      </c>
      <c r="AD41">
        <v>79389.763739999995</v>
      </c>
      <c r="AE41">
        <v>3969.4881869999999</v>
      </c>
      <c r="AF41">
        <v>83359.25192699999</v>
      </c>
      <c r="AH41">
        <v>83359.25192699999</v>
      </c>
      <c r="AJ41">
        <v>83359.25192699999</v>
      </c>
      <c r="AL41">
        <v>83359.25192699999</v>
      </c>
      <c r="AN41">
        <v>83359.25192699999</v>
      </c>
      <c r="AP41">
        <v>83359.25192699999</v>
      </c>
      <c r="AR41">
        <v>83359.25192699999</v>
      </c>
      <c r="AT41">
        <v>83359.25192699999</v>
      </c>
      <c r="AV41">
        <v>83359.25192699999</v>
      </c>
      <c r="AX41">
        <v>83359.25192699999</v>
      </c>
      <c r="AZ41">
        <v>83359.25192699999</v>
      </c>
      <c r="BB41">
        <v>83359.25192699999</v>
      </c>
      <c r="BD41">
        <v>83359.25192699999</v>
      </c>
      <c r="BF41">
        <v>83359.25192699999</v>
      </c>
      <c r="BH41">
        <v>83359.25192699999</v>
      </c>
      <c r="BI41" s="5"/>
      <c r="BJ41" s="5">
        <v>83359.25192699999</v>
      </c>
      <c r="BL41">
        <v>83359.25192699999</v>
      </c>
      <c r="BN41">
        <v>83359.25192699999</v>
      </c>
      <c r="BP41">
        <v>83359.25192699999</v>
      </c>
      <c r="BR41">
        <v>83359.25192699999</v>
      </c>
      <c r="BT41">
        <v>83359.25192699999</v>
      </c>
      <c r="BV41">
        <v>83359.25192699999</v>
      </c>
      <c r="BX41">
        <v>83359.25192699999</v>
      </c>
      <c r="BY41">
        <v>83359.25</v>
      </c>
      <c r="BZ41">
        <v>1811396.5</v>
      </c>
      <c r="CC41">
        <v>0</v>
      </c>
      <c r="CD41">
        <v>83359.249884951685</v>
      </c>
      <c r="CE41">
        <v>1811396.5</v>
      </c>
      <c r="CF41" t="s">
        <v>9</v>
      </c>
      <c r="CG41">
        <v>4000</v>
      </c>
      <c r="CH41">
        <v>87359.249884951685</v>
      </c>
      <c r="CI41">
        <v>86920</v>
      </c>
      <c r="CJ41">
        <v>1898316.5</v>
      </c>
      <c r="CK41" t="s">
        <v>20</v>
      </c>
      <c r="CN41">
        <v>0</v>
      </c>
      <c r="CO41" t="s">
        <v>1</v>
      </c>
      <c r="CP41" t="s">
        <v>1</v>
      </c>
      <c r="CQ41" t="b">
        <v>1</v>
      </c>
      <c r="CR41" t="s">
        <v>1863</v>
      </c>
      <c r="CS41" t="s">
        <v>1787</v>
      </c>
      <c r="CT41" t="s">
        <v>1871</v>
      </c>
      <c r="CU41" t="s">
        <v>1862</v>
      </c>
      <c r="CV41" t="s">
        <v>762</v>
      </c>
      <c r="CW41" t="s">
        <v>128</v>
      </c>
      <c r="CX41" t="s">
        <v>1450</v>
      </c>
      <c r="CY41">
        <v>0.66999999999999815</v>
      </c>
      <c r="CZ41">
        <v>58530.697422917467</v>
      </c>
      <c r="DA41">
        <v>1898316.5</v>
      </c>
      <c r="DB41" t="s">
        <v>9</v>
      </c>
      <c r="DC41" t="b">
        <v>1</v>
      </c>
      <c r="DD41">
        <v>1898316.5</v>
      </c>
      <c r="DE41">
        <v>0</v>
      </c>
      <c r="DF41" t="b">
        <v>1</v>
      </c>
      <c r="DG41" s="23">
        <f>ROUND(ПП4[[#This Row],[Стоимость квартиры с отделкой]]/1000000,2)</f>
        <v>1.9</v>
      </c>
    </row>
    <row r="42" spans="1:111" x14ac:dyDescent="0.25">
      <c r="A42">
        <v>41</v>
      </c>
      <c r="B42" t="s">
        <v>3</v>
      </c>
      <c r="C42">
        <v>7</v>
      </c>
      <c r="D42">
        <v>1</v>
      </c>
      <c r="E42">
        <v>1</v>
      </c>
      <c r="F42">
        <v>13.93</v>
      </c>
      <c r="I42">
        <v>13.93</v>
      </c>
      <c r="J42">
        <v>9.18</v>
      </c>
      <c r="K42">
        <v>3.65</v>
      </c>
      <c r="N42">
        <v>5.52</v>
      </c>
      <c r="O42">
        <v>2.4900000000000002</v>
      </c>
      <c r="Q42">
        <v>2.4900000000000002</v>
      </c>
      <c r="R42">
        <v>34.770000000000003</v>
      </c>
      <c r="S42">
        <v>32.28</v>
      </c>
      <c r="T42">
        <v>33.53</v>
      </c>
      <c r="U42">
        <v>34.5</v>
      </c>
      <c r="V42">
        <v>70700</v>
      </c>
      <c r="W42">
        <v>3535</v>
      </c>
      <c r="X42">
        <v>74235</v>
      </c>
      <c r="Y42">
        <v>2969.4</v>
      </c>
      <c r="Z42">
        <v>77204.399999999994</v>
      </c>
      <c r="AB42">
        <v>77204.399999999994</v>
      </c>
      <c r="AD42">
        <v>77204.399999999994</v>
      </c>
      <c r="AF42">
        <v>77204.399999999994</v>
      </c>
      <c r="AH42">
        <v>77204.399999999994</v>
      </c>
      <c r="AJ42">
        <v>77204.399999999994</v>
      </c>
      <c r="AL42">
        <v>77204.399999999994</v>
      </c>
      <c r="AN42">
        <v>77204.399999999994</v>
      </c>
      <c r="AP42">
        <v>77204.399999999994</v>
      </c>
      <c r="AR42">
        <v>77204.399999999994</v>
      </c>
      <c r="AT42">
        <v>77204.399999999994</v>
      </c>
      <c r="AV42">
        <v>77204.399999999994</v>
      </c>
      <c r="AX42">
        <v>77204.399999999994</v>
      </c>
      <c r="AZ42">
        <v>77204.399999999994</v>
      </c>
      <c r="BB42">
        <v>77204.399999999994</v>
      </c>
      <c r="BD42">
        <v>77204.399999999994</v>
      </c>
      <c r="BF42">
        <v>77204.399999999994</v>
      </c>
      <c r="BH42">
        <v>77204.399999999994</v>
      </c>
      <c r="BI42" s="5"/>
      <c r="BJ42" s="5">
        <v>77204.399999999994</v>
      </c>
      <c r="BL42">
        <v>77204.399999999994</v>
      </c>
      <c r="BN42">
        <v>77204.399999999994</v>
      </c>
      <c r="BP42">
        <v>77204.399999999994</v>
      </c>
      <c r="BR42">
        <v>77204.399999999994</v>
      </c>
      <c r="BT42">
        <v>77204.399999999994</v>
      </c>
      <c r="BV42">
        <v>77204.399999999994</v>
      </c>
      <c r="BX42">
        <v>77204.399999999994</v>
      </c>
      <c r="BY42">
        <v>77204.399999999994</v>
      </c>
      <c r="BZ42">
        <v>2588663.5299999998</v>
      </c>
      <c r="CB42">
        <v>0.05</v>
      </c>
      <c r="CC42">
        <v>129433.1765</v>
      </c>
      <c r="CD42">
        <v>73344.179838950193</v>
      </c>
      <c r="CE42">
        <v>2459230.35</v>
      </c>
      <c r="CF42" t="s">
        <v>10</v>
      </c>
      <c r="CG42">
        <v>22000</v>
      </c>
      <c r="CH42">
        <v>95344.179838950193</v>
      </c>
      <c r="CI42">
        <v>737660</v>
      </c>
      <c r="CJ42">
        <v>3196890.35</v>
      </c>
      <c r="CK42" t="s">
        <v>20</v>
      </c>
      <c r="CL42" t="s">
        <v>62</v>
      </c>
      <c r="CN42">
        <v>0</v>
      </c>
      <c r="CO42" t="s">
        <v>1</v>
      </c>
      <c r="CP42" t="s">
        <v>1</v>
      </c>
      <c r="CQ42" t="b">
        <v>1</v>
      </c>
      <c r="CR42" t="s">
        <v>1863</v>
      </c>
      <c r="CS42" t="s">
        <v>1787</v>
      </c>
      <c r="CT42" t="s">
        <v>1871</v>
      </c>
      <c r="CU42" t="s">
        <v>1864</v>
      </c>
      <c r="CV42" t="s">
        <v>763</v>
      </c>
      <c r="CW42" t="s">
        <v>128</v>
      </c>
      <c r="CX42" t="s">
        <v>1450</v>
      </c>
      <c r="CY42">
        <v>0.96999999999999886</v>
      </c>
      <c r="CZ42">
        <v>92483.854443781573</v>
      </c>
      <c r="DA42">
        <v>3196890.35</v>
      </c>
      <c r="DB42" t="s">
        <v>10</v>
      </c>
      <c r="DC42" t="b">
        <v>1</v>
      </c>
      <c r="DD42">
        <v>3196890.35</v>
      </c>
      <c r="DE42">
        <v>0</v>
      </c>
      <c r="DF42" t="b">
        <v>1</v>
      </c>
      <c r="DG42" s="23">
        <f>ROUND(ПП4[[#This Row],[Стоимость квартиры с отделкой]]/1000000,2)</f>
        <v>3.2</v>
      </c>
    </row>
    <row r="43" spans="1:111" x14ac:dyDescent="0.25">
      <c r="A43">
        <v>42</v>
      </c>
      <c r="B43" t="s">
        <v>3</v>
      </c>
      <c r="C43">
        <v>7</v>
      </c>
      <c r="D43">
        <v>2</v>
      </c>
      <c r="E43">
        <v>2</v>
      </c>
      <c r="F43">
        <v>16.55</v>
      </c>
      <c r="G43">
        <v>14.04</v>
      </c>
      <c r="I43">
        <v>30.59</v>
      </c>
      <c r="J43">
        <v>13.35</v>
      </c>
      <c r="K43">
        <v>3.69</v>
      </c>
      <c r="L43">
        <v>1.92</v>
      </c>
      <c r="N43">
        <v>9.48</v>
      </c>
      <c r="O43">
        <v>2.91</v>
      </c>
      <c r="P43">
        <v>2.5499999999999998</v>
      </c>
      <c r="Q43">
        <v>5.46</v>
      </c>
      <c r="R43">
        <v>64.489999999999995</v>
      </c>
      <c r="S43">
        <v>59.029999999999994</v>
      </c>
      <c r="T43">
        <v>61.76</v>
      </c>
      <c r="U43">
        <v>63.2</v>
      </c>
      <c r="V43">
        <v>68639.199999999997</v>
      </c>
      <c r="W43">
        <v>3431.96</v>
      </c>
      <c r="X43">
        <v>72071.16</v>
      </c>
      <c r="Z43">
        <v>72071.16</v>
      </c>
      <c r="AA43">
        <v>3603.558</v>
      </c>
      <c r="AB43">
        <v>75674.717999999993</v>
      </c>
      <c r="AC43">
        <v>9.3079903140000013</v>
      </c>
      <c r="AD43">
        <v>75684.02599031401</v>
      </c>
      <c r="AF43">
        <v>75684.02599031401</v>
      </c>
      <c r="AH43">
        <v>75684.02599031401</v>
      </c>
      <c r="AI43">
        <v>1513.6805198062802</v>
      </c>
      <c r="AJ43">
        <v>77197.70651012029</v>
      </c>
      <c r="AK43">
        <v>2315.9311953036085</v>
      </c>
      <c r="AL43">
        <v>79513.637705423898</v>
      </c>
      <c r="AM43">
        <v>3180.545508216956</v>
      </c>
      <c r="AN43">
        <v>82694.183213640848</v>
      </c>
      <c r="AO43">
        <v>2480.8254964092253</v>
      </c>
      <c r="AP43">
        <v>85175.008710050068</v>
      </c>
      <c r="AQ43">
        <v>2555.2502613015017</v>
      </c>
      <c r="AR43">
        <v>87730.258971351563</v>
      </c>
      <c r="AT43">
        <v>87730.258971351563</v>
      </c>
      <c r="AU43">
        <v>2631.9077691405469</v>
      </c>
      <c r="AV43">
        <v>90362.166740492103</v>
      </c>
      <c r="AX43">
        <v>90362.166740492103</v>
      </c>
      <c r="AZ43">
        <v>90362.166740492103</v>
      </c>
      <c r="BB43">
        <v>90362.166740492103</v>
      </c>
      <c r="BD43">
        <v>90362.166740492103</v>
      </c>
      <c r="BF43">
        <v>90362.166740492103</v>
      </c>
      <c r="BH43">
        <v>90362.166740492103</v>
      </c>
      <c r="BI43" s="5"/>
      <c r="BJ43" s="5">
        <v>90362.166740492103</v>
      </c>
      <c r="BL43">
        <v>90362.166740492103</v>
      </c>
      <c r="BN43">
        <v>90362.166740492103</v>
      </c>
      <c r="BP43">
        <v>90362.166740492103</v>
      </c>
      <c r="BR43">
        <v>90362.166740492103</v>
      </c>
      <c r="BT43">
        <v>90362.166740492103</v>
      </c>
      <c r="BV43">
        <v>90362.166740492103</v>
      </c>
      <c r="BX43">
        <v>90362.166740492103</v>
      </c>
      <c r="BY43">
        <v>90362.17</v>
      </c>
      <c r="BZ43">
        <v>5580767.6200000001</v>
      </c>
      <c r="CB43">
        <v>0.02</v>
      </c>
      <c r="CC43">
        <v>111615.3524</v>
      </c>
      <c r="CD43">
        <v>88554.9266515544</v>
      </c>
      <c r="CE43">
        <v>5469152.2699999996</v>
      </c>
      <c r="CF43" t="s">
        <v>8</v>
      </c>
      <c r="CH43">
        <v>88554.9266515544</v>
      </c>
      <c r="CI43">
        <v>0</v>
      </c>
      <c r="CJ43">
        <v>5469152.2699999996</v>
      </c>
      <c r="CK43" t="s">
        <v>20</v>
      </c>
      <c r="CL43" t="s">
        <v>62</v>
      </c>
      <c r="CN43">
        <v>0</v>
      </c>
      <c r="CO43" t="s">
        <v>1</v>
      </c>
      <c r="CP43" t="s">
        <v>1</v>
      </c>
      <c r="CQ43" t="b">
        <v>1</v>
      </c>
      <c r="CR43" t="s">
        <v>1863</v>
      </c>
      <c r="CS43" t="s">
        <v>1787</v>
      </c>
      <c r="CT43" t="s">
        <v>1871</v>
      </c>
      <c r="CU43" t="s">
        <v>1865</v>
      </c>
      <c r="CV43" t="s">
        <v>764</v>
      </c>
      <c r="CW43" t="s">
        <v>128</v>
      </c>
      <c r="CX43" t="s">
        <v>1450</v>
      </c>
      <c r="CY43">
        <v>1.4400000000000048</v>
      </c>
      <c r="CZ43">
        <v>127519.09437823876</v>
      </c>
      <c r="DA43">
        <v>5469152.2699999996</v>
      </c>
      <c r="DB43" t="s">
        <v>8</v>
      </c>
      <c r="DC43" t="b">
        <v>1</v>
      </c>
      <c r="DD43">
        <v>5469152.2699999996</v>
      </c>
      <c r="DE43">
        <v>0</v>
      </c>
      <c r="DF43" t="b">
        <v>1</v>
      </c>
      <c r="DG43" s="23">
        <f>ROUND(ПП4[[#This Row],[Стоимость квартиры с отделкой]]/1000000,2)</f>
        <v>5.47</v>
      </c>
    </row>
    <row r="44" spans="1:111" x14ac:dyDescent="0.25">
      <c r="A44">
        <v>43</v>
      </c>
      <c r="B44" t="s">
        <v>3</v>
      </c>
      <c r="C44">
        <v>7</v>
      </c>
      <c r="D44">
        <v>3</v>
      </c>
      <c r="E44">
        <v>1</v>
      </c>
      <c r="F44">
        <v>12.25</v>
      </c>
      <c r="I44">
        <v>12.25</v>
      </c>
      <c r="J44">
        <v>11.65</v>
      </c>
      <c r="K44">
        <v>3.67</v>
      </c>
      <c r="N44">
        <v>6.55</v>
      </c>
      <c r="O44">
        <v>2.83</v>
      </c>
      <c r="Q44">
        <v>2.83</v>
      </c>
      <c r="R44">
        <v>36.950000000000003</v>
      </c>
      <c r="S44">
        <v>34.120000000000005</v>
      </c>
      <c r="T44">
        <v>35.54</v>
      </c>
      <c r="U44">
        <v>36.9</v>
      </c>
      <c r="V44">
        <v>71400</v>
      </c>
      <c r="W44">
        <v>3570</v>
      </c>
      <c r="X44">
        <v>74970</v>
      </c>
      <c r="Y44">
        <v>2998.8</v>
      </c>
      <c r="Z44">
        <v>77968.800000000003</v>
      </c>
      <c r="AA44">
        <v>3898.440000000001</v>
      </c>
      <c r="AB44">
        <v>81867.240000000005</v>
      </c>
      <c r="AC44">
        <v>10.069670520000001</v>
      </c>
      <c r="AD44">
        <v>81877.309670520001</v>
      </c>
      <c r="AE44">
        <v>4093.8654835259999</v>
      </c>
      <c r="AF44">
        <v>85971.175154045995</v>
      </c>
      <c r="AH44">
        <v>85971.175154045995</v>
      </c>
      <c r="AI44">
        <v>2579.1352546213802</v>
      </c>
      <c r="AJ44">
        <v>88550.31040866737</v>
      </c>
      <c r="AK44">
        <v>885.50310408667372</v>
      </c>
      <c r="AL44">
        <v>89435.813512754044</v>
      </c>
      <c r="AN44">
        <v>89435.813512754044</v>
      </c>
      <c r="AP44">
        <v>89435.813512754044</v>
      </c>
      <c r="AR44">
        <v>89435.813512754044</v>
      </c>
      <c r="AT44">
        <v>89435.813512754044</v>
      </c>
      <c r="AV44">
        <v>89435.813512754044</v>
      </c>
      <c r="AX44">
        <v>89435.813512754044</v>
      </c>
      <c r="AZ44">
        <v>89435.813512754044</v>
      </c>
      <c r="BB44">
        <v>89435.813512754044</v>
      </c>
      <c r="BD44">
        <v>89435.813512754044</v>
      </c>
      <c r="BF44">
        <v>89435.813512754044</v>
      </c>
      <c r="BH44">
        <v>89435.813512754044</v>
      </c>
      <c r="BI44" s="5"/>
      <c r="BJ44" s="5">
        <v>89435.813512754044</v>
      </c>
      <c r="BL44">
        <v>89435.813512754044</v>
      </c>
      <c r="BN44">
        <v>89435.813512754044</v>
      </c>
      <c r="BP44">
        <v>89435.813512754044</v>
      </c>
      <c r="BR44">
        <v>89435.813512754044</v>
      </c>
      <c r="BT44">
        <v>89435.813512754044</v>
      </c>
      <c r="BV44">
        <v>89435.813512754044</v>
      </c>
      <c r="BX44">
        <v>89435.813512754044</v>
      </c>
      <c r="BY44">
        <v>89435.81</v>
      </c>
      <c r="BZ44">
        <v>3178548.69</v>
      </c>
      <c r="CB44">
        <v>0.03</v>
      </c>
      <c r="CC44">
        <v>95356.460699999996</v>
      </c>
      <c r="CD44">
        <v>86752.735790658393</v>
      </c>
      <c r="CE44">
        <v>3083192.23</v>
      </c>
      <c r="CF44" t="s">
        <v>10</v>
      </c>
      <c r="CG44">
        <v>15000</v>
      </c>
      <c r="CH44">
        <v>101752.73579065839</v>
      </c>
      <c r="CI44">
        <v>533100</v>
      </c>
      <c r="CJ44">
        <v>3616292.23</v>
      </c>
      <c r="CL44" t="s">
        <v>62</v>
      </c>
      <c r="CN44">
        <v>0</v>
      </c>
      <c r="CO44" t="s">
        <v>1</v>
      </c>
      <c r="CP44" t="s">
        <v>1</v>
      </c>
      <c r="CQ44" t="b">
        <v>1</v>
      </c>
      <c r="CR44" t="s">
        <v>1863</v>
      </c>
      <c r="CS44" t="s">
        <v>1787</v>
      </c>
      <c r="CT44" t="s">
        <v>1871</v>
      </c>
      <c r="CU44" t="s">
        <v>1864</v>
      </c>
      <c r="CV44" t="s">
        <v>765</v>
      </c>
      <c r="CW44" t="s">
        <v>128</v>
      </c>
      <c r="CX44" t="s">
        <v>1450</v>
      </c>
      <c r="CY44">
        <v>1.3599999999999994</v>
      </c>
      <c r="CZ44">
        <v>138383.72067529536</v>
      </c>
      <c r="DA44">
        <v>3616292.23</v>
      </c>
      <c r="DB44" t="s">
        <v>10</v>
      </c>
      <c r="DC44" t="b">
        <v>1</v>
      </c>
      <c r="DD44">
        <v>3616292.23</v>
      </c>
      <c r="DE44">
        <v>0</v>
      </c>
      <c r="DF44" t="b">
        <v>1</v>
      </c>
      <c r="DG44" s="23">
        <f>ROUND(ПП4[[#This Row],[Стоимость квартиры с отделкой]]/1000000,2)</f>
        <v>3.62</v>
      </c>
    </row>
    <row r="45" spans="1:111" x14ac:dyDescent="0.25">
      <c r="A45">
        <v>44</v>
      </c>
      <c r="B45" t="s">
        <v>3</v>
      </c>
      <c r="C45">
        <v>7</v>
      </c>
      <c r="D45">
        <v>4</v>
      </c>
      <c r="E45">
        <v>2</v>
      </c>
      <c r="F45">
        <v>14.61</v>
      </c>
      <c r="G45">
        <v>11.01</v>
      </c>
      <c r="I45">
        <v>25.62</v>
      </c>
      <c r="J45">
        <v>14.77</v>
      </c>
      <c r="K45">
        <v>2.85</v>
      </c>
      <c r="L45">
        <v>2.4900000000000002</v>
      </c>
      <c r="N45">
        <v>8.7899999999999991</v>
      </c>
      <c r="O45">
        <v>3.01</v>
      </c>
      <c r="Q45">
        <v>3.01</v>
      </c>
      <c r="R45">
        <v>57.53</v>
      </c>
      <c r="S45">
        <v>54.52</v>
      </c>
      <c r="T45">
        <v>56.03</v>
      </c>
      <c r="U45">
        <v>57.600000000000009</v>
      </c>
      <c r="V45">
        <v>67972.800000000003</v>
      </c>
      <c r="W45">
        <v>3398.6400000000003</v>
      </c>
      <c r="X45">
        <v>71371.44</v>
      </c>
      <c r="Z45">
        <v>71371.44</v>
      </c>
      <c r="AA45">
        <v>3568.5720000000001</v>
      </c>
      <c r="AB45">
        <v>74940.012000000002</v>
      </c>
      <c r="AC45">
        <v>9.2176214760000015</v>
      </c>
      <c r="AD45">
        <v>74949.229621475999</v>
      </c>
      <c r="AF45">
        <v>74949.229621475999</v>
      </c>
      <c r="AH45">
        <v>74949.229621475999</v>
      </c>
      <c r="AJ45">
        <v>74949.229621475999</v>
      </c>
      <c r="AL45">
        <v>74949.229621475999</v>
      </c>
      <c r="AN45">
        <v>74949.229621475999</v>
      </c>
      <c r="AP45">
        <v>74949.229621475999</v>
      </c>
      <c r="AR45">
        <v>74949.229621475999</v>
      </c>
      <c r="AT45">
        <v>74949.229621475999</v>
      </c>
      <c r="AV45">
        <v>74949.229621475999</v>
      </c>
      <c r="AX45">
        <v>74949.229621475999</v>
      </c>
      <c r="AZ45">
        <v>74949.229621475999</v>
      </c>
      <c r="BB45">
        <v>74949.229621475999</v>
      </c>
      <c r="BD45">
        <v>74949.229621475999</v>
      </c>
      <c r="BF45">
        <v>74949.229621475999</v>
      </c>
      <c r="BH45">
        <v>74949.229621475999</v>
      </c>
      <c r="BI45" s="5"/>
      <c r="BJ45" s="5">
        <v>74949.229621475999</v>
      </c>
      <c r="BL45">
        <v>74949.229621475999</v>
      </c>
      <c r="BN45">
        <v>74949.229621475999</v>
      </c>
      <c r="BP45">
        <v>74949.229621475999</v>
      </c>
      <c r="BR45">
        <v>74949.229621475999</v>
      </c>
      <c r="BT45">
        <v>74949.229621475999</v>
      </c>
      <c r="BV45">
        <v>74949.229621475999</v>
      </c>
      <c r="BX45">
        <v>74949.229621475999</v>
      </c>
      <c r="BY45">
        <v>74949.23</v>
      </c>
      <c r="BZ45">
        <v>4199405.3600000003</v>
      </c>
      <c r="CC45">
        <v>0</v>
      </c>
      <c r="CD45">
        <v>74949.230055327527</v>
      </c>
      <c r="CE45">
        <v>4199405.3600000003</v>
      </c>
      <c r="CF45" t="s">
        <v>10</v>
      </c>
      <c r="CG45">
        <v>15000</v>
      </c>
      <c r="CH45">
        <v>89949.230055327527</v>
      </c>
      <c r="CI45">
        <v>840450</v>
      </c>
      <c r="CJ45">
        <v>5039855.3600000003</v>
      </c>
      <c r="CN45">
        <v>0</v>
      </c>
      <c r="CO45" t="s">
        <v>1</v>
      </c>
      <c r="CP45" t="s">
        <v>1</v>
      </c>
      <c r="CQ45" t="b">
        <v>1</v>
      </c>
      <c r="CR45" t="s">
        <v>1863</v>
      </c>
      <c r="CS45" t="s">
        <v>1787</v>
      </c>
      <c r="CT45" t="s">
        <v>1871</v>
      </c>
      <c r="CU45" t="s">
        <v>1857</v>
      </c>
      <c r="CV45" t="s">
        <v>766</v>
      </c>
      <c r="CW45" t="s">
        <v>128</v>
      </c>
      <c r="CX45" t="s">
        <v>1450</v>
      </c>
      <c r="CY45">
        <v>1.5700000000000074</v>
      </c>
      <c r="CZ45">
        <v>141220.29118686487</v>
      </c>
      <c r="DA45">
        <v>5039855.3600000003</v>
      </c>
      <c r="DB45" t="s">
        <v>10</v>
      </c>
      <c r="DC45" t="b">
        <v>1</v>
      </c>
      <c r="DD45">
        <v>5039855.3600000003</v>
      </c>
      <c r="DE45">
        <v>0</v>
      </c>
      <c r="DF45" t="b">
        <v>1</v>
      </c>
      <c r="DG45" s="23">
        <f>ROUND(ПП4[[#This Row],[Стоимость квартиры с отделкой]]/1000000,2)</f>
        <v>5.04</v>
      </c>
    </row>
    <row r="46" spans="1:111" x14ac:dyDescent="0.25">
      <c r="A46">
        <v>45</v>
      </c>
      <c r="B46" t="s">
        <v>3</v>
      </c>
      <c r="C46">
        <v>7</v>
      </c>
      <c r="D46">
        <v>5</v>
      </c>
      <c r="E46">
        <v>2</v>
      </c>
      <c r="F46">
        <v>14.86</v>
      </c>
      <c r="G46">
        <v>9.69</v>
      </c>
      <c r="I46">
        <v>24.55</v>
      </c>
      <c r="J46">
        <v>14.88</v>
      </c>
      <c r="K46">
        <v>2.83</v>
      </c>
      <c r="L46">
        <v>1.82</v>
      </c>
      <c r="N46">
        <v>9.26</v>
      </c>
      <c r="O46">
        <v>2.63</v>
      </c>
      <c r="Q46">
        <v>2.63</v>
      </c>
      <c r="R46">
        <v>55.97</v>
      </c>
      <c r="S46">
        <v>53.34</v>
      </c>
      <c r="T46">
        <v>54.66</v>
      </c>
      <c r="U46">
        <v>56.400000000000006</v>
      </c>
      <c r="V46">
        <v>67972.800000000003</v>
      </c>
      <c r="W46">
        <v>3398.6400000000003</v>
      </c>
      <c r="X46">
        <v>71371.44</v>
      </c>
      <c r="Z46">
        <v>71371.44</v>
      </c>
      <c r="AA46">
        <v>3568.5720000000001</v>
      </c>
      <c r="AB46">
        <v>74940.012000000002</v>
      </c>
      <c r="AC46">
        <v>9.2176214760000015</v>
      </c>
      <c r="AD46">
        <v>74949.229621475999</v>
      </c>
      <c r="AF46">
        <v>74949.229621475999</v>
      </c>
      <c r="AH46">
        <v>74949.229621475999</v>
      </c>
      <c r="AJ46">
        <v>74949.229621475999</v>
      </c>
      <c r="AL46">
        <v>74949.229621475999</v>
      </c>
      <c r="AN46">
        <v>74949.229621475999</v>
      </c>
      <c r="AP46">
        <v>74949.229621475999</v>
      </c>
      <c r="AR46">
        <v>74949.229621475999</v>
      </c>
      <c r="AT46">
        <v>74949.229621475999</v>
      </c>
      <c r="AV46">
        <v>74949.229621475999</v>
      </c>
      <c r="AX46">
        <v>74949.229621475999</v>
      </c>
      <c r="AZ46">
        <v>74949.229621475999</v>
      </c>
      <c r="BB46">
        <v>74949.229621475999</v>
      </c>
      <c r="BD46">
        <v>74949.229621475999</v>
      </c>
      <c r="BF46">
        <v>74949.229621475999</v>
      </c>
      <c r="BH46">
        <v>74949.229621475999</v>
      </c>
      <c r="BI46" s="5"/>
      <c r="BJ46" s="5">
        <v>74949.229621475999</v>
      </c>
      <c r="BL46">
        <v>74949.229621475999</v>
      </c>
      <c r="BN46">
        <v>74949.229621475999</v>
      </c>
      <c r="BP46">
        <v>74949.229621475999</v>
      </c>
      <c r="BR46">
        <v>74949.229621475999</v>
      </c>
      <c r="BT46">
        <v>74949.229621475999</v>
      </c>
      <c r="BV46">
        <v>74949.229621475999</v>
      </c>
      <c r="BX46">
        <v>74949.229621475999</v>
      </c>
      <c r="BY46">
        <v>74949.23</v>
      </c>
      <c r="BZ46">
        <v>4096724.91</v>
      </c>
      <c r="CC46">
        <v>0</v>
      </c>
      <c r="CD46">
        <v>74949.229967069157</v>
      </c>
      <c r="CE46">
        <v>4096724.91</v>
      </c>
      <c r="CF46" t="s">
        <v>9</v>
      </c>
      <c r="CG46">
        <v>4000</v>
      </c>
      <c r="CH46">
        <v>78949.229967069157</v>
      </c>
      <c r="CI46">
        <v>218640</v>
      </c>
      <c r="CJ46">
        <v>4315364.91</v>
      </c>
      <c r="CN46">
        <v>0</v>
      </c>
      <c r="CO46" t="s">
        <v>1</v>
      </c>
      <c r="CP46" t="s">
        <v>1</v>
      </c>
      <c r="CQ46" t="b">
        <v>1</v>
      </c>
      <c r="CR46" t="s">
        <v>1863</v>
      </c>
      <c r="CS46" t="s">
        <v>1787</v>
      </c>
      <c r="CT46" t="s">
        <v>1871</v>
      </c>
      <c r="CU46" t="s">
        <v>1857</v>
      </c>
      <c r="CV46" t="s">
        <v>767</v>
      </c>
      <c r="CW46" t="s">
        <v>128</v>
      </c>
      <c r="CX46" t="s">
        <v>1450</v>
      </c>
      <c r="CY46">
        <v>1.7400000000000091</v>
      </c>
      <c r="CZ46">
        <v>137371.66014270106</v>
      </c>
      <c r="DA46">
        <v>4315364.91</v>
      </c>
      <c r="DB46" t="s">
        <v>9</v>
      </c>
      <c r="DC46" t="b">
        <v>1</v>
      </c>
      <c r="DD46">
        <v>4315364.91</v>
      </c>
      <c r="DE46">
        <v>0</v>
      </c>
      <c r="DF46" t="b">
        <v>1</v>
      </c>
      <c r="DG46" s="23">
        <f>ROUND(ПП4[[#This Row],[Стоимость квартиры с отделкой]]/1000000,2)</f>
        <v>4.32</v>
      </c>
    </row>
    <row r="47" spans="1:111" x14ac:dyDescent="0.25">
      <c r="A47">
        <v>46</v>
      </c>
      <c r="B47" t="s">
        <v>3</v>
      </c>
      <c r="C47">
        <v>7</v>
      </c>
      <c r="D47">
        <v>6</v>
      </c>
      <c r="E47">
        <v>2</v>
      </c>
      <c r="F47">
        <v>13.33</v>
      </c>
      <c r="G47">
        <v>13.23</v>
      </c>
      <c r="I47">
        <v>26.56</v>
      </c>
      <c r="J47">
        <v>16.25</v>
      </c>
      <c r="K47">
        <v>3.18</v>
      </c>
      <c r="L47">
        <v>2.14</v>
      </c>
      <c r="M47">
        <v>5.14</v>
      </c>
      <c r="N47">
        <v>5.19</v>
      </c>
      <c r="O47">
        <v>2.81</v>
      </c>
      <c r="Q47">
        <v>2.81</v>
      </c>
      <c r="R47">
        <v>61.27</v>
      </c>
      <c r="S47">
        <v>58.46</v>
      </c>
      <c r="T47">
        <v>59.87</v>
      </c>
      <c r="U47">
        <v>61.29999999999999</v>
      </c>
      <c r="V47">
        <v>73304</v>
      </c>
      <c r="W47">
        <v>3665.2</v>
      </c>
      <c r="X47">
        <v>76969.2</v>
      </c>
      <c r="Z47">
        <v>76969.2</v>
      </c>
      <c r="AA47">
        <v>3848.46</v>
      </c>
      <c r="AB47">
        <v>80817.66</v>
      </c>
      <c r="AC47">
        <v>9.940572180000002</v>
      </c>
      <c r="AD47">
        <v>80827.600572180003</v>
      </c>
      <c r="AF47">
        <v>80827.600572180003</v>
      </c>
      <c r="AH47">
        <v>80827.600572180003</v>
      </c>
      <c r="AI47">
        <v>1616.5520114435999</v>
      </c>
      <c r="AJ47">
        <v>82444.152583623596</v>
      </c>
      <c r="AK47">
        <v>2473.324577508708</v>
      </c>
      <c r="AL47">
        <v>84917.477161132309</v>
      </c>
      <c r="AM47">
        <v>3396.6990864452923</v>
      </c>
      <c r="AN47">
        <v>88314.176247577605</v>
      </c>
      <c r="AP47">
        <v>88314.176247577605</v>
      </c>
      <c r="AQ47">
        <v>2649.4252874273279</v>
      </c>
      <c r="AR47">
        <v>90963.601535004927</v>
      </c>
      <c r="AT47">
        <v>90963.601535004927</v>
      </c>
      <c r="AV47">
        <v>90963.601535004927</v>
      </c>
      <c r="AX47">
        <v>90963.601535004927</v>
      </c>
      <c r="AZ47">
        <v>90963.601535004927</v>
      </c>
      <c r="BB47">
        <v>90963.601535004927</v>
      </c>
      <c r="BD47">
        <v>90963.601535004927</v>
      </c>
      <c r="BF47">
        <v>90963.601535004927</v>
      </c>
      <c r="BH47">
        <v>90963.601535004927</v>
      </c>
      <c r="BI47" s="5"/>
      <c r="BJ47" s="5">
        <v>90963.601535004927</v>
      </c>
      <c r="BL47">
        <v>90963.601535004927</v>
      </c>
      <c r="BN47">
        <v>90963.601535004927</v>
      </c>
      <c r="BP47">
        <v>90963.601535004927</v>
      </c>
      <c r="BR47">
        <v>90963.601535004927</v>
      </c>
      <c r="BT47">
        <v>90963.601535004927</v>
      </c>
      <c r="BV47">
        <v>90963.601535004927</v>
      </c>
      <c r="BX47">
        <v>90963.601535004927</v>
      </c>
      <c r="BY47">
        <v>90963.6</v>
      </c>
      <c r="BZ47">
        <v>5445990.7300000004</v>
      </c>
      <c r="CA47">
        <v>239480</v>
      </c>
      <c r="CC47">
        <v>239480</v>
      </c>
      <c r="CD47">
        <v>86963.599966594295</v>
      </c>
      <c r="CE47">
        <v>5206510.7300000004</v>
      </c>
      <c r="CF47" t="s">
        <v>9</v>
      </c>
      <c r="CG47">
        <v>4000</v>
      </c>
      <c r="CH47">
        <v>90963.599966594295</v>
      </c>
      <c r="CI47">
        <v>239480</v>
      </c>
      <c r="CJ47">
        <v>5445990.7300000004</v>
      </c>
      <c r="CK47" t="s">
        <v>20</v>
      </c>
      <c r="CL47" t="s">
        <v>111</v>
      </c>
      <c r="CN47">
        <v>0</v>
      </c>
      <c r="CO47" t="s">
        <v>1</v>
      </c>
      <c r="CP47" t="s">
        <v>1</v>
      </c>
      <c r="CQ47" t="b">
        <v>1</v>
      </c>
      <c r="CR47" t="s">
        <v>1863</v>
      </c>
      <c r="CS47" t="s">
        <v>1787</v>
      </c>
      <c r="CT47" t="s">
        <v>1871</v>
      </c>
      <c r="CU47" t="s">
        <v>1857</v>
      </c>
      <c r="CV47" t="s">
        <v>768</v>
      </c>
      <c r="CW47" t="s">
        <v>128</v>
      </c>
      <c r="CX47" t="s">
        <v>1450</v>
      </c>
      <c r="CY47">
        <v>1.4299999999999926</v>
      </c>
      <c r="CZ47">
        <v>130077.94795222917</v>
      </c>
      <c r="DA47">
        <v>5445990.7300000004</v>
      </c>
      <c r="DB47" t="s">
        <v>9</v>
      </c>
      <c r="DC47" t="b">
        <v>1</v>
      </c>
      <c r="DD47">
        <v>5445990.7300000004</v>
      </c>
      <c r="DE47">
        <v>0</v>
      </c>
      <c r="DF47" t="b">
        <v>1</v>
      </c>
      <c r="DG47" s="23">
        <f>ROUND(ПП4[[#This Row],[Стоимость квартиры с отделкой]]/1000000,2)</f>
        <v>5.45</v>
      </c>
    </row>
    <row r="48" spans="1:111" x14ac:dyDescent="0.25">
      <c r="A48">
        <v>47</v>
      </c>
      <c r="B48" t="s">
        <v>3</v>
      </c>
      <c r="C48">
        <v>7</v>
      </c>
      <c r="D48">
        <v>7</v>
      </c>
      <c r="E48">
        <v>0</v>
      </c>
      <c r="F48">
        <v>8.2799999999999994</v>
      </c>
      <c r="I48">
        <v>8.2799999999999994</v>
      </c>
      <c r="J48">
        <v>5.3</v>
      </c>
      <c r="K48">
        <v>3.38</v>
      </c>
      <c r="N48">
        <v>3.17</v>
      </c>
      <c r="O48">
        <v>3.23</v>
      </c>
      <c r="Q48">
        <v>3.23</v>
      </c>
      <c r="R48">
        <v>23.36</v>
      </c>
      <c r="S48">
        <v>20.13</v>
      </c>
      <c r="T48">
        <v>21.75</v>
      </c>
      <c r="U48">
        <v>22.6</v>
      </c>
      <c r="V48">
        <v>75600</v>
      </c>
      <c r="W48">
        <v>3780</v>
      </c>
      <c r="X48">
        <v>79380</v>
      </c>
      <c r="Z48">
        <v>79380</v>
      </c>
      <c r="AB48">
        <v>79380</v>
      </c>
      <c r="AC48">
        <v>9.7637400000000003</v>
      </c>
      <c r="AD48">
        <v>79389.763739999995</v>
      </c>
      <c r="AE48">
        <v>3969.4881869999999</v>
      </c>
      <c r="AF48">
        <v>83359.25192699999</v>
      </c>
      <c r="AH48">
        <v>83359.25192699999</v>
      </c>
      <c r="AJ48">
        <v>83359.25192699999</v>
      </c>
      <c r="AL48">
        <v>83359.25192699999</v>
      </c>
      <c r="AN48">
        <v>83359.25192699999</v>
      </c>
      <c r="AP48">
        <v>83359.25192699999</v>
      </c>
      <c r="AR48">
        <v>83359.25192699999</v>
      </c>
      <c r="AT48">
        <v>83359.25192699999</v>
      </c>
      <c r="AV48">
        <v>83359.25192699999</v>
      </c>
      <c r="AX48">
        <v>83359.25192699999</v>
      </c>
      <c r="AZ48">
        <v>83359.25192699999</v>
      </c>
      <c r="BB48">
        <v>83359.25192699999</v>
      </c>
      <c r="BD48">
        <v>83359.25192699999</v>
      </c>
      <c r="BF48">
        <v>83359.25192699999</v>
      </c>
      <c r="BH48">
        <v>83359.25192699999</v>
      </c>
      <c r="BI48" s="5"/>
      <c r="BJ48" s="5">
        <v>83359.25192699999</v>
      </c>
      <c r="BL48">
        <v>83359.25192699999</v>
      </c>
      <c r="BN48">
        <v>83359.25192699999</v>
      </c>
      <c r="BP48">
        <v>83359.25192699999</v>
      </c>
      <c r="BR48">
        <v>83359.25192699999</v>
      </c>
      <c r="BT48">
        <v>83359.25192699999</v>
      </c>
      <c r="BV48">
        <v>83359.25192699999</v>
      </c>
      <c r="BX48">
        <v>83359.25192699999</v>
      </c>
      <c r="BY48">
        <v>83359.25</v>
      </c>
      <c r="BZ48">
        <v>1813063.69</v>
      </c>
      <c r="CC48">
        <v>0</v>
      </c>
      <c r="CD48">
        <v>83359.250114942522</v>
      </c>
      <c r="CE48">
        <v>1813063.69</v>
      </c>
      <c r="CF48" t="s">
        <v>9</v>
      </c>
      <c r="CG48">
        <v>4000</v>
      </c>
      <c r="CH48">
        <v>87359.250114942522</v>
      </c>
      <c r="CI48">
        <v>87000</v>
      </c>
      <c r="CJ48">
        <v>1900063.69</v>
      </c>
      <c r="CK48" t="s">
        <v>20</v>
      </c>
      <c r="CN48">
        <v>0</v>
      </c>
      <c r="CO48" t="s">
        <v>1</v>
      </c>
      <c r="CP48" t="s">
        <v>1</v>
      </c>
      <c r="CQ48" t="b">
        <v>1</v>
      </c>
      <c r="CR48" t="s">
        <v>1863</v>
      </c>
      <c r="CS48" t="s">
        <v>1787</v>
      </c>
      <c r="CT48" t="s">
        <v>1871</v>
      </c>
      <c r="CU48" t="s">
        <v>1862</v>
      </c>
      <c r="CV48" t="s">
        <v>769</v>
      </c>
      <c r="CW48" t="s">
        <v>128</v>
      </c>
      <c r="CX48" t="s">
        <v>1450</v>
      </c>
      <c r="CY48">
        <v>0.85000000000000142</v>
      </c>
      <c r="CZ48">
        <v>74255.362597701271</v>
      </c>
      <c r="DA48">
        <v>1900063.69</v>
      </c>
      <c r="DB48" t="s">
        <v>9</v>
      </c>
      <c r="DC48" t="b">
        <v>1</v>
      </c>
      <c r="DD48">
        <v>1900063.69</v>
      </c>
      <c r="DE48">
        <v>0</v>
      </c>
      <c r="DF48" t="b">
        <v>1</v>
      </c>
      <c r="DG48" s="23">
        <f>ROUND(ПП4[[#This Row],[Стоимость квартиры с отделкой]]/1000000,2)</f>
        <v>1.9</v>
      </c>
    </row>
    <row r="49" spans="1:111" x14ac:dyDescent="0.25">
      <c r="A49">
        <v>48</v>
      </c>
      <c r="B49" t="s">
        <v>3</v>
      </c>
      <c r="C49">
        <v>7</v>
      </c>
      <c r="D49">
        <v>8</v>
      </c>
      <c r="E49">
        <v>0</v>
      </c>
      <c r="F49">
        <v>8.2899999999999991</v>
      </c>
      <c r="I49">
        <v>8.2899999999999991</v>
      </c>
      <c r="J49">
        <v>5.3</v>
      </c>
      <c r="K49">
        <v>3.38</v>
      </c>
      <c r="N49">
        <v>3.17</v>
      </c>
      <c r="O49">
        <v>3.17</v>
      </c>
      <c r="Q49">
        <v>3.17</v>
      </c>
      <c r="R49">
        <v>23.31</v>
      </c>
      <c r="S49">
        <v>20.14</v>
      </c>
      <c r="T49">
        <v>21.73</v>
      </c>
      <c r="U49">
        <v>22.5</v>
      </c>
      <c r="V49">
        <v>75600</v>
      </c>
      <c r="W49">
        <v>3780</v>
      </c>
      <c r="X49">
        <v>79380</v>
      </c>
      <c r="Z49">
        <v>79380</v>
      </c>
      <c r="AB49">
        <v>79380</v>
      </c>
      <c r="AC49">
        <v>9.7637400000000003</v>
      </c>
      <c r="AD49">
        <v>79389.763739999995</v>
      </c>
      <c r="AE49">
        <v>3969.4881869999999</v>
      </c>
      <c r="AF49">
        <v>83359.25192699999</v>
      </c>
      <c r="AG49">
        <v>8335.9251926999987</v>
      </c>
      <c r="AH49">
        <v>91695.177119699991</v>
      </c>
      <c r="AJ49">
        <v>91695.177119699991</v>
      </c>
      <c r="AK49">
        <v>2750.8553135909997</v>
      </c>
      <c r="AL49">
        <v>94446.032433290995</v>
      </c>
      <c r="AM49">
        <v>3777.8412973316399</v>
      </c>
      <c r="AN49">
        <v>98223.873730622639</v>
      </c>
      <c r="AO49">
        <v>4911.1936865311318</v>
      </c>
      <c r="AP49">
        <v>103135.06741715375</v>
      </c>
      <c r="AQ49">
        <v>3094.0520225146129</v>
      </c>
      <c r="AR49">
        <v>106229.1194396684</v>
      </c>
      <c r="AS49">
        <v>5311.4559719834197</v>
      </c>
      <c r="AT49">
        <v>111540.57541165179</v>
      </c>
      <c r="AU49">
        <v>3346.2172623495539</v>
      </c>
      <c r="AV49">
        <v>114886.79267400136</v>
      </c>
      <c r="AW49">
        <v>6893.2075604400816</v>
      </c>
      <c r="AX49">
        <v>121780.00023444144</v>
      </c>
      <c r="AZ49">
        <v>121780.00023444144</v>
      </c>
      <c r="BA49">
        <v>3653.4000070332431</v>
      </c>
      <c r="BB49">
        <v>125433.40024147468</v>
      </c>
      <c r="BC49">
        <v>3763.0020072442408</v>
      </c>
      <c r="BD49">
        <v>129196.40224871894</v>
      </c>
      <c r="BF49">
        <v>129196.40224871894</v>
      </c>
      <c r="BH49">
        <v>129196.40224871894</v>
      </c>
      <c r="BI49" s="5"/>
      <c r="BJ49" s="5">
        <v>129196.40224871894</v>
      </c>
      <c r="BL49">
        <v>129196.40224871894</v>
      </c>
      <c r="BN49">
        <v>129196.40224871894</v>
      </c>
      <c r="BP49">
        <v>129196.40224871894</v>
      </c>
      <c r="BR49">
        <v>129196.40224871894</v>
      </c>
      <c r="BT49">
        <v>129196.40224871894</v>
      </c>
      <c r="BV49">
        <v>129196.40224871894</v>
      </c>
      <c r="BX49">
        <v>129196.40224871894</v>
      </c>
      <c r="BY49">
        <v>129196.4</v>
      </c>
      <c r="BZ49">
        <v>2807437.77</v>
      </c>
      <c r="CC49">
        <v>0</v>
      </c>
      <c r="CD49">
        <v>129196.39990796134</v>
      </c>
      <c r="CE49">
        <v>2807437.77</v>
      </c>
      <c r="CF49" t="s">
        <v>9</v>
      </c>
      <c r="CG49">
        <v>7500</v>
      </c>
      <c r="CH49">
        <v>136696.39990796134</v>
      </c>
      <c r="CI49">
        <v>162975</v>
      </c>
      <c r="CJ49">
        <v>2970412.77</v>
      </c>
      <c r="CK49" t="s">
        <v>20</v>
      </c>
      <c r="CN49">
        <v>0</v>
      </c>
      <c r="CO49" t="s">
        <v>1</v>
      </c>
      <c r="CP49" t="s">
        <v>1</v>
      </c>
      <c r="CQ49" t="b">
        <v>1</v>
      </c>
      <c r="CR49" t="s">
        <v>1863</v>
      </c>
      <c r="CS49" t="s">
        <v>1787</v>
      </c>
      <c r="CT49" t="s">
        <v>1871</v>
      </c>
      <c r="CU49" t="s">
        <v>1862</v>
      </c>
      <c r="CV49" t="s">
        <v>770</v>
      </c>
      <c r="CW49" t="s">
        <v>128</v>
      </c>
      <c r="CX49" t="s">
        <v>1450</v>
      </c>
      <c r="CY49">
        <v>0.76999999999999957</v>
      </c>
      <c r="CZ49">
        <v>105256.22792913018</v>
      </c>
      <c r="DA49">
        <v>2970412.77</v>
      </c>
      <c r="DB49" t="s">
        <v>9</v>
      </c>
      <c r="DC49" t="b">
        <v>1</v>
      </c>
      <c r="DD49">
        <v>2970412.77</v>
      </c>
      <c r="DE49">
        <v>0</v>
      </c>
      <c r="DF49" t="b">
        <v>1</v>
      </c>
      <c r="DG49" s="23">
        <f>ROUND(ПП4[[#This Row],[Стоимость квартиры с отделкой]]/1000000,2)</f>
        <v>2.97</v>
      </c>
    </row>
    <row r="50" spans="1:111" x14ac:dyDescent="0.25">
      <c r="A50">
        <v>49</v>
      </c>
      <c r="B50" t="s">
        <v>3</v>
      </c>
      <c r="C50">
        <v>8</v>
      </c>
      <c r="D50">
        <v>1</v>
      </c>
      <c r="E50">
        <v>1</v>
      </c>
      <c r="F50">
        <v>13.93</v>
      </c>
      <c r="I50">
        <v>13.93</v>
      </c>
      <c r="J50">
        <v>9.18</v>
      </c>
      <c r="K50">
        <v>3.65</v>
      </c>
      <c r="N50">
        <v>5.52</v>
      </c>
      <c r="O50">
        <v>2.4900000000000002</v>
      </c>
      <c r="Q50">
        <v>2.4900000000000002</v>
      </c>
      <c r="R50">
        <v>34.770000000000003</v>
      </c>
      <c r="S50">
        <v>32.28</v>
      </c>
      <c r="T50">
        <v>33.53</v>
      </c>
      <c r="U50">
        <v>34.6</v>
      </c>
      <c r="V50">
        <v>70700</v>
      </c>
      <c r="W50">
        <v>3535</v>
      </c>
      <c r="X50">
        <v>74235</v>
      </c>
      <c r="Y50">
        <v>2969.4</v>
      </c>
      <c r="Z50">
        <v>77204.399999999994</v>
      </c>
      <c r="AA50">
        <v>3860.22</v>
      </c>
      <c r="AB50">
        <v>81064.62</v>
      </c>
      <c r="AC50">
        <v>9.9709482600000001</v>
      </c>
      <c r="AD50">
        <v>81074.590948259996</v>
      </c>
      <c r="AE50">
        <v>4053.7295474130001</v>
      </c>
      <c r="AF50">
        <v>85128.32049567299</v>
      </c>
      <c r="AH50">
        <v>85128.32049567299</v>
      </c>
      <c r="AI50">
        <v>2553.8496148701897</v>
      </c>
      <c r="AJ50">
        <v>87682.170110543186</v>
      </c>
      <c r="AK50">
        <v>2630.4651033162954</v>
      </c>
      <c r="AL50">
        <v>90312.635213859481</v>
      </c>
      <c r="AM50">
        <v>3612.5054085543793</v>
      </c>
      <c r="AN50">
        <v>93925.140622413863</v>
      </c>
      <c r="AO50">
        <v>1878.5028124482776</v>
      </c>
      <c r="AP50">
        <v>95803.643434862141</v>
      </c>
      <c r="AQ50">
        <v>2874.1093030458642</v>
      </c>
      <c r="AR50">
        <v>98677.752737907998</v>
      </c>
      <c r="AT50">
        <v>98677.752737907998</v>
      </c>
      <c r="AV50">
        <v>98677.752737907998</v>
      </c>
      <c r="AX50">
        <v>98677.752737907998</v>
      </c>
      <c r="AZ50">
        <v>98677.752737907998</v>
      </c>
      <c r="BB50">
        <v>98677.752737907998</v>
      </c>
      <c r="BD50">
        <v>98677.752737907998</v>
      </c>
      <c r="BF50">
        <v>98677.752737907998</v>
      </c>
      <c r="BH50">
        <v>98677.752737907998</v>
      </c>
      <c r="BI50" s="5"/>
      <c r="BJ50" s="5">
        <v>98677.752737907998</v>
      </c>
      <c r="BL50">
        <v>98677.752737907998</v>
      </c>
      <c r="BN50">
        <v>98677.752737907998</v>
      </c>
      <c r="BP50">
        <v>98677.752737907998</v>
      </c>
      <c r="BR50">
        <v>98677.752737907998</v>
      </c>
      <c r="BT50">
        <v>98677.752737907998</v>
      </c>
      <c r="BV50">
        <v>98677.752737907998</v>
      </c>
      <c r="BX50">
        <v>98677.752737907998</v>
      </c>
      <c r="BY50">
        <v>98677.75</v>
      </c>
      <c r="BZ50">
        <v>3308664.96</v>
      </c>
      <c r="CC50">
        <v>0</v>
      </c>
      <c r="CD50">
        <v>98677.750074560085</v>
      </c>
      <c r="CE50">
        <v>3308664.96</v>
      </c>
      <c r="CF50" t="s">
        <v>9</v>
      </c>
      <c r="CG50">
        <v>4500</v>
      </c>
      <c r="CH50">
        <v>103177.75007456008</v>
      </c>
      <c r="CI50">
        <v>150885</v>
      </c>
      <c r="CJ50">
        <v>3459549.96</v>
      </c>
      <c r="CK50" t="s">
        <v>20</v>
      </c>
      <c r="CN50">
        <v>0</v>
      </c>
      <c r="CO50" t="s">
        <v>1</v>
      </c>
      <c r="CP50" t="s">
        <v>1</v>
      </c>
      <c r="CQ50" t="b">
        <v>1</v>
      </c>
      <c r="CR50" t="s">
        <v>1863</v>
      </c>
      <c r="CS50" t="s">
        <v>1787</v>
      </c>
      <c r="CT50" t="s">
        <v>1871</v>
      </c>
      <c r="CU50" t="s">
        <v>1864</v>
      </c>
      <c r="CV50" t="s">
        <v>771</v>
      </c>
      <c r="CW50" t="s">
        <v>128</v>
      </c>
      <c r="CX50" t="s">
        <v>1450</v>
      </c>
      <c r="CY50">
        <v>1.0700000000000005</v>
      </c>
      <c r="CZ50">
        <v>110400.19257977932</v>
      </c>
      <c r="DA50">
        <v>3459549.96</v>
      </c>
      <c r="DB50" t="s">
        <v>9</v>
      </c>
      <c r="DC50" t="b">
        <v>1</v>
      </c>
      <c r="DD50">
        <v>3459549.96</v>
      </c>
      <c r="DE50">
        <v>0</v>
      </c>
      <c r="DF50" t="b">
        <v>1</v>
      </c>
      <c r="DG50" s="23">
        <f>ROUND(ПП4[[#This Row],[Стоимость квартиры с отделкой]]/1000000,2)</f>
        <v>3.46</v>
      </c>
    </row>
    <row r="51" spans="1:111" x14ac:dyDescent="0.25">
      <c r="A51">
        <v>50</v>
      </c>
      <c r="B51" t="s">
        <v>3</v>
      </c>
      <c r="C51">
        <v>8</v>
      </c>
      <c r="D51">
        <v>2</v>
      </c>
      <c r="E51">
        <v>2</v>
      </c>
      <c r="F51">
        <v>16.55</v>
      </c>
      <c r="G51">
        <v>14.04</v>
      </c>
      <c r="I51">
        <v>30.59</v>
      </c>
      <c r="J51">
        <v>13.35</v>
      </c>
      <c r="K51">
        <v>3.69</v>
      </c>
      <c r="L51">
        <v>1.92</v>
      </c>
      <c r="N51">
        <v>9.48</v>
      </c>
      <c r="O51">
        <v>2.91</v>
      </c>
      <c r="P51">
        <v>2.5499999999999998</v>
      </c>
      <c r="Q51">
        <v>5.46</v>
      </c>
      <c r="R51">
        <v>64.489999999999995</v>
      </c>
      <c r="S51">
        <v>59.029999999999994</v>
      </c>
      <c r="T51">
        <v>61.76</v>
      </c>
      <c r="U51">
        <v>63.2</v>
      </c>
      <c r="V51">
        <v>68639.199999999997</v>
      </c>
      <c r="W51">
        <v>3431.96</v>
      </c>
      <c r="X51">
        <v>72071.16</v>
      </c>
      <c r="Z51">
        <v>72071.16</v>
      </c>
      <c r="AA51">
        <v>3603.558</v>
      </c>
      <c r="AB51">
        <v>75674.717999999993</v>
      </c>
      <c r="AC51">
        <v>9.3079903140000013</v>
      </c>
      <c r="AD51">
        <v>75684.02599031401</v>
      </c>
      <c r="AF51">
        <v>75684.02599031401</v>
      </c>
      <c r="AH51">
        <v>75684.02599031401</v>
      </c>
      <c r="AI51">
        <v>1513.6805198062802</v>
      </c>
      <c r="AJ51">
        <v>77197.70651012029</v>
      </c>
      <c r="AK51">
        <v>2315.9311953036085</v>
      </c>
      <c r="AL51">
        <v>79513.637705423898</v>
      </c>
      <c r="AM51">
        <v>3180.545508216956</v>
      </c>
      <c r="AN51">
        <v>82694.183213640848</v>
      </c>
      <c r="AO51">
        <v>2480.8254964092253</v>
      </c>
      <c r="AP51">
        <v>85175.008710050068</v>
      </c>
      <c r="AQ51">
        <v>2555.2502613015017</v>
      </c>
      <c r="AR51">
        <v>87730.258971351563</v>
      </c>
      <c r="AT51">
        <v>87730.258971351563</v>
      </c>
      <c r="AV51">
        <v>87730.258971351563</v>
      </c>
      <c r="AX51">
        <v>87730.258971351563</v>
      </c>
      <c r="AZ51">
        <v>87730.258971351563</v>
      </c>
      <c r="BB51">
        <v>87730.258971351563</v>
      </c>
      <c r="BD51">
        <v>87730.258971351563</v>
      </c>
      <c r="BF51">
        <v>87730.258971351563</v>
      </c>
      <c r="BH51">
        <v>87730.258971351563</v>
      </c>
      <c r="BI51" s="5"/>
      <c r="BJ51" s="5">
        <v>87730.258971351563</v>
      </c>
      <c r="BL51">
        <v>87730.258971351563</v>
      </c>
      <c r="BN51">
        <v>87730.258971351563</v>
      </c>
      <c r="BP51">
        <v>87730.258971351563</v>
      </c>
      <c r="BR51">
        <v>87730.258971351563</v>
      </c>
      <c r="BT51">
        <v>87730.258971351563</v>
      </c>
      <c r="BV51">
        <v>87730.258971351563</v>
      </c>
      <c r="BX51">
        <v>87730.258971351563</v>
      </c>
      <c r="BY51">
        <v>87730.26</v>
      </c>
      <c r="BZ51">
        <v>5418220.8600000003</v>
      </c>
      <c r="CA51">
        <v>120000</v>
      </c>
      <c r="CC51">
        <v>120000</v>
      </c>
      <c r="CD51">
        <v>85787.254857512962</v>
      </c>
      <c r="CE51">
        <v>5298220.8600000003</v>
      </c>
      <c r="CF51" t="s">
        <v>10</v>
      </c>
      <c r="CG51">
        <v>15500</v>
      </c>
      <c r="CH51">
        <v>101287.25485751296</v>
      </c>
      <c r="CI51">
        <v>957280</v>
      </c>
      <c r="CJ51">
        <v>6255500.8600000003</v>
      </c>
      <c r="CK51" t="s">
        <v>20</v>
      </c>
      <c r="CL51" t="s">
        <v>73</v>
      </c>
      <c r="CN51">
        <v>0</v>
      </c>
      <c r="CO51" t="s">
        <v>1</v>
      </c>
      <c r="CP51" t="s">
        <v>1</v>
      </c>
      <c r="CQ51" t="b">
        <v>1</v>
      </c>
      <c r="CR51" t="s">
        <v>1863</v>
      </c>
      <c r="CS51" t="s">
        <v>1787</v>
      </c>
      <c r="CT51" t="s">
        <v>1871</v>
      </c>
      <c r="CU51" t="s">
        <v>1865</v>
      </c>
      <c r="CV51" t="s">
        <v>772</v>
      </c>
      <c r="CW51" t="s">
        <v>128</v>
      </c>
      <c r="CX51" t="s">
        <v>1450</v>
      </c>
      <c r="CY51">
        <v>1.4400000000000048</v>
      </c>
      <c r="CZ51">
        <v>145853.64699481917</v>
      </c>
      <c r="DA51">
        <v>6255500.8600000003</v>
      </c>
      <c r="DB51" t="s">
        <v>10</v>
      </c>
      <c r="DC51" t="b">
        <v>1</v>
      </c>
      <c r="DD51">
        <v>6255500.8600000003</v>
      </c>
      <c r="DE51">
        <v>0</v>
      </c>
      <c r="DF51" t="b">
        <v>1</v>
      </c>
      <c r="DG51" s="23">
        <f>ROUND(ПП4[[#This Row],[Стоимость квартиры с отделкой]]/1000000,2)</f>
        <v>6.26</v>
      </c>
    </row>
    <row r="52" spans="1:111" x14ac:dyDescent="0.25">
      <c r="A52">
        <v>51</v>
      </c>
      <c r="B52" t="s">
        <v>3</v>
      </c>
      <c r="C52">
        <v>8</v>
      </c>
      <c r="D52">
        <v>3</v>
      </c>
      <c r="E52">
        <v>1</v>
      </c>
      <c r="F52">
        <v>12.25</v>
      </c>
      <c r="I52">
        <v>12.25</v>
      </c>
      <c r="J52">
        <v>11.65</v>
      </c>
      <c r="K52">
        <v>3.67</v>
      </c>
      <c r="N52">
        <v>6.55</v>
      </c>
      <c r="O52">
        <v>2.83</v>
      </c>
      <c r="Q52">
        <v>2.83</v>
      </c>
      <c r="R52">
        <v>36.950000000000003</v>
      </c>
      <c r="S52">
        <v>34.120000000000005</v>
      </c>
      <c r="T52">
        <v>35.54</v>
      </c>
      <c r="U52">
        <v>36.799999999999997</v>
      </c>
      <c r="V52">
        <v>71400</v>
      </c>
      <c r="W52">
        <v>3570</v>
      </c>
      <c r="X52">
        <v>74970</v>
      </c>
      <c r="Y52">
        <v>2998.8</v>
      </c>
      <c r="Z52">
        <v>77968.800000000003</v>
      </c>
      <c r="AA52">
        <v>3898.440000000001</v>
      </c>
      <c r="AB52">
        <v>81867.240000000005</v>
      </c>
      <c r="AC52">
        <v>10.069670520000001</v>
      </c>
      <c r="AD52">
        <v>81877.309670520001</v>
      </c>
      <c r="AE52">
        <v>4093.8654835259999</v>
      </c>
      <c r="AF52">
        <v>85971.175154045995</v>
      </c>
      <c r="AH52">
        <v>85971.175154045995</v>
      </c>
      <c r="AJ52">
        <v>85971.175154045995</v>
      </c>
      <c r="AL52">
        <v>85971.175154045995</v>
      </c>
      <c r="AN52">
        <v>85971.175154045995</v>
      </c>
      <c r="AP52">
        <v>85971.175154045995</v>
      </c>
      <c r="AR52">
        <v>85971.175154045995</v>
      </c>
      <c r="AT52">
        <v>85971.175154045995</v>
      </c>
      <c r="AV52">
        <v>85971.175154045995</v>
      </c>
      <c r="AX52">
        <v>85971.175154045995</v>
      </c>
      <c r="AZ52">
        <v>85971.175154045995</v>
      </c>
      <c r="BB52">
        <v>85971.175154045995</v>
      </c>
      <c r="BD52">
        <v>85971.175154045995</v>
      </c>
      <c r="BF52">
        <v>85971.175154045995</v>
      </c>
      <c r="BH52">
        <v>85971.175154045995</v>
      </c>
      <c r="BI52" s="5"/>
      <c r="BJ52" s="5">
        <v>85971.175154045995</v>
      </c>
      <c r="BL52">
        <v>85971.175154045995</v>
      </c>
      <c r="BN52">
        <v>85971.175154045995</v>
      </c>
      <c r="BP52">
        <v>85971.175154045995</v>
      </c>
      <c r="BR52">
        <v>85971.175154045995</v>
      </c>
      <c r="BT52">
        <v>85971.175154045995</v>
      </c>
      <c r="BV52">
        <v>85971.175154045995</v>
      </c>
      <c r="BX52">
        <v>85971.175154045995</v>
      </c>
      <c r="BY52">
        <v>85971.18</v>
      </c>
      <c r="BZ52">
        <v>3055415.74</v>
      </c>
      <c r="CC52">
        <v>0</v>
      </c>
      <c r="CD52">
        <v>85971.18007878447</v>
      </c>
      <c r="CE52">
        <v>3055415.74</v>
      </c>
      <c r="CF52" t="s">
        <v>10</v>
      </c>
      <c r="CG52">
        <v>15000</v>
      </c>
      <c r="CH52">
        <v>100971.18007878448</v>
      </c>
      <c r="CI52">
        <v>533100</v>
      </c>
      <c r="CJ52">
        <v>3588515.74</v>
      </c>
      <c r="CN52">
        <v>0</v>
      </c>
      <c r="CO52" t="s">
        <v>1</v>
      </c>
      <c r="CP52" t="s">
        <v>1</v>
      </c>
      <c r="CQ52" t="b">
        <v>1</v>
      </c>
      <c r="CR52" t="s">
        <v>1863</v>
      </c>
      <c r="CS52" t="s">
        <v>1787</v>
      </c>
      <c r="CT52" t="s">
        <v>1871</v>
      </c>
      <c r="CU52" t="s">
        <v>1864</v>
      </c>
      <c r="CV52" t="s">
        <v>773</v>
      </c>
      <c r="CW52" t="s">
        <v>128</v>
      </c>
      <c r="CX52" t="s">
        <v>1450</v>
      </c>
      <c r="CY52">
        <v>1.259999999999998</v>
      </c>
      <c r="CZ52">
        <v>127223.68689926824</v>
      </c>
      <c r="DA52">
        <v>3588515.74</v>
      </c>
      <c r="DB52" t="s">
        <v>10</v>
      </c>
      <c r="DC52" t="b">
        <v>1</v>
      </c>
      <c r="DD52">
        <v>3588515.74</v>
      </c>
      <c r="DE52">
        <v>0</v>
      </c>
      <c r="DF52" t="b">
        <v>1</v>
      </c>
      <c r="DG52" s="23">
        <f>ROUND(ПП4[[#This Row],[Стоимость квартиры с отделкой]]/1000000,2)</f>
        <v>3.59</v>
      </c>
    </row>
    <row r="53" spans="1:111" x14ac:dyDescent="0.25">
      <c r="A53">
        <v>52</v>
      </c>
      <c r="B53" t="s">
        <v>3</v>
      </c>
      <c r="C53">
        <v>8</v>
      </c>
      <c r="D53">
        <v>4</v>
      </c>
      <c r="E53">
        <v>2</v>
      </c>
      <c r="F53">
        <v>14.61</v>
      </c>
      <c r="G53">
        <v>11.01</v>
      </c>
      <c r="I53">
        <v>25.62</v>
      </c>
      <c r="J53">
        <v>14.77</v>
      </c>
      <c r="K53">
        <v>2.85</v>
      </c>
      <c r="L53">
        <v>2.4900000000000002</v>
      </c>
      <c r="N53">
        <v>8.7899999999999991</v>
      </c>
      <c r="O53">
        <v>3.01</v>
      </c>
      <c r="Q53">
        <v>3.01</v>
      </c>
      <c r="R53">
        <v>57.53</v>
      </c>
      <c r="S53">
        <v>54.52</v>
      </c>
      <c r="T53">
        <v>56.03</v>
      </c>
      <c r="U53">
        <v>57.7</v>
      </c>
      <c r="V53">
        <v>67972.800000000003</v>
      </c>
      <c r="W53">
        <v>3398.6400000000003</v>
      </c>
      <c r="X53">
        <v>71371.44</v>
      </c>
      <c r="Z53">
        <v>71371.44</v>
      </c>
      <c r="AA53">
        <v>3568.5720000000001</v>
      </c>
      <c r="AB53">
        <v>74940.012000000002</v>
      </c>
      <c r="AC53">
        <v>9.2176214760000015</v>
      </c>
      <c r="AD53">
        <v>74949.229621475999</v>
      </c>
      <c r="AF53">
        <v>74949.229621475999</v>
      </c>
      <c r="AH53">
        <v>74949.229621475999</v>
      </c>
      <c r="AI53">
        <v>1498.98459242952</v>
      </c>
      <c r="AJ53">
        <v>76448.214213905521</v>
      </c>
      <c r="AL53">
        <v>76448.214213905521</v>
      </c>
      <c r="AN53">
        <v>76448.214213905521</v>
      </c>
      <c r="AP53">
        <v>76448.214213905521</v>
      </c>
      <c r="AR53">
        <v>76448.214213905521</v>
      </c>
      <c r="AT53">
        <v>76448.214213905521</v>
      </c>
      <c r="AV53">
        <v>76448.214213905521</v>
      </c>
      <c r="AX53">
        <v>76448.214213905521</v>
      </c>
      <c r="AZ53">
        <v>76448.214213905521</v>
      </c>
      <c r="BB53">
        <v>76448.214213905521</v>
      </c>
      <c r="BD53">
        <v>76448.214213905521</v>
      </c>
      <c r="BF53">
        <v>76448.214213905521</v>
      </c>
      <c r="BH53">
        <v>76448.214213905521</v>
      </c>
      <c r="BI53" s="5"/>
      <c r="BJ53" s="5">
        <v>76448.214213905521</v>
      </c>
      <c r="BL53">
        <v>76448.214213905521</v>
      </c>
      <c r="BN53">
        <v>76448.214213905521</v>
      </c>
      <c r="BP53">
        <v>76448.214213905521</v>
      </c>
      <c r="BR53">
        <v>76448.214213905521</v>
      </c>
      <c r="BT53">
        <v>76448.214213905521</v>
      </c>
      <c r="BV53">
        <v>76448.214213905521</v>
      </c>
      <c r="BX53">
        <v>76448.214213905521</v>
      </c>
      <c r="BY53">
        <v>76448.210000000006</v>
      </c>
      <c r="BZ53">
        <v>4283393.21</v>
      </c>
      <c r="CC53">
        <v>0</v>
      </c>
      <c r="CD53">
        <v>76448.210066036045</v>
      </c>
      <c r="CE53">
        <v>4283393.21</v>
      </c>
      <c r="CF53" t="s">
        <v>9</v>
      </c>
      <c r="CG53">
        <v>4000</v>
      </c>
      <c r="CH53">
        <v>80448.210066036045</v>
      </c>
      <c r="CI53">
        <v>224120</v>
      </c>
      <c r="CJ53">
        <v>4507513.21</v>
      </c>
      <c r="CN53">
        <v>0</v>
      </c>
      <c r="CO53" t="s">
        <v>1</v>
      </c>
      <c r="CP53" t="s">
        <v>1</v>
      </c>
      <c r="CQ53" t="b">
        <v>1</v>
      </c>
      <c r="CR53" t="s">
        <v>1863</v>
      </c>
      <c r="CS53" t="s">
        <v>1787</v>
      </c>
      <c r="CT53" t="s">
        <v>1871</v>
      </c>
      <c r="CU53" t="s">
        <v>1857</v>
      </c>
      <c r="CV53" t="s">
        <v>774</v>
      </c>
      <c r="CW53" t="s">
        <v>128</v>
      </c>
      <c r="CX53" t="s">
        <v>1450</v>
      </c>
      <c r="CY53">
        <v>1.6700000000000017</v>
      </c>
      <c r="CZ53">
        <v>134348.51081028034</v>
      </c>
      <c r="DA53">
        <v>4507513.21</v>
      </c>
      <c r="DB53" t="s">
        <v>9</v>
      </c>
      <c r="DC53" t="b">
        <v>1</v>
      </c>
      <c r="DD53">
        <v>4507513.21</v>
      </c>
      <c r="DE53">
        <v>0</v>
      </c>
      <c r="DF53" t="b">
        <v>1</v>
      </c>
      <c r="DG53" s="23">
        <f>ROUND(ПП4[[#This Row],[Стоимость квартиры с отделкой]]/1000000,2)</f>
        <v>4.51</v>
      </c>
    </row>
    <row r="54" spans="1:111" x14ac:dyDescent="0.25">
      <c r="A54">
        <v>53</v>
      </c>
      <c r="B54" t="s">
        <v>3</v>
      </c>
      <c r="C54">
        <v>8</v>
      </c>
      <c r="D54">
        <v>5</v>
      </c>
      <c r="E54">
        <v>2</v>
      </c>
      <c r="F54">
        <v>14.86</v>
      </c>
      <c r="G54">
        <v>9.69</v>
      </c>
      <c r="I54">
        <v>24.55</v>
      </c>
      <c r="J54">
        <v>14.88</v>
      </c>
      <c r="K54">
        <v>2.83</v>
      </c>
      <c r="L54">
        <v>1.82</v>
      </c>
      <c r="N54">
        <v>9.26</v>
      </c>
      <c r="O54">
        <v>2.63</v>
      </c>
      <c r="Q54">
        <v>2.63</v>
      </c>
      <c r="R54">
        <v>55.97</v>
      </c>
      <c r="S54">
        <v>53.34</v>
      </c>
      <c r="T54">
        <v>54.66</v>
      </c>
      <c r="U54">
        <v>56.099999999999994</v>
      </c>
      <c r="V54">
        <v>67972.800000000003</v>
      </c>
      <c r="W54">
        <v>3398.6400000000003</v>
      </c>
      <c r="X54">
        <v>71371.44</v>
      </c>
      <c r="Z54">
        <v>71371.44</v>
      </c>
      <c r="AA54">
        <v>3568.5720000000001</v>
      </c>
      <c r="AB54">
        <v>74940.012000000002</v>
      </c>
      <c r="AC54">
        <v>9.2176214760000015</v>
      </c>
      <c r="AD54">
        <v>74949.229621475999</v>
      </c>
      <c r="AF54">
        <v>74949.229621475999</v>
      </c>
      <c r="AH54">
        <v>74949.229621475999</v>
      </c>
      <c r="AJ54">
        <v>74949.229621475999</v>
      </c>
      <c r="AL54">
        <v>74949.229621475999</v>
      </c>
      <c r="AN54">
        <v>74949.229621475999</v>
      </c>
      <c r="AP54">
        <v>74949.229621475999</v>
      </c>
      <c r="AR54">
        <v>74949.229621475999</v>
      </c>
      <c r="AT54">
        <v>74949.229621475999</v>
      </c>
      <c r="AV54">
        <v>74949.229621475999</v>
      </c>
      <c r="AX54">
        <v>74949.229621475999</v>
      </c>
      <c r="AZ54">
        <v>74949.229621475999</v>
      </c>
      <c r="BB54">
        <v>74949.229621475999</v>
      </c>
      <c r="BD54">
        <v>74949.229621475999</v>
      </c>
      <c r="BF54">
        <v>74949.229621475999</v>
      </c>
      <c r="BH54">
        <v>74949.229621475999</v>
      </c>
      <c r="BI54" s="5"/>
      <c r="BJ54" s="5">
        <v>74949.229621475999</v>
      </c>
      <c r="BL54">
        <v>74949.229621475999</v>
      </c>
      <c r="BN54">
        <v>74949.229621475999</v>
      </c>
      <c r="BP54">
        <v>74949.229621475999</v>
      </c>
      <c r="BR54">
        <v>74949.229621475999</v>
      </c>
      <c r="BT54">
        <v>74949.229621475999</v>
      </c>
      <c r="BV54">
        <v>74949.229621475999</v>
      </c>
      <c r="BX54">
        <v>74949.229621475999</v>
      </c>
      <c r="BY54">
        <v>74949.23</v>
      </c>
      <c r="BZ54">
        <v>4096724.91</v>
      </c>
      <c r="CB54">
        <v>0.03</v>
      </c>
      <c r="CC54">
        <v>122901.7473</v>
      </c>
      <c r="CD54">
        <v>72700.75301866082</v>
      </c>
      <c r="CE54">
        <v>3973823.16</v>
      </c>
      <c r="CF54" t="s">
        <v>9</v>
      </c>
      <c r="CG54">
        <v>4000</v>
      </c>
      <c r="CH54">
        <v>76700.75301866082</v>
      </c>
      <c r="CI54">
        <v>218640</v>
      </c>
      <c r="CJ54">
        <v>4192463.16</v>
      </c>
      <c r="CL54" t="s">
        <v>62</v>
      </c>
      <c r="CN54">
        <v>0</v>
      </c>
      <c r="CO54" t="s">
        <v>1</v>
      </c>
      <c r="CP54" t="s">
        <v>1</v>
      </c>
      <c r="CQ54" t="b">
        <v>1</v>
      </c>
      <c r="CR54" t="s">
        <v>1863</v>
      </c>
      <c r="CS54" t="s">
        <v>1787</v>
      </c>
      <c r="CT54" t="s">
        <v>1871</v>
      </c>
      <c r="CU54" t="s">
        <v>1857</v>
      </c>
      <c r="CV54" t="s">
        <v>775</v>
      </c>
      <c r="CW54" t="s">
        <v>128</v>
      </c>
      <c r="CX54" t="s">
        <v>1450</v>
      </c>
      <c r="CY54">
        <v>1.4399999999999975</v>
      </c>
      <c r="CZ54">
        <v>110449.0843468714</v>
      </c>
      <c r="DA54">
        <v>4192463.16</v>
      </c>
      <c r="DB54" t="s">
        <v>9</v>
      </c>
      <c r="DC54" t="b">
        <v>1</v>
      </c>
      <c r="DD54">
        <v>4192463.16</v>
      </c>
      <c r="DE54">
        <v>0</v>
      </c>
      <c r="DF54" t="b">
        <v>1</v>
      </c>
      <c r="DG54" s="23">
        <f>ROUND(ПП4[[#This Row],[Стоимость квартиры с отделкой]]/1000000,2)</f>
        <v>4.1900000000000004</v>
      </c>
    </row>
    <row r="55" spans="1:111" x14ac:dyDescent="0.25">
      <c r="A55">
        <v>54</v>
      </c>
      <c r="B55" t="s">
        <v>3</v>
      </c>
      <c r="C55">
        <v>8</v>
      </c>
      <c r="D55">
        <v>6</v>
      </c>
      <c r="E55">
        <v>2</v>
      </c>
      <c r="F55">
        <v>13.33</v>
      </c>
      <c r="G55">
        <v>13.23</v>
      </c>
      <c r="I55">
        <v>26.56</v>
      </c>
      <c r="J55">
        <v>16.25</v>
      </c>
      <c r="K55">
        <v>3.18</v>
      </c>
      <c r="L55">
        <v>2.14</v>
      </c>
      <c r="M55">
        <v>5.14</v>
      </c>
      <c r="N55">
        <v>5.19</v>
      </c>
      <c r="O55">
        <v>2.81</v>
      </c>
      <c r="Q55">
        <v>2.81</v>
      </c>
      <c r="R55">
        <v>61.27</v>
      </c>
      <c r="S55">
        <v>58.46</v>
      </c>
      <c r="T55">
        <v>59.87</v>
      </c>
      <c r="U55">
        <v>61.7</v>
      </c>
      <c r="V55">
        <v>73304</v>
      </c>
      <c r="W55">
        <v>3665.2</v>
      </c>
      <c r="X55">
        <v>76969.2</v>
      </c>
      <c r="Z55">
        <v>76969.2</v>
      </c>
      <c r="AA55">
        <v>3848.46</v>
      </c>
      <c r="AB55">
        <v>80817.66</v>
      </c>
      <c r="AC55">
        <v>9.940572180000002</v>
      </c>
      <c r="AD55">
        <v>80827.600572180003</v>
      </c>
      <c r="AF55">
        <v>80827.600572180003</v>
      </c>
      <c r="AH55">
        <v>80827.600572180003</v>
      </c>
      <c r="AI55">
        <v>1616.5520114435999</v>
      </c>
      <c r="AJ55">
        <v>82444.152583623596</v>
      </c>
      <c r="AK55">
        <v>2473.324577508708</v>
      </c>
      <c r="AL55">
        <v>84917.477161132309</v>
      </c>
      <c r="AM55">
        <v>3396.6990864452923</v>
      </c>
      <c r="AN55">
        <v>88314.176247577605</v>
      </c>
      <c r="AP55">
        <v>88314.176247577605</v>
      </c>
      <c r="AQ55">
        <v>2649.4252874273279</v>
      </c>
      <c r="AR55">
        <v>90963.601535004927</v>
      </c>
      <c r="AT55">
        <v>90963.601535004927</v>
      </c>
      <c r="AU55">
        <v>2728.9080460501477</v>
      </c>
      <c r="AV55">
        <v>93692.509581055085</v>
      </c>
      <c r="AX55">
        <v>93692.509581055085</v>
      </c>
      <c r="AZ55">
        <v>93692.509581055085</v>
      </c>
      <c r="BB55">
        <v>93692.509581055085</v>
      </c>
      <c r="BD55">
        <v>93692.509581055085</v>
      </c>
      <c r="BF55">
        <v>93692.509581055085</v>
      </c>
      <c r="BH55">
        <v>93692.509581055085</v>
      </c>
      <c r="BI55" s="5"/>
      <c r="BJ55" s="5">
        <v>93692.509581055085</v>
      </c>
      <c r="BL55">
        <v>93692.509581055085</v>
      </c>
      <c r="BN55">
        <v>93692.509581055085</v>
      </c>
      <c r="BP55">
        <v>93692.509581055085</v>
      </c>
      <c r="BR55">
        <v>93692.509581055085</v>
      </c>
      <c r="BT55">
        <v>93692.509581055085</v>
      </c>
      <c r="BV55">
        <v>93692.509581055085</v>
      </c>
      <c r="BX55">
        <v>93692.509581055085</v>
      </c>
      <c r="BY55">
        <v>93692.51</v>
      </c>
      <c r="BZ55">
        <v>5609370.5700000003</v>
      </c>
      <c r="CB55">
        <v>0.02</v>
      </c>
      <c r="CC55">
        <v>112187.4114</v>
      </c>
      <c r="CD55">
        <v>91818.659762819443</v>
      </c>
      <c r="CE55">
        <v>5497183.1600000001</v>
      </c>
      <c r="CF55" t="s">
        <v>9</v>
      </c>
      <c r="CG55">
        <v>7500</v>
      </c>
      <c r="CH55">
        <v>99318.659762819443</v>
      </c>
      <c r="CI55">
        <v>449025</v>
      </c>
      <c r="CJ55">
        <v>5946208.1600000001</v>
      </c>
      <c r="CK55" t="s">
        <v>20</v>
      </c>
      <c r="CL55" t="s">
        <v>62</v>
      </c>
      <c r="CN55">
        <v>0</v>
      </c>
      <c r="CO55" t="s">
        <v>1</v>
      </c>
      <c r="CP55" t="s">
        <v>1</v>
      </c>
      <c r="CQ55" t="b">
        <v>1</v>
      </c>
      <c r="CR55" t="s">
        <v>1863</v>
      </c>
      <c r="CS55" t="s">
        <v>1787</v>
      </c>
      <c r="CT55" t="s">
        <v>1871</v>
      </c>
      <c r="CU55" t="s">
        <v>1857</v>
      </c>
      <c r="CV55" t="s">
        <v>776</v>
      </c>
      <c r="CW55" t="s">
        <v>128</v>
      </c>
      <c r="CX55" t="s">
        <v>1450</v>
      </c>
      <c r="CY55">
        <v>1.8299999999999983</v>
      </c>
      <c r="CZ55">
        <v>181753.14736595945</v>
      </c>
      <c r="DA55">
        <v>5946208.1600000001</v>
      </c>
      <c r="DB55" t="s">
        <v>9</v>
      </c>
      <c r="DC55" t="b">
        <v>1</v>
      </c>
      <c r="DD55">
        <v>5946208.1600000001</v>
      </c>
      <c r="DE55">
        <v>0</v>
      </c>
      <c r="DF55" t="b">
        <v>1</v>
      </c>
      <c r="DG55" s="23">
        <f>ROUND(ПП4[[#This Row],[Стоимость квартиры с отделкой]]/1000000,2)</f>
        <v>5.95</v>
      </c>
    </row>
    <row r="56" spans="1:111" x14ac:dyDescent="0.25">
      <c r="A56">
        <v>55</v>
      </c>
      <c r="B56" t="s">
        <v>3</v>
      </c>
      <c r="C56">
        <v>8</v>
      </c>
      <c r="D56">
        <v>7</v>
      </c>
      <c r="E56">
        <v>0</v>
      </c>
      <c r="F56">
        <v>8.2799999999999994</v>
      </c>
      <c r="I56">
        <v>8.2799999999999994</v>
      </c>
      <c r="J56">
        <v>5.3</v>
      </c>
      <c r="K56">
        <v>3.38</v>
      </c>
      <c r="N56">
        <v>3.17</v>
      </c>
      <c r="O56">
        <v>3.23</v>
      </c>
      <c r="Q56">
        <v>3.23</v>
      </c>
      <c r="R56">
        <v>23.36</v>
      </c>
      <c r="S56">
        <v>20.13</v>
      </c>
      <c r="T56">
        <v>21.75</v>
      </c>
      <c r="U56">
        <v>22.6</v>
      </c>
      <c r="V56">
        <v>75600</v>
      </c>
      <c r="W56">
        <v>3780</v>
      </c>
      <c r="X56">
        <v>79380</v>
      </c>
      <c r="Z56">
        <v>79380</v>
      </c>
      <c r="AB56">
        <v>79380</v>
      </c>
      <c r="AC56">
        <v>9.7637400000000003</v>
      </c>
      <c r="AD56">
        <v>79389.763739999995</v>
      </c>
      <c r="AE56">
        <v>3969.4881869999999</v>
      </c>
      <c r="AF56">
        <v>83359.25192699999</v>
      </c>
      <c r="AG56">
        <v>8335.9251926999987</v>
      </c>
      <c r="AH56">
        <v>91695.177119699991</v>
      </c>
      <c r="AJ56">
        <v>91695.177119699991</v>
      </c>
      <c r="AK56">
        <v>2750.8553135909997</v>
      </c>
      <c r="AL56">
        <v>94446.032433290995</v>
      </c>
      <c r="AM56">
        <v>3777.8412973316399</v>
      </c>
      <c r="AN56">
        <v>98223.873730622639</v>
      </c>
      <c r="AO56">
        <v>4911.1936865311318</v>
      </c>
      <c r="AP56">
        <v>103135.06741715375</v>
      </c>
      <c r="AQ56">
        <v>3094.0520225146129</v>
      </c>
      <c r="AR56">
        <v>106229.1194396684</v>
      </c>
      <c r="AS56">
        <v>5311.4559719834197</v>
      </c>
      <c r="AT56">
        <v>111540.57541165179</v>
      </c>
      <c r="AU56">
        <v>3346.2172623495539</v>
      </c>
      <c r="AV56">
        <v>114886.79267400136</v>
      </c>
      <c r="AW56">
        <v>6893.2075604400816</v>
      </c>
      <c r="AX56">
        <v>121780.00023444144</v>
      </c>
      <c r="AZ56">
        <v>121780.00023444144</v>
      </c>
      <c r="BA56">
        <v>3653.4000070332431</v>
      </c>
      <c r="BB56">
        <v>125433.40024147468</v>
      </c>
      <c r="BC56">
        <v>6271.6700120737351</v>
      </c>
      <c r="BD56">
        <v>131705.07025354842</v>
      </c>
      <c r="BF56">
        <v>131705.07025354842</v>
      </c>
      <c r="BH56">
        <v>131705.07025354842</v>
      </c>
      <c r="BI56" s="5">
        <v>6585.253512677421</v>
      </c>
      <c r="BJ56" s="5">
        <v>138290.32376622583</v>
      </c>
      <c r="BL56">
        <v>138290.32376622583</v>
      </c>
      <c r="BN56">
        <v>138290.32376622583</v>
      </c>
      <c r="BP56">
        <v>138290.32376622583</v>
      </c>
      <c r="BR56">
        <v>138290.32376622583</v>
      </c>
      <c r="BT56">
        <v>138290.32376622583</v>
      </c>
      <c r="BV56">
        <v>138290.32376622583</v>
      </c>
      <c r="BX56">
        <v>138290.32376622583</v>
      </c>
      <c r="BY56">
        <v>138290.32</v>
      </c>
      <c r="BZ56">
        <v>3007900</v>
      </c>
      <c r="CC56">
        <v>0</v>
      </c>
      <c r="CD56">
        <v>138294.25287356321</v>
      </c>
      <c r="CE56">
        <v>3007900</v>
      </c>
      <c r="CF56" t="s">
        <v>9</v>
      </c>
      <c r="CG56">
        <v>7500</v>
      </c>
      <c r="CH56">
        <v>145794.25287356321</v>
      </c>
      <c r="CI56">
        <v>163125</v>
      </c>
      <c r="CJ56">
        <v>3171025</v>
      </c>
      <c r="CK56" t="s">
        <v>20</v>
      </c>
      <c r="CN56">
        <v>0</v>
      </c>
      <c r="CO56" t="s">
        <v>1</v>
      </c>
      <c r="CP56" t="s">
        <v>1</v>
      </c>
      <c r="CQ56" t="b">
        <v>1</v>
      </c>
      <c r="CR56" t="s">
        <v>1863</v>
      </c>
      <c r="CS56" t="s">
        <v>1787</v>
      </c>
      <c r="CT56" t="s">
        <v>1871</v>
      </c>
      <c r="CU56" t="s">
        <v>1862</v>
      </c>
      <c r="CV56" t="s">
        <v>777</v>
      </c>
      <c r="CW56" t="s">
        <v>1269</v>
      </c>
      <c r="CX56" t="s">
        <v>1450</v>
      </c>
      <c r="CY56">
        <v>0.85000000000000142</v>
      </c>
      <c r="CZ56">
        <v>123925.11494252892</v>
      </c>
      <c r="DA56">
        <v>3171025</v>
      </c>
      <c r="DB56" t="s">
        <v>9</v>
      </c>
      <c r="DC56" t="b">
        <v>1</v>
      </c>
      <c r="DD56">
        <v>3171025</v>
      </c>
      <c r="DE56">
        <v>0</v>
      </c>
      <c r="DF56" t="b">
        <v>1</v>
      </c>
      <c r="DG56" s="23">
        <f>ROUND(ПП4[[#This Row],[Стоимость квартиры с отделкой]]/1000000,2)</f>
        <v>3.17</v>
      </c>
    </row>
    <row r="57" spans="1:111" x14ac:dyDescent="0.25">
      <c r="A57">
        <v>56</v>
      </c>
      <c r="B57" t="s">
        <v>3</v>
      </c>
      <c r="C57">
        <v>8</v>
      </c>
      <c r="D57">
        <v>8</v>
      </c>
      <c r="E57">
        <v>0</v>
      </c>
      <c r="F57">
        <v>8.2899999999999991</v>
      </c>
      <c r="I57">
        <v>8.2899999999999991</v>
      </c>
      <c r="J57">
        <v>5.3</v>
      </c>
      <c r="K57">
        <v>3.38</v>
      </c>
      <c r="N57">
        <v>3.17</v>
      </c>
      <c r="O57">
        <v>3.17</v>
      </c>
      <c r="Q57">
        <v>3.17</v>
      </c>
      <c r="R57">
        <v>23.31</v>
      </c>
      <c r="S57">
        <v>20.14</v>
      </c>
      <c r="T57">
        <v>21.73</v>
      </c>
      <c r="U57">
        <v>22.5</v>
      </c>
      <c r="V57">
        <v>75600</v>
      </c>
      <c r="W57">
        <v>3780</v>
      </c>
      <c r="X57">
        <v>79380</v>
      </c>
      <c r="Z57">
        <v>79380</v>
      </c>
      <c r="AB57">
        <v>79380</v>
      </c>
      <c r="AC57">
        <v>9.7637400000000003</v>
      </c>
      <c r="AD57">
        <v>79389.763739999995</v>
      </c>
      <c r="AE57">
        <v>3969.4881869999999</v>
      </c>
      <c r="AF57">
        <v>83359.25192699999</v>
      </c>
      <c r="AG57">
        <v>8335.9251926999987</v>
      </c>
      <c r="AH57">
        <v>91695.177119699991</v>
      </c>
      <c r="AJ57">
        <v>91695.177119699991</v>
      </c>
      <c r="AK57">
        <v>2750.8553135909997</v>
      </c>
      <c r="AL57">
        <v>94446.032433290995</v>
      </c>
      <c r="AM57">
        <v>3777.8412973316399</v>
      </c>
      <c r="AN57">
        <v>98223.873730622639</v>
      </c>
      <c r="AO57">
        <v>4911.1936865311318</v>
      </c>
      <c r="AP57">
        <v>103135.06741715375</v>
      </c>
      <c r="AR57">
        <v>103135.06741715375</v>
      </c>
      <c r="AT57">
        <v>103135.06741715375</v>
      </c>
      <c r="AV57">
        <v>103135.06741715375</v>
      </c>
      <c r="AX57">
        <v>103135.06741715375</v>
      </c>
      <c r="AZ57">
        <v>103135.06741715375</v>
      </c>
      <c r="BB57">
        <v>103135.06741715375</v>
      </c>
      <c r="BD57">
        <v>103135.06741715375</v>
      </c>
      <c r="BF57">
        <v>103135.06741715375</v>
      </c>
      <c r="BH57">
        <v>103135.06741715375</v>
      </c>
      <c r="BI57" s="5"/>
      <c r="BJ57" s="5">
        <v>103135.06741715375</v>
      </c>
      <c r="BL57">
        <v>103135.06741715375</v>
      </c>
      <c r="BN57">
        <v>103135.06741715375</v>
      </c>
      <c r="BP57">
        <v>103135.06741715375</v>
      </c>
      <c r="BR57">
        <v>103135.06741715375</v>
      </c>
      <c r="BT57">
        <v>103135.06741715375</v>
      </c>
      <c r="BV57">
        <v>103135.06741715375</v>
      </c>
      <c r="BX57">
        <v>103135.06741715375</v>
      </c>
      <c r="BY57">
        <v>103135.07</v>
      </c>
      <c r="BZ57">
        <v>2241125.0699999998</v>
      </c>
      <c r="CC57">
        <v>0</v>
      </c>
      <c r="CD57">
        <v>103135.06994937873</v>
      </c>
      <c r="CE57">
        <v>2241125.0699999998</v>
      </c>
      <c r="CF57" t="s">
        <v>10</v>
      </c>
      <c r="CG57">
        <v>15000</v>
      </c>
      <c r="CH57">
        <v>118135.06994937873</v>
      </c>
      <c r="CI57">
        <v>325950</v>
      </c>
      <c r="CJ57">
        <v>2567075.0699999998</v>
      </c>
      <c r="CK57" t="s">
        <v>20</v>
      </c>
      <c r="CN57">
        <v>0</v>
      </c>
      <c r="CO57" t="s">
        <v>1</v>
      </c>
      <c r="CP57" t="s">
        <v>1</v>
      </c>
      <c r="CQ57" t="b">
        <v>1</v>
      </c>
      <c r="CR57" t="s">
        <v>1863</v>
      </c>
      <c r="CS57" t="s">
        <v>1787</v>
      </c>
      <c r="CT57" t="s">
        <v>1871</v>
      </c>
      <c r="CU57" t="s">
        <v>1862</v>
      </c>
      <c r="CV57" t="s">
        <v>778</v>
      </c>
      <c r="CW57" t="s">
        <v>128</v>
      </c>
      <c r="CX57" t="s">
        <v>1450</v>
      </c>
      <c r="CY57">
        <v>0.76999999999999957</v>
      </c>
      <c r="CZ57">
        <v>90964.003861021571</v>
      </c>
      <c r="DA57">
        <v>2567075.0699999998</v>
      </c>
      <c r="DB57" t="s">
        <v>10</v>
      </c>
      <c r="DC57" t="b">
        <v>1</v>
      </c>
      <c r="DD57">
        <v>2567075.0699999998</v>
      </c>
      <c r="DE57">
        <v>0</v>
      </c>
      <c r="DF57" t="b">
        <v>1</v>
      </c>
      <c r="DG57" s="23">
        <f>ROUND(ПП4[[#This Row],[Стоимость квартиры с отделкой]]/1000000,2)</f>
        <v>2.57</v>
      </c>
    </row>
    <row r="58" spans="1:111" x14ac:dyDescent="0.25">
      <c r="A58">
        <v>57</v>
      </c>
      <c r="B58" t="s">
        <v>3</v>
      </c>
      <c r="C58">
        <v>9</v>
      </c>
      <c r="D58">
        <v>1</v>
      </c>
      <c r="E58">
        <v>1</v>
      </c>
      <c r="F58">
        <v>13.93</v>
      </c>
      <c r="I58">
        <v>13.93</v>
      </c>
      <c r="J58">
        <v>9.18</v>
      </c>
      <c r="K58">
        <v>3.65</v>
      </c>
      <c r="N58">
        <v>5.52</v>
      </c>
      <c r="O58">
        <v>2.4900000000000002</v>
      </c>
      <c r="Q58">
        <v>2.4900000000000002</v>
      </c>
      <c r="R58">
        <v>34.770000000000003</v>
      </c>
      <c r="S58">
        <v>32.28</v>
      </c>
      <c r="T58">
        <v>33.53</v>
      </c>
      <c r="U58">
        <v>34.300000000000004</v>
      </c>
      <c r="V58">
        <v>70700</v>
      </c>
      <c r="W58">
        <v>3535</v>
      </c>
      <c r="X58">
        <v>74235</v>
      </c>
      <c r="Y58">
        <v>2969.4</v>
      </c>
      <c r="Z58">
        <v>77204.399999999994</v>
      </c>
      <c r="AB58">
        <v>77204.399999999994</v>
      </c>
      <c r="AD58">
        <v>77204.399999999994</v>
      </c>
      <c r="AF58">
        <v>77204.399999999994</v>
      </c>
      <c r="AH58">
        <v>77204.399999999994</v>
      </c>
      <c r="AJ58">
        <v>77204.399999999994</v>
      </c>
      <c r="AL58">
        <v>77204.399999999994</v>
      </c>
      <c r="AN58">
        <v>77204.399999999994</v>
      </c>
      <c r="AP58">
        <v>77204.399999999994</v>
      </c>
      <c r="AR58">
        <v>77204.399999999994</v>
      </c>
      <c r="AT58">
        <v>77204.399999999994</v>
      </c>
      <c r="AV58">
        <v>77204.399999999994</v>
      </c>
      <c r="AX58">
        <v>77204.399999999994</v>
      </c>
      <c r="AZ58">
        <v>77204.399999999994</v>
      </c>
      <c r="BB58">
        <v>77204.399999999994</v>
      </c>
      <c r="BD58">
        <v>77204.399999999994</v>
      </c>
      <c r="BF58">
        <v>77204.399999999994</v>
      </c>
      <c r="BH58">
        <v>77204.399999999994</v>
      </c>
      <c r="BI58" s="5"/>
      <c r="BJ58" s="5">
        <v>77204.399999999994</v>
      </c>
      <c r="BL58">
        <v>77204.399999999994</v>
      </c>
      <c r="BN58">
        <v>77204.399999999994</v>
      </c>
      <c r="BP58">
        <v>77204.399999999994</v>
      </c>
      <c r="BR58">
        <v>77204.399999999994</v>
      </c>
      <c r="BT58">
        <v>77204.399999999994</v>
      </c>
      <c r="BV58">
        <v>77204.399999999994</v>
      </c>
      <c r="BX58">
        <v>77204.399999999994</v>
      </c>
      <c r="BY58">
        <v>77204.399999999994</v>
      </c>
      <c r="BZ58">
        <v>2588663.5299999998</v>
      </c>
      <c r="CB58">
        <v>0.05</v>
      </c>
      <c r="CC58">
        <v>129433.1765</v>
      </c>
      <c r="CD58">
        <v>73344.180137190575</v>
      </c>
      <c r="CE58">
        <v>2459230.36</v>
      </c>
      <c r="CF58" t="s">
        <v>9</v>
      </c>
      <c r="CG58">
        <v>7500</v>
      </c>
      <c r="CH58">
        <v>80844.180137190575</v>
      </c>
      <c r="CI58">
        <v>251475</v>
      </c>
      <c r="CJ58">
        <v>2710705.36</v>
      </c>
      <c r="CK58" t="s">
        <v>20</v>
      </c>
      <c r="CL58" t="s">
        <v>62</v>
      </c>
      <c r="CN58">
        <v>0</v>
      </c>
      <c r="CO58" t="s">
        <v>1</v>
      </c>
      <c r="CP58" t="s">
        <v>1</v>
      </c>
      <c r="CQ58" t="b">
        <v>1</v>
      </c>
      <c r="CR58" t="s">
        <v>1863</v>
      </c>
      <c r="CS58" t="s">
        <v>1787</v>
      </c>
      <c r="CT58" t="s">
        <v>1871</v>
      </c>
      <c r="CU58" t="s">
        <v>1864</v>
      </c>
      <c r="CV58" t="s">
        <v>779</v>
      </c>
      <c r="CW58" t="s">
        <v>128</v>
      </c>
      <c r="CX58" t="s">
        <v>1450</v>
      </c>
      <c r="CY58">
        <v>0.77000000000000324</v>
      </c>
      <c r="CZ58">
        <v>62250.018705636998</v>
      </c>
      <c r="DA58">
        <v>2710705.36</v>
      </c>
      <c r="DB58" t="s">
        <v>9</v>
      </c>
      <c r="DC58" t="b">
        <v>1</v>
      </c>
      <c r="DD58">
        <v>2710705.36</v>
      </c>
      <c r="DE58">
        <v>0</v>
      </c>
      <c r="DF58" t="b">
        <v>1</v>
      </c>
      <c r="DG58" s="23">
        <f>ROUND(ПП4[[#This Row],[Стоимость квартиры с отделкой]]/1000000,2)</f>
        <v>2.71</v>
      </c>
    </row>
    <row r="59" spans="1:111" x14ac:dyDescent="0.25">
      <c r="A59">
        <v>58</v>
      </c>
      <c r="B59" t="s">
        <v>3</v>
      </c>
      <c r="C59">
        <v>9</v>
      </c>
      <c r="D59">
        <v>2</v>
      </c>
      <c r="E59">
        <v>2</v>
      </c>
      <c r="F59">
        <v>16.55</v>
      </c>
      <c r="G59">
        <v>14.04</v>
      </c>
      <c r="I59">
        <v>30.59</v>
      </c>
      <c r="J59">
        <v>13.35</v>
      </c>
      <c r="K59">
        <v>3.69</v>
      </c>
      <c r="L59">
        <v>1.92</v>
      </c>
      <c r="N59">
        <v>9.48</v>
      </c>
      <c r="O59">
        <v>2.91</v>
      </c>
      <c r="P59">
        <v>2.5499999999999998</v>
      </c>
      <c r="Q59">
        <v>5.46</v>
      </c>
      <c r="R59">
        <v>64.489999999999995</v>
      </c>
      <c r="S59">
        <v>59.029999999999994</v>
      </c>
      <c r="T59">
        <v>61.76</v>
      </c>
      <c r="U59">
        <v>63.1</v>
      </c>
      <c r="V59">
        <v>68639.199999999997</v>
      </c>
      <c r="W59">
        <v>3431.96</v>
      </c>
      <c r="X59">
        <v>72071.16</v>
      </c>
      <c r="Z59">
        <v>72071.16</v>
      </c>
      <c r="AA59">
        <v>3603.558</v>
      </c>
      <c r="AB59">
        <v>75674.717999999993</v>
      </c>
      <c r="AC59">
        <v>9.3079903140000013</v>
      </c>
      <c r="AD59">
        <v>75684.02599031401</v>
      </c>
      <c r="AF59">
        <v>75684.02599031401</v>
      </c>
      <c r="AH59">
        <v>75684.02599031401</v>
      </c>
      <c r="AI59">
        <v>1513.6805198062802</v>
      </c>
      <c r="AJ59">
        <v>77197.70651012029</v>
      </c>
      <c r="AK59">
        <v>2315.9311953036085</v>
      </c>
      <c r="AL59">
        <v>79513.637705423898</v>
      </c>
      <c r="AM59">
        <v>3180.545508216956</v>
      </c>
      <c r="AN59">
        <v>82694.183213640848</v>
      </c>
      <c r="AO59">
        <v>2480.8254964092253</v>
      </c>
      <c r="AP59">
        <v>85175.008710050068</v>
      </c>
      <c r="AQ59">
        <v>2555.2502613015017</v>
      </c>
      <c r="AR59">
        <v>87730.258971351563</v>
      </c>
      <c r="AT59">
        <v>87730.258971351563</v>
      </c>
      <c r="AU59">
        <v>2631.9077691405469</v>
      </c>
      <c r="AV59">
        <v>90362.166740492103</v>
      </c>
      <c r="AX59">
        <v>90362.166740492103</v>
      </c>
      <c r="AZ59">
        <v>90362.166740492103</v>
      </c>
      <c r="BB59">
        <v>90362.166740492103</v>
      </c>
      <c r="BD59">
        <v>90362.166740492103</v>
      </c>
      <c r="BF59">
        <v>90362.166740492103</v>
      </c>
      <c r="BG59">
        <v>1000</v>
      </c>
      <c r="BH59">
        <v>91362.166740492103</v>
      </c>
      <c r="BI59" s="5">
        <v>4568.1083370246051</v>
      </c>
      <c r="BJ59" s="5">
        <v>95930.275077516708</v>
      </c>
      <c r="BK59">
        <v>1000</v>
      </c>
      <c r="BL59">
        <v>96930.275077516708</v>
      </c>
      <c r="BN59">
        <v>96930.275077516708</v>
      </c>
      <c r="BP59">
        <v>96930.275077516708</v>
      </c>
      <c r="BR59">
        <v>96930.275077516708</v>
      </c>
      <c r="BT59">
        <v>96930.275077516708</v>
      </c>
      <c r="BV59">
        <v>96930.275077516708</v>
      </c>
      <c r="BX59">
        <v>96930.275077516708</v>
      </c>
      <c r="BY59">
        <v>96930.28</v>
      </c>
      <c r="BZ59">
        <v>5986500</v>
      </c>
      <c r="CB59">
        <v>0.02</v>
      </c>
      <c r="CC59">
        <v>119730</v>
      </c>
      <c r="CD59">
        <v>94993.037564766855</v>
      </c>
      <c r="CE59">
        <v>5866770</v>
      </c>
      <c r="CF59" t="s">
        <v>8</v>
      </c>
      <c r="CH59">
        <v>94993.037564766855</v>
      </c>
      <c r="CI59">
        <v>0</v>
      </c>
      <c r="CJ59">
        <v>5866770</v>
      </c>
      <c r="CK59" t="s">
        <v>20</v>
      </c>
      <c r="CL59" t="s">
        <v>62</v>
      </c>
      <c r="CN59">
        <v>0</v>
      </c>
      <c r="CO59" t="s">
        <v>1</v>
      </c>
      <c r="CP59" t="s">
        <v>1</v>
      </c>
      <c r="CQ59" t="b">
        <v>1</v>
      </c>
      <c r="CR59" t="s">
        <v>1863</v>
      </c>
      <c r="CS59" t="s">
        <v>1787</v>
      </c>
      <c r="CT59" t="s">
        <v>1871</v>
      </c>
      <c r="CU59" t="s">
        <v>1865</v>
      </c>
      <c r="CV59" t="s">
        <v>780</v>
      </c>
      <c r="CW59" t="s">
        <v>1269</v>
      </c>
      <c r="CX59" t="s">
        <v>1450</v>
      </c>
      <c r="CY59">
        <v>1.3400000000000034</v>
      </c>
      <c r="CZ59">
        <v>127290.67033678788</v>
      </c>
      <c r="DA59">
        <v>5866770</v>
      </c>
      <c r="DB59" t="s">
        <v>8</v>
      </c>
      <c r="DC59" t="b">
        <v>1</v>
      </c>
      <c r="DD59">
        <v>5866770</v>
      </c>
      <c r="DE59">
        <v>0</v>
      </c>
      <c r="DF59" t="b">
        <v>1</v>
      </c>
      <c r="DG59" s="23">
        <f>ROUND(ПП4[[#This Row],[Стоимость квартиры с отделкой]]/1000000,2)</f>
        <v>5.87</v>
      </c>
    </row>
    <row r="60" spans="1:111" x14ac:dyDescent="0.25">
      <c r="A60">
        <v>59</v>
      </c>
      <c r="B60" t="s">
        <v>3</v>
      </c>
      <c r="C60">
        <v>9</v>
      </c>
      <c r="D60">
        <v>3</v>
      </c>
      <c r="E60">
        <v>1</v>
      </c>
      <c r="F60">
        <v>12.25</v>
      </c>
      <c r="I60">
        <v>12.25</v>
      </c>
      <c r="J60">
        <v>11.65</v>
      </c>
      <c r="K60">
        <v>3.67</v>
      </c>
      <c r="N60">
        <v>6.55</v>
      </c>
      <c r="O60">
        <v>2.83</v>
      </c>
      <c r="Q60">
        <v>2.83</v>
      </c>
      <c r="R60">
        <v>36.950000000000003</v>
      </c>
      <c r="S60">
        <v>34.120000000000005</v>
      </c>
      <c r="T60">
        <v>35.54</v>
      </c>
      <c r="U60">
        <v>36.6</v>
      </c>
      <c r="V60">
        <v>71400</v>
      </c>
      <c r="W60">
        <v>3570</v>
      </c>
      <c r="X60">
        <v>74970</v>
      </c>
      <c r="Y60">
        <v>2998.8</v>
      </c>
      <c r="Z60">
        <v>77968.800000000003</v>
      </c>
      <c r="AA60">
        <v>3898.440000000001</v>
      </c>
      <c r="AB60">
        <v>81867.240000000005</v>
      </c>
      <c r="AC60">
        <v>10.069670520000001</v>
      </c>
      <c r="AD60">
        <v>81877.309670520001</v>
      </c>
      <c r="AE60">
        <v>4093.8654835259999</v>
      </c>
      <c r="AF60">
        <v>85971.175154045995</v>
      </c>
      <c r="AH60">
        <v>85971.175154045995</v>
      </c>
      <c r="AI60">
        <v>2579.1352546213802</v>
      </c>
      <c r="AJ60">
        <v>88550.31040866737</v>
      </c>
      <c r="AK60">
        <v>885.50310408667372</v>
      </c>
      <c r="AL60">
        <v>89435.813512754044</v>
      </c>
      <c r="AM60">
        <v>1788.7162702550809</v>
      </c>
      <c r="AN60">
        <v>91224.529783009129</v>
      </c>
      <c r="AP60">
        <v>91224.529783009129</v>
      </c>
      <c r="AR60">
        <v>91224.529783009129</v>
      </c>
      <c r="AT60">
        <v>91224.529783009129</v>
      </c>
      <c r="AV60">
        <v>91224.529783009129</v>
      </c>
      <c r="AX60">
        <v>91224.529783009129</v>
      </c>
      <c r="AZ60">
        <v>91224.529783009129</v>
      </c>
      <c r="BB60">
        <v>91224.529783009129</v>
      </c>
      <c r="BD60">
        <v>91224.529783009129</v>
      </c>
      <c r="BF60">
        <v>91224.529783009129</v>
      </c>
      <c r="BH60">
        <v>91224.529783009129</v>
      </c>
      <c r="BI60" s="5"/>
      <c r="BJ60" s="5">
        <v>91224.529783009129</v>
      </c>
      <c r="BL60">
        <v>91224.529783009129</v>
      </c>
      <c r="BN60">
        <v>91224.529783009129</v>
      </c>
      <c r="BP60">
        <v>91224.529783009129</v>
      </c>
      <c r="BR60">
        <v>91224.529783009129</v>
      </c>
      <c r="BT60">
        <v>91224.529783009129</v>
      </c>
      <c r="BV60">
        <v>91224.529783009129</v>
      </c>
      <c r="BX60">
        <v>91224.529783009129</v>
      </c>
      <c r="BY60">
        <v>91224.53</v>
      </c>
      <c r="BZ60">
        <v>3242119.8</v>
      </c>
      <c r="CC60">
        <v>0</v>
      </c>
      <c r="CD60">
        <v>91224.530106921782</v>
      </c>
      <c r="CE60">
        <v>3242119.8</v>
      </c>
      <c r="CF60" t="s">
        <v>9</v>
      </c>
      <c r="CG60">
        <v>4000</v>
      </c>
      <c r="CH60">
        <v>95224.530106921782</v>
      </c>
      <c r="CI60">
        <v>142160</v>
      </c>
      <c r="CJ60">
        <v>3384279.8</v>
      </c>
      <c r="CN60">
        <v>0</v>
      </c>
      <c r="CO60" t="s">
        <v>1</v>
      </c>
      <c r="CP60" t="s">
        <v>1</v>
      </c>
      <c r="CQ60" t="b">
        <v>1</v>
      </c>
      <c r="CR60" t="s">
        <v>1863</v>
      </c>
      <c r="CS60" t="s">
        <v>1787</v>
      </c>
      <c r="CT60" t="s">
        <v>1871</v>
      </c>
      <c r="CU60" t="s">
        <v>1864</v>
      </c>
      <c r="CV60" t="s">
        <v>781</v>
      </c>
      <c r="CW60" t="s">
        <v>128</v>
      </c>
      <c r="CX60" t="s">
        <v>1450</v>
      </c>
      <c r="CY60">
        <v>1.0600000000000025</v>
      </c>
      <c r="CZ60">
        <v>100938.0019133373</v>
      </c>
      <c r="DA60">
        <v>3384279.8</v>
      </c>
      <c r="DB60" t="s">
        <v>9</v>
      </c>
      <c r="DC60" t="b">
        <v>1</v>
      </c>
      <c r="DD60">
        <v>3384279.8</v>
      </c>
      <c r="DE60">
        <v>0</v>
      </c>
      <c r="DF60" t="b">
        <v>1</v>
      </c>
      <c r="DG60" s="23">
        <f>ROUND(ПП4[[#This Row],[Стоимость квартиры с отделкой]]/1000000,2)</f>
        <v>3.38</v>
      </c>
    </row>
    <row r="61" spans="1:111" x14ac:dyDescent="0.25">
      <c r="A61">
        <v>60</v>
      </c>
      <c r="B61" t="s">
        <v>3</v>
      </c>
      <c r="C61">
        <v>9</v>
      </c>
      <c r="D61">
        <v>4</v>
      </c>
      <c r="E61">
        <v>2</v>
      </c>
      <c r="F61">
        <v>14.61</v>
      </c>
      <c r="G61">
        <v>11.01</v>
      </c>
      <c r="I61">
        <v>25.62</v>
      </c>
      <c r="J61">
        <v>14.77</v>
      </c>
      <c r="K61">
        <v>2.85</v>
      </c>
      <c r="L61">
        <v>2.4900000000000002</v>
      </c>
      <c r="N61">
        <v>8.7899999999999991</v>
      </c>
      <c r="O61">
        <v>3.01</v>
      </c>
      <c r="Q61">
        <v>3.01</v>
      </c>
      <c r="R61">
        <v>57.53</v>
      </c>
      <c r="S61">
        <v>54.52</v>
      </c>
      <c r="T61">
        <v>56.03</v>
      </c>
      <c r="U61">
        <v>57.7</v>
      </c>
      <c r="V61">
        <v>67972.800000000003</v>
      </c>
      <c r="W61">
        <v>3398.6400000000003</v>
      </c>
      <c r="X61">
        <v>71371.44</v>
      </c>
      <c r="Z61">
        <v>71371.44</v>
      </c>
      <c r="AA61">
        <v>3568.5720000000001</v>
      </c>
      <c r="AB61">
        <v>74940.012000000002</v>
      </c>
      <c r="AC61">
        <v>9.2176214760000015</v>
      </c>
      <c r="AD61">
        <v>74949.229621475999</v>
      </c>
      <c r="AF61">
        <v>74949.229621475999</v>
      </c>
      <c r="AH61">
        <v>74949.229621475999</v>
      </c>
      <c r="AI61">
        <v>1498.98459242952</v>
      </c>
      <c r="AJ61">
        <v>76448.214213905521</v>
      </c>
      <c r="AK61">
        <v>764.48214213905521</v>
      </c>
      <c r="AL61">
        <v>77212.696356044573</v>
      </c>
      <c r="AN61">
        <v>77212.696356044573</v>
      </c>
      <c r="AP61">
        <v>77212.696356044573</v>
      </c>
      <c r="AR61">
        <v>77212.696356044573</v>
      </c>
      <c r="AT61">
        <v>77212.696356044573</v>
      </c>
      <c r="AV61">
        <v>77212.696356044573</v>
      </c>
      <c r="AX61">
        <v>77212.696356044573</v>
      </c>
      <c r="AZ61">
        <v>77212.696356044573</v>
      </c>
      <c r="BB61">
        <v>77212.696356044573</v>
      </c>
      <c r="BD61">
        <v>77212.696356044573</v>
      </c>
      <c r="BF61">
        <v>77212.696356044573</v>
      </c>
      <c r="BH61">
        <v>77212.696356044573</v>
      </c>
      <c r="BI61" s="5"/>
      <c r="BJ61" s="5">
        <v>77212.696356044573</v>
      </c>
      <c r="BL61">
        <v>77212.696356044573</v>
      </c>
      <c r="BN61">
        <v>77212.696356044573</v>
      </c>
      <c r="BP61">
        <v>77212.696356044573</v>
      </c>
      <c r="BR61">
        <v>77212.696356044573</v>
      </c>
      <c r="BT61">
        <v>77212.696356044573</v>
      </c>
      <c r="BV61">
        <v>77212.696356044573</v>
      </c>
      <c r="BX61">
        <v>77212.696356044573</v>
      </c>
      <c r="BY61">
        <v>77212.7</v>
      </c>
      <c r="BZ61">
        <v>4326227.58</v>
      </c>
      <c r="CC61">
        <v>0</v>
      </c>
      <c r="CD61">
        <v>77212.699982152422</v>
      </c>
      <c r="CE61">
        <v>4326227.58</v>
      </c>
      <c r="CF61" t="s">
        <v>10</v>
      </c>
      <c r="CG61">
        <v>15000</v>
      </c>
      <c r="CH61">
        <v>92212.699982152422</v>
      </c>
      <c r="CI61">
        <v>840450</v>
      </c>
      <c r="CJ61">
        <v>5166677.58</v>
      </c>
      <c r="CN61">
        <v>0</v>
      </c>
      <c r="CO61" t="s">
        <v>1</v>
      </c>
      <c r="CP61" t="s">
        <v>1</v>
      </c>
      <c r="CQ61" t="b">
        <v>1</v>
      </c>
      <c r="CR61" t="s">
        <v>1863</v>
      </c>
      <c r="CS61" t="s">
        <v>1787</v>
      </c>
      <c r="CT61" t="s">
        <v>1871</v>
      </c>
      <c r="CU61" t="s">
        <v>1857</v>
      </c>
      <c r="CV61" t="s">
        <v>782</v>
      </c>
      <c r="CW61" t="s">
        <v>128</v>
      </c>
      <c r="CX61" t="s">
        <v>1450</v>
      </c>
      <c r="CY61">
        <v>1.6700000000000017</v>
      </c>
      <c r="CZ61">
        <v>153995.20897019471</v>
      </c>
      <c r="DA61">
        <v>5166677.58</v>
      </c>
      <c r="DB61" t="s">
        <v>10</v>
      </c>
      <c r="DC61" t="b">
        <v>1</v>
      </c>
      <c r="DD61">
        <v>5166677.58</v>
      </c>
      <c r="DE61">
        <v>0</v>
      </c>
      <c r="DF61" t="b">
        <v>1</v>
      </c>
      <c r="DG61" s="23">
        <f>ROUND(ПП4[[#This Row],[Стоимость квартиры с отделкой]]/1000000,2)</f>
        <v>5.17</v>
      </c>
    </row>
    <row r="62" spans="1:111" x14ac:dyDescent="0.25">
      <c r="A62">
        <v>61</v>
      </c>
      <c r="B62" t="s">
        <v>3</v>
      </c>
      <c r="C62">
        <v>9</v>
      </c>
      <c r="D62">
        <v>5</v>
      </c>
      <c r="E62">
        <v>2</v>
      </c>
      <c r="F62">
        <v>14.86</v>
      </c>
      <c r="G62">
        <v>9.69</v>
      </c>
      <c r="I62">
        <v>24.55</v>
      </c>
      <c r="J62">
        <v>14.88</v>
      </c>
      <c r="K62">
        <v>2.83</v>
      </c>
      <c r="L62">
        <v>1.82</v>
      </c>
      <c r="N62">
        <v>9.26</v>
      </c>
      <c r="O62">
        <v>2.63</v>
      </c>
      <c r="Q62">
        <v>2.63</v>
      </c>
      <c r="R62">
        <v>55.97</v>
      </c>
      <c r="S62">
        <v>53.34</v>
      </c>
      <c r="T62">
        <v>54.66</v>
      </c>
      <c r="U62">
        <v>56.3</v>
      </c>
      <c r="V62">
        <v>67972.800000000003</v>
      </c>
      <c r="W62">
        <v>3398.6400000000003</v>
      </c>
      <c r="X62">
        <v>71371.44</v>
      </c>
      <c r="Z62">
        <v>71371.44</v>
      </c>
      <c r="AA62">
        <v>3568.5720000000001</v>
      </c>
      <c r="AB62">
        <v>74940.012000000002</v>
      </c>
      <c r="AC62">
        <v>9.2176214760000015</v>
      </c>
      <c r="AD62">
        <v>74949.229621475999</v>
      </c>
      <c r="AF62">
        <v>74949.229621475999</v>
      </c>
      <c r="AH62">
        <v>74949.229621475999</v>
      </c>
      <c r="AJ62">
        <v>74949.229621475999</v>
      </c>
      <c r="AL62">
        <v>74949.229621475999</v>
      </c>
      <c r="AN62">
        <v>74949.229621475999</v>
      </c>
      <c r="AP62">
        <v>74949.229621475999</v>
      </c>
      <c r="AR62">
        <v>74949.229621475999</v>
      </c>
      <c r="AT62">
        <v>74949.229621475999</v>
      </c>
      <c r="AV62">
        <v>74949.229621475999</v>
      </c>
      <c r="AX62">
        <v>74949.229621475999</v>
      </c>
      <c r="AZ62">
        <v>74949.229621475999</v>
      </c>
      <c r="BB62">
        <v>74949.229621475999</v>
      </c>
      <c r="BD62">
        <v>74949.229621475999</v>
      </c>
      <c r="BF62">
        <v>74949.229621475999</v>
      </c>
      <c r="BH62">
        <v>74949.229621475999</v>
      </c>
      <c r="BI62" s="5"/>
      <c r="BJ62" s="5">
        <v>74949.229621475999</v>
      </c>
      <c r="BL62">
        <v>74949.229621475999</v>
      </c>
      <c r="BN62">
        <v>74949.229621475999</v>
      </c>
      <c r="BP62">
        <v>74949.229621475999</v>
      </c>
      <c r="BR62">
        <v>74949.229621475999</v>
      </c>
      <c r="BT62">
        <v>74949.229621475999</v>
      </c>
      <c r="BV62">
        <v>74949.229621475999</v>
      </c>
      <c r="BX62">
        <v>74949.229621475999</v>
      </c>
      <c r="BY62">
        <v>74949.23</v>
      </c>
      <c r="BZ62">
        <v>4096724.91</v>
      </c>
      <c r="CC62">
        <v>0</v>
      </c>
      <c r="CD62">
        <v>74949.229967069157</v>
      </c>
      <c r="CE62">
        <v>4096724.91</v>
      </c>
      <c r="CF62" t="s">
        <v>10</v>
      </c>
      <c r="CG62">
        <v>15000</v>
      </c>
      <c r="CH62">
        <v>89949.229967069157</v>
      </c>
      <c r="CI62">
        <v>819900</v>
      </c>
      <c r="CJ62">
        <v>4916624.91</v>
      </c>
      <c r="CN62">
        <v>0</v>
      </c>
      <c r="CO62" t="s">
        <v>1</v>
      </c>
      <c r="CP62" t="s">
        <v>1</v>
      </c>
      <c r="CQ62" t="b">
        <v>1</v>
      </c>
      <c r="CR62" t="s">
        <v>1863</v>
      </c>
      <c r="CS62" t="s">
        <v>1787</v>
      </c>
      <c r="CT62" t="s">
        <v>1871</v>
      </c>
      <c r="CU62" t="s">
        <v>1857</v>
      </c>
      <c r="CV62" t="s">
        <v>783</v>
      </c>
      <c r="CW62" t="s">
        <v>128</v>
      </c>
      <c r="CX62" t="s">
        <v>1450</v>
      </c>
      <c r="CY62">
        <v>1.6400000000000006</v>
      </c>
      <c r="CZ62">
        <v>147516.73714599348</v>
      </c>
      <c r="DA62">
        <v>4916624.91</v>
      </c>
      <c r="DB62" t="s">
        <v>10</v>
      </c>
      <c r="DC62" t="b">
        <v>1</v>
      </c>
      <c r="DD62">
        <v>4916624.91</v>
      </c>
      <c r="DE62">
        <v>0</v>
      </c>
      <c r="DF62" t="b">
        <v>1</v>
      </c>
      <c r="DG62" s="23">
        <f>ROUND(ПП4[[#This Row],[Стоимость квартиры с отделкой]]/1000000,2)</f>
        <v>4.92</v>
      </c>
    </row>
    <row r="63" spans="1:111" x14ac:dyDescent="0.25">
      <c r="A63">
        <v>62</v>
      </c>
      <c r="B63" t="s">
        <v>3</v>
      </c>
      <c r="C63">
        <v>9</v>
      </c>
      <c r="D63">
        <v>6</v>
      </c>
      <c r="E63">
        <v>2</v>
      </c>
      <c r="F63">
        <v>13.33</v>
      </c>
      <c r="G63">
        <v>13.23</v>
      </c>
      <c r="I63">
        <v>26.56</v>
      </c>
      <c r="J63">
        <v>16.25</v>
      </c>
      <c r="K63">
        <v>3.18</v>
      </c>
      <c r="L63">
        <v>2.14</v>
      </c>
      <c r="M63">
        <v>5.14</v>
      </c>
      <c r="N63">
        <v>5.19</v>
      </c>
      <c r="O63">
        <v>2.81</v>
      </c>
      <c r="Q63">
        <v>2.81</v>
      </c>
      <c r="R63">
        <v>61.27</v>
      </c>
      <c r="S63">
        <v>58.46</v>
      </c>
      <c r="T63">
        <v>59.87</v>
      </c>
      <c r="U63">
        <v>61.2</v>
      </c>
      <c r="V63">
        <v>73304</v>
      </c>
      <c r="W63">
        <v>3665.2</v>
      </c>
      <c r="X63">
        <v>76969.2</v>
      </c>
      <c r="Z63">
        <v>76969.2</v>
      </c>
      <c r="AA63">
        <v>3848.46</v>
      </c>
      <c r="AB63">
        <v>80817.66</v>
      </c>
      <c r="AC63">
        <v>9.940572180000002</v>
      </c>
      <c r="AD63">
        <v>80827.600572180003</v>
      </c>
      <c r="AF63">
        <v>80827.600572180003</v>
      </c>
      <c r="AH63">
        <v>80827.600572180003</v>
      </c>
      <c r="AI63">
        <v>1616.5520114435999</v>
      </c>
      <c r="AJ63">
        <v>82444.152583623596</v>
      </c>
      <c r="AK63">
        <v>2473.324577508708</v>
      </c>
      <c r="AL63">
        <v>84917.477161132309</v>
      </c>
      <c r="AM63">
        <v>3396.6990864452923</v>
      </c>
      <c r="AN63">
        <v>88314.176247577605</v>
      </c>
      <c r="AP63">
        <v>88314.176247577605</v>
      </c>
      <c r="AQ63">
        <v>2649.4252874273279</v>
      </c>
      <c r="AR63">
        <v>90963.601535004927</v>
      </c>
      <c r="AT63">
        <v>90963.601535004927</v>
      </c>
      <c r="AU63">
        <v>2728.9080460501477</v>
      </c>
      <c r="AV63">
        <v>93692.509581055085</v>
      </c>
      <c r="AX63">
        <v>93692.509581055085</v>
      </c>
      <c r="AZ63">
        <v>93692.509581055085</v>
      </c>
      <c r="BB63">
        <v>93692.509581055085</v>
      </c>
      <c r="BD63">
        <v>93692.509581055085</v>
      </c>
      <c r="BF63">
        <v>93692.509581055085</v>
      </c>
      <c r="BG63">
        <v>2000</v>
      </c>
      <c r="BH63">
        <v>95692.509581055085</v>
      </c>
      <c r="BI63" s="5">
        <v>4784.6254790527537</v>
      </c>
      <c r="BJ63" s="5">
        <v>100477.13506010784</v>
      </c>
      <c r="BK63">
        <v>1000</v>
      </c>
      <c r="BL63">
        <v>101477.13506010784</v>
      </c>
      <c r="BM63">
        <v>2029.5427012021569</v>
      </c>
      <c r="BN63">
        <v>103506.67776130998</v>
      </c>
      <c r="BP63">
        <v>103506.67776130998</v>
      </c>
      <c r="BQ63">
        <v>500</v>
      </c>
      <c r="BR63">
        <v>104006.67776130998</v>
      </c>
      <c r="BT63">
        <v>104006.67776130998</v>
      </c>
      <c r="BV63">
        <v>104006.67776130998</v>
      </c>
      <c r="BX63">
        <v>104006.67776130998</v>
      </c>
      <c r="BY63">
        <v>104006.68</v>
      </c>
      <c r="BZ63">
        <v>6226900</v>
      </c>
      <c r="CB63">
        <v>0.03</v>
      </c>
      <c r="CC63">
        <v>186807</v>
      </c>
      <c r="CD63">
        <v>100886.80474361117</v>
      </c>
      <c r="CE63">
        <v>6040093</v>
      </c>
      <c r="CF63" t="s">
        <v>9</v>
      </c>
      <c r="CG63">
        <v>7500</v>
      </c>
      <c r="CH63">
        <v>108386.80474361117</v>
      </c>
      <c r="CI63">
        <v>449025</v>
      </c>
      <c r="CJ63">
        <v>6489118</v>
      </c>
      <c r="CK63" t="s">
        <v>20</v>
      </c>
      <c r="CL63" t="s">
        <v>1317</v>
      </c>
      <c r="CN63">
        <v>0</v>
      </c>
      <c r="CO63" t="s">
        <v>1</v>
      </c>
      <c r="CP63" t="s">
        <v>1</v>
      </c>
      <c r="CQ63" t="b">
        <v>1</v>
      </c>
      <c r="CR63" t="s">
        <v>1863</v>
      </c>
      <c r="CS63" t="s">
        <v>1787</v>
      </c>
      <c r="CT63" t="s">
        <v>1871</v>
      </c>
      <c r="CU63" t="s">
        <v>1857</v>
      </c>
      <c r="CV63" t="s">
        <v>784</v>
      </c>
      <c r="CW63" t="s">
        <v>1269</v>
      </c>
      <c r="CX63" t="s">
        <v>1450</v>
      </c>
      <c r="CY63">
        <v>1.3299999999999983</v>
      </c>
      <c r="CZ63">
        <v>144154.45030900266</v>
      </c>
      <c r="DA63">
        <v>6489118</v>
      </c>
      <c r="DB63" t="s">
        <v>9</v>
      </c>
      <c r="DC63" t="b">
        <v>1</v>
      </c>
      <c r="DD63">
        <v>6489118</v>
      </c>
      <c r="DE63">
        <v>0</v>
      </c>
      <c r="DF63" t="b">
        <v>1</v>
      </c>
      <c r="DG63" s="23">
        <f>ROUND(ПП4[[#This Row],[Стоимость квартиры с отделкой]]/1000000,2)</f>
        <v>6.49</v>
      </c>
    </row>
    <row r="64" spans="1:111" x14ac:dyDescent="0.25">
      <c r="A64">
        <v>63</v>
      </c>
      <c r="B64" t="s">
        <v>3</v>
      </c>
      <c r="C64">
        <v>9</v>
      </c>
      <c r="D64">
        <v>7</v>
      </c>
      <c r="E64">
        <v>0</v>
      </c>
      <c r="F64">
        <v>8.2799999999999994</v>
      </c>
      <c r="I64">
        <v>8.2799999999999994</v>
      </c>
      <c r="J64">
        <v>5.3</v>
      </c>
      <c r="K64">
        <v>3.38</v>
      </c>
      <c r="N64">
        <v>3.17</v>
      </c>
      <c r="O64">
        <v>3.23</v>
      </c>
      <c r="Q64">
        <v>3.23</v>
      </c>
      <c r="R64">
        <v>23.36</v>
      </c>
      <c r="S64">
        <v>20.13</v>
      </c>
      <c r="T64">
        <v>21.75</v>
      </c>
      <c r="U64">
        <v>22.500000000000004</v>
      </c>
      <c r="V64">
        <v>75600</v>
      </c>
      <c r="W64">
        <v>3780</v>
      </c>
      <c r="X64">
        <v>79380</v>
      </c>
      <c r="Z64">
        <v>79380</v>
      </c>
      <c r="AB64">
        <v>79380</v>
      </c>
      <c r="AC64">
        <v>9.7637400000000003</v>
      </c>
      <c r="AD64">
        <v>79389.763739999995</v>
      </c>
      <c r="AE64">
        <v>3969.4881869999999</v>
      </c>
      <c r="AF64">
        <v>83359.25192699999</v>
      </c>
      <c r="AG64">
        <v>8335.9251926999987</v>
      </c>
      <c r="AH64">
        <v>91695.177119699991</v>
      </c>
      <c r="AJ64">
        <v>91695.177119699991</v>
      </c>
      <c r="AK64">
        <v>2750.8553135909997</v>
      </c>
      <c r="AL64">
        <v>94446.032433290995</v>
      </c>
      <c r="AM64">
        <v>3777.8412973316399</v>
      </c>
      <c r="AN64">
        <v>98223.873730622639</v>
      </c>
      <c r="AO64">
        <v>4911.1936865311318</v>
      </c>
      <c r="AP64">
        <v>103135.06741715375</v>
      </c>
      <c r="AQ64">
        <v>3094.0520225146129</v>
      </c>
      <c r="AR64">
        <v>106229.1194396684</v>
      </c>
      <c r="AT64">
        <v>106229.1194396684</v>
      </c>
      <c r="AV64">
        <v>106229.1194396684</v>
      </c>
      <c r="AX64">
        <v>106229.1194396684</v>
      </c>
      <c r="AZ64">
        <v>106229.1194396684</v>
      </c>
      <c r="BB64">
        <v>106229.1194396684</v>
      </c>
      <c r="BD64">
        <v>106229.1194396684</v>
      </c>
      <c r="BF64">
        <v>106229.1194396684</v>
      </c>
      <c r="BH64">
        <v>106229.1194396684</v>
      </c>
      <c r="BI64" s="5"/>
      <c r="BJ64" s="5">
        <v>106229.1194396684</v>
      </c>
      <c r="BL64">
        <v>106229.1194396684</v>
      </c>
      <c r="BN64">
        <v>106229.1194396684</v>
      </c>
      <c r="BP64">
        <v>106229.1194396684</v>
      </c>
      <c r="BR64">
        <v>106229.1194396684</v>
      </c>
      <c r="BT64">
        <v>106229.1194396684</v>
      </c>
      <c r="BV64">
        <v>106229.1194396684</v>
      </c>
      <c r="BX64">
        <v>106229.1194396684</v>
      </c>
      <c r="BY64">
        <v>106229.12</v>
      </c>
      <c r="BZ64">
        <v>2310483.36</v>
      </c>
      <c r="CC64">
        <v>0</v>
      </c>
      <c r="CD64">
        <v>106229.12</v>
      </c>
      <c r="CE64">
        <v>2310483.36</v>
      </c>
      <c r="CF64" t="s">
        <v>9</v>
      </c>
      <c r="CG64">
        <v>4500</v>
      </c>
      <c r="CH64">
        <v>110729.12</v>
      </c>
      <c r="CI64">
        <v>97875</v>
      </c>
      <c r="CJ64">
        <v>2408358.36</v>
      </c>
      <c r="CK64" t="s">
        <v>20</v>
      </c>
      <c r="CN64">
        <v>0</v>
      </c>
      <c r="CO64" t="s">
        <v>1</v>
      </c>
      <c r="CP64" t="s">
        <v>1</v>
      </c>
      <c r="CQ64" t="b">
        <v>1</v>
      </c>
      <c r="CR64" t="s">
        <v>1863</v>
      </c>
      <c r="CS64" t="s">
        <v>1787</v>
      </c>
      <c r="CT64" t="s">
        <v>1871</v>
      </c>
      <c r="CU64" t="s">
        <v>1862</v>
      </c>
      <c r="CV64" t="s">
        <v>785</v>
      </c>
      <c r="CW64" t="s">
        <v>128</v>
      </c>
      <c r="CX64" t="s">
        <v>1450</v>
      </c>
      <c r="CY64">
        <v>0.75000000000000355</v>
      </c>
      <c r="CZ64">
        <v>83046.840000000389</v>
      </c>
      <c r="DA64">
        <v>2408358.36</v>
      </c>
      <c r="DB64" t="s">
        <v>9</v>
      </c>
      <c r="DC64" t="b">
        <v>1</v>
      </c>
      <c r="DD64">
        <v>2408358.36</v>
      </c>
      <c r="DE64">
        <v>0</v>
      </c>
      <c r="DF64" t="b">
        <v>1</v>
      </c>
      <c r="DG64" s="23">
        <f>ROUND(ПП4[[#This Row],[Стоимость квартиры с отделкой]]/1000000,2)</f>
        <v>2.41</v>
      </c>
    </row>
    <row r="65" spans="1:111" x14ac:dyDescent="0.25">
      <c r="A65">
        <v>64</v>
      </c>
      <c r="B65" t="s">
        <v>3</v>
      </c>
      <c r="C65">
        <v>9</v>
      </c>
      <c r="D65">
        <v>8</v>
      </c>
      <c r="E65">
        <v>0</v>
      </c>
      <c r="F65">
        <v>8.2899999999999991</v>
      </c>
      <c r="I65">
        <v>8.2899999999999991</v>
      </c>
      <c r="J65">
        <v>5.3</v>
      </c>
      <c r="K65">
        <v>3.38</v>
      </c>
      <c r="N65">
        <v>3.17</v>
      </c>
      <c r="O65">
        <v>3.17</v>
      </c>
      <c r="Q65">
        <v>3.17</v>
      </c>
      <c r="R65">
        <v>23.31</v>
      </c>
      <c r="S65">
        <v>20.14</v>
      </c>
      <c r="T65">
        <v>21.73</v>
      </c>
      <c r="U65">
        <v>22.3</v>
      </c>
      <c r="V65">
        <v>75600</v>
      </c>
      <c r="W65">
        <v>3780</v>
      </c>
      <c r="X65">
        <v>79380</v>
      </c>
      <c r="Z65">
        <v>79380</v>
      </c>
      <c r="AB65">
        <v>79380</v>
      </c>
      <c r="AC65">
        <v>9.7637400000000003</v>
      </c>
      <c r="AD65">
        <v>79389.763739999995</v>
      </c>
      <c r="AE65">
        <v>3969.4881869999999</v>
      </c>
      <c r="AF65">
        <v>83359.25192699999</v>
      </c>
      <c r="AH65">
        <v>83359.25192699999</v>
      </c>
      <c r="AJ65">
        <v>83359.25192699999</v>
      </c>
      <c r="AL65">
        <v>83359.25192699999</v>
      </c>
      <c r="AN65">
        <v>83359.25192699999</v>
      </c>
      <c r="AP65">
        <v>83359.25192699999</v>
      </c>
      <c r="AR65">
        <v>83359.25192699999</v>
      </c>
      <c r="AT65">
        <v>83359.25192699999</v>
      </c>
      <c r="AV65">
        <v>83359.25192699999</v>
      </c>
      <c r="AX65">
        <v>83359.25192699999</v>
      </c>
      <c r="AZ65">
        <v>83359.25192699999</v>
      </c>
      <c r="BB65">
        <v>83359.25192699999</v>
      </c>
      <c r="BD65">
        <v>83359.25192699999</v>
      </c>
      <c r="BF65">
        <v>83359.25192699999</v>
      </c>
      <c r="BH65">
        <v>83359.25192699999</v>
      </c>
      <c r="BI65" s="5"/>
      <c r="BJ65" s="5">
        <v>83359.25192699999</v>
      </c>
      <c r="BL65">
        <v>83359.25192699999</v>
      </c>
      <c r="BN65">
        <v>83359.25192699999</v>
      </c>
      <c r="BP65">
        <v>83359.25192699999</v>
      </c>
      <c r="BR65">
        <v>83359.25192699999</v>
      </c>
      <c r="BT65">
        <v>83359.25192699999</v>
      </c>
      <c r="BV65">
        <v>83359.25192699999</v>
      </c>
      <c r="BX65">
        <v>83359.25192699999</v>
      </c>
      <c r="BY65">
        <v>83359.25</v>
      </c>
      <c r="BZ65">
        <v>1811396.5</v>
      </c>
      <c r="CC65">
        <v>0</v>
      </c>
      <c r="CD65">
        <v>83359.249884951685</v>
      </c>
      <c r="CE65">
        <v>1811396.5</v>
      </c>
      <c r="CF65" t="s">
        <v>9</v>
      </c>
      <c r="CG65">
        <v>4000</v>
      </c>
      <c r="CH65">
        <v>87359.249884951685</v>
      </c>
      <c r="CI65">
        <v>86920</v>
      </c>
      <c r="CJ65">
        <v>1898316.5</v>
      </c>
      <c r="CK65" t="s">
        <v>20</v>
      </c>
      <c r="CN65">
        <v>0</v>
      </c>
      <c r="CO65" t="s">
        <v>1</v>
      </c>
      <c r="CP65" t="s">
        <v>1</v>
      </c>
      <c r="CQ65" t="b">
        <v>1</v>
      </c>
      <c r="CR65" t="s">
        <v>1863</v>
      </c>
      <c r="CS65" t="s">
        <v>1787</v>
      </c>
      <c r="CT65" t="s">
        <v>1871</v>
      </c>
      <c r="CU65" t="s">
        <v>1862</v>
      </c>
      <c r="CV65" t="s">
        <v>786</v>
      </c>
      <c r="CW65" t="s">
        <v>128</v>
      </c>
      <c r="CX65" t="s">
        <v>1450</v>
      </c>
      <c r="CY65">
        <v>0.57000000000000028</v>
      </c>
      <c r="CZ65">
        <v>49794.772434422477</v>
      </c>
      <c r="DA65">
        <v>1898316.5</v>
      </c>
      <c r="DB65" t="s">
        <v>9</v>
      </c>
      <c r="DC65" t="b">
        <v>1</v>
      </c>
      <c r="DD65">
        <v>1898316.5</v>
      </c>
      <c r="DE65">
        <v>0</v>
      </c>
      <c r="DF65" t="b">
        <v>1</v>
      </c>
      <c r="DG65" s="23">
        <f>ROUND(ПП4[[#This Row],[Стоимость квартиры с отделкой]]/1000000,2)</f>
        <v>1.9</v>
      </c>
    </row>
    <row r="66" spans="1:111" x14ac:dyDescent="0.25">
      <c r="A66">
        <v>65</v>
      </c>
      <c r="B66" t="s">
        <v>3</v>
      </c>
      <c r="C66">
        <v>10</v>
      </c>
      <c r="D66">
        <v>1</v>
      </c>
      <c r="E66">
        <v>1</v>
      </c>
      <c r="F66">
        <v>13.93</v>
      </c>
      <c r="I66">
        <v>13.93</v>
      </c>
      <c r="J66">
        <v>9.18</v>
      </c>
      <c r="K66">
        <v>3.65</v>
      </c>
      <c r="N66">
        <v>5.52</v>
      </c>
      <c r="O66">
        <v>2.4900000000000002</v>
      </c>
      <c r="Q66">
        <v>2.4900000000000002</v>
      </c>
      <c r="R66">
        <v>34.770000000000003</v>
      </c>
      <c r="S66">
        <v>32.28</v>
      </c>
      <c r="T66">
        <v>33.53</v>
      </c>
      <c r="U66">
        <v>34.9</v>
      </c>
      <c r="V66">
        <v>70700</v>
      </c>
      <c r="W66">
        <v>3535</v>
      </c>
      <c r="X66">
        <v>74235</v>
      </c>
      <c r="Y66">
        <v>2969.4</v>
      </c>
      <c r="Z66">
        <v>77204.399999999994</v>
      </c>
      <c r="AA66">
        <v>3860.22</v>
      </c>
      <c r="AB66">
        <v>81064.62</v>
      </c>
      <c r="AC66">
        <v>9.9709482600000001</v>
      </c>
      <c r="AD66">
        <v>81074.590948259996</v>
      </c>
      <c r="AE66">
        <v>4053.7295474130001</v>
      </c>
      <c r="AF66">
        <v>85128.32049567299</v>
      </c>
      <c r="AH66">
        <v>85128.32049567299</v>
      </c>
      <c r="AI66">
        <v>2553.8496148701897</v>
      </c>
      <c r="AJ66">
        <v>87682.170110543186</v>
      </c>
      <c r="AK66">
        <v>2630.4651033162954</v>
      </c>
      <c r="AL66">
        <v>90312.635213859481</v>
      </c>
      <c r="AM66">
        <v>3612.5054085543793</v>
      </c>
      <c r="AN66">
        <v>93925.140622413863</v>
      </c>
      <c r="AO66">
        <v>1878.5028124482776</v>
      </c>
      <c r="AP66">
        <v>95803.643434862141</v>
      </c>
      <c r="AQ66">
        <v>2874.1093030458642</v>
      </c>
      <c r="AR66">
        <v>98677.752737907998</v>
      </c>
      <c r="AT66">
        <v>98677.752737907998</v>
      </c>
      <c r="AV66">
        <v>98677.752737907998</v>
      </c>
      <c r="AX66">
        <v>98677.752737907998</v>
      </c>
      <c r="AZ66">
        <v>98677.752737907998</v>
      </c>
      <c r="BB66">
        <v>98677.752737907998</v>
      </c>
      <c r="BD66">
        <v>98677.752737907998</v>
      </c>
      <c r="BF66">
        <v>98677.752737907998</v>
      </c>
      <c r="BH66">
        <v>98677.752737907998</v>
      </c>
      <c r="BI66" s="5"/>
      <c r="BJ66" s="5">
        <v>98677.752737907998</v>
      </c>
      <c r="BL66">
        <v>98677.752737907998</v>
      </c>
      <c r="BN66">
        <v>98677.752737907998</v>
      </c>
      <c r="BP66">
        <v>98677.752737907998</v>
      </c>
      <c r="BR66">
        <v>98677.752737907998</v>
      </c>
      <c r="BT66">
        <v>98677.752737907998</v>
      </c>
      <c r="BV66">
        <v>98677.752737907998</v>
      </c>
      <c r="BX66">
        <v>98677.752737907998</v>
      </c>
      <c r="BY66">
        <v>98677.75</v>
      </c>
      <c r="BZ66">
        <v>3308664.96</v>
      </c>
      <c r="CC66">
        <v>0</v>
      </c>
      <c r="CD66">
        <v>98677.750074560085</v>
      </c>
      <c r="CE66">
        <v>3308664.96</v>
      </c>
      <c r="CF66" t="s">
        <v>9</v>
      </c>
      <c r="CG66">
        <v>4000</v>
      </c>
      <c r="CH66">
        <v>102677.75007456008</v>
      </c>
      <c r="CI66">
        <v>134120</v>
      </c>
      <c r="CJ66">
        <v>3442784.96</v>
      </c>
      <c r="CK66" t="s">
        <v>20</v>
      </c>
      <c r="CN66">
        <v>0</v>
      </c>
      <c r="CO66" t="s">
        <v>1</v>
      </c>
      <c r="CP66" t="s">
        <v>1</v>
      </c>
      <c r="CQ66" t="b">
        <v>1</v>
      </c>
      <c r="CR66" t="s">
        <v>1863</v>
      </c>
      <c r="CS66" t="s">
        <v>1787</v>
      </c>
      <c r="CT66" t="s">
        <v>1871</v>
      </c>
      <c r="CU66" t="s">
        <v>1864</v>
      </c>
      <c r="CV66" t="s">
        <v>787</v>
      </c>
      <c r="CW66" t="s">
        <v>128</v>
      </c>
      <c r="CX66" t="s">
        <v>1450</v>
      </c>
      <c r="CY66">
        <v>1.3699999999999974</v>
      </c>
      <c r="CZ66">
        <v>140668.51760214704</v>
      </c>
      <c r="DA66">
        <v>3442784.96</v>
      </c>
      <c r="DB66" t="s">
        <v>9</v>
      </c>
      <c r="DC66" t="b">
        <v>1</v>
      </c>
      <c r="DD66">
        <v>3442784.96</v>
      </c>
      <c r="DE66">
        <v>0</v>
      </c>
      <c r="DF66" t="b">
        <v>1</v>
      </c>
      <c r="DG66" s="23">
        <f>ROUND(ПП4[[#This Row],[Стоимость квартиры с отделкой]]/1000000,2)</f>
        <v>3.44</v>
      </c>
    </row>
    <row r="67" spans="1:111" x14ac:dyDescent="0.25">
      <c r="A67">
        <v>66</v>
      </c>
      <c r="B67" t="s">
        <v>3</v>
      </c>
      <c r="C67">
        <v>10</v>
      </c>
      <c r="D67">
        <v>2</v>
      </c>
      <c r="E67">
        <v>2</v>
      </c>
      <c r="F67">
        <v>16.55</v>
      </c>
      <c r="G67">
        <v>14.04</v>
      </c>
      <c r="I67">
        <v>30.59</v>
      </c>
      <c r="J67">
        <v>13.35</v>
      </c>
      <c r="K67">
        <v>3.69</v>
      </c>
      <c r="L67">
        <v>1.9219999999999999</v>
      </c>
      <c r="N67">
        <v>9.48</v>
      </c>
      <c r="O67">
        <v>2.91</v>
      </c>
      <c r="P67">
        <v>2.5499999999999998</v>
      </c>
      <c r="Q67">
        <v>5.46</v>
      </c>
      <c r="R67">
        <v>64.489999999999995</v>
      </c>
      <c r="S67">
        <v>59.029999999999994</v>
      </c>
      <c r="T67">
        <v>61.76</v>
      </c>
      <c r="U67">
        <v>63.2</v>
      </c>
      <c r="V67">
        <v>68639.199999999997</v>
      </c>
      <c r="W67">
        <v>3431.96</v>
      </c>
      <c r="X67">
        <v>72071.16</v>
      </c>
      <c r="Z67">
        <v>72071.16</v>
      </c>
      <c r="AA67">
        <v>3603.558</v>
      </c>
      <c r="AB67">
        <v>75674.717999999993</v>
      </c>
      <c r="AC67">
        <v>9.3079903140000013</v>
      </c>
      <c r="AD67">
        <v>75684.02599031401</v>
      </c>
      <c r="AF67">
        <v>75684.02599031401</v>
      </c>
      <c r="AH67">
        <v>75684.02599031401</v>
      </c>
      <c r="AJ67">
        <v>75684.02599031401</v>
      </c>
      <c r="AL67">
        <v>75684.02599031401</v>
      </c>
      <c r="AN67">
        <v>75684.02599031401</v>
      </c>
      <c r="AP67">
        <v>75684.02599031401</v>
      </c>
      <c r="AR67">
        <v>75684.02599031401</v>
      </c>
      <c r="AT67">
        <v>75684.02599031401</v>
      </c>
      <c r="AV67">
        <v>75684.02599031401</v>
      </c>
      <c r="AX67">
        <v>75684.02599031401</v>
      </c>
      <c r="AZ67">
        <v>75684.02599031401</v>
      </c>
      <c r="BB67">
        <v>75684.02599031401</v>
      </c>
      <c r="BD67">
        <v>75684.02599031401</v>
      </c>
      <c r="BF67">
        <v>75684.02599031401</v>
      </c>
      <c r="BH67">
        <v>75684.02599031401</v>
      </c>
      <c r="BI67" s="5"/>
      <c r="BJ67" s="5">
        <v>75684.02599031401</v>
      </c>
      <c r="BL67">
        <v>75684.02599031401</v>
      </c>
      <c r="BN67">
        <v>75684.02599031401</v>
      </c>
      <c r="BP67">
        <v>75684.02599031401</v>
      </c>
      <c r="BR67">
        <v>75684.02599031401</v>
      </c>
      <c r="BT67">
        <v>75684.02599031401</v>
      </c>
      <c r="BV67">
        <v>75684.02599031401</v>
      </c>
      <c r="BX67">
        <v>75684.02599031401</v>
      </c>
      <c r="BY67">
        <v>75684.03</v>
      </c>
      <c r="BZ67">
        <v>4674245.6900000004</v>
      </c>
      <c r="CC67">
        <v>0</v>
      </c>
      <c r="CD67">
        <v>75684.029954663216</v>
      </c>
      <c r="CE67">
        <v>4674245.6900000004</v>
      </c>
      <c r="CF67" t="s">
        <v>10</v>
      </c>
      <c r="CG67">
        <v>15000</v>
      </c>
      <c r="CH67">
        <v>90684.029954663216</v>
      </c>
      <c r="CI67">
        <v>926400</v>
      </c>
      <c r="CJ67">
        <v>5600645.6900000004</v>
      </c>
      <c r="CK67" t="s">
        <v>20</v>
      </c>
      <c r="CN67">
        <v>0</v>
      </c>
      <c r="CO67" t="s">
        <v>1</v>
      </c>
      <c r="CP67" t="s">
        <v>1</v>
      </c>
      <c r="CQ67" t="b">
        <v>1</v>
      </c>
      <c r="CR67" t="s">
        <v>1863</v>
      </c>
      <c r="CS67" t="s">
        <v>1787</v>
      </c>
      <c r="CT67" t="s">
        <v>1871</v>
      </c>
      <c r="CU67" t="s">
        <v>1865</v>
      </c>
      <c r="CV67" t="s">
        <v>788</v>
      </c>
      <c r="CW67" t="s">
        <v>128</v>
      </c>
      <c r="CX67" t="s">
        <v>1450</v>
      </c>
      <c r="CY67">
        <v>1.4400000000000048</v>
      </c>
      <c r="CZ67">
        <v>130585.00313471549</v>
      </c>
      <c r="DA67">
        <v>5600645.6900000004</v>
      </c>
      <c r="DB67" t="s">
        <v>10</v>
      </c>
      <c r="DC67" t="b">
        <v>1</v>
      </c>
      <c r="DD67">
        <v>5600645.6900000004</v>
      </c>
      <c r="DE67">
        <v>0</v>
      </c>
      <c r="DF67" t="b">
        <v>1</v>
      </c>
      <c r="DG67" s="23">
        <f>ROUND(ПП4[[#This Row],[Стоимость квартиры с отделкой]]/1000000,2)</f>
        <v>5.6</v>
      </c>
    </row>
    <row r="68" spans="1:111" x14ac:dyDescent="0.25">
      <c r="A68">
        <v>67</v>
      </c>
      <c r="B68" t="s">
        <v>3</v>
      </c>
      <c r="C68">
        <v>10</v>
      </c>
      <c r="D68">
        <v>3</v>
      </c>
      <c r="E68">
        <v>1</v>
      </c>
      <c r="F68">
        <v>12.25</v>
      </c>
      <c r="I68">
        <v>12.25</v>
      </c>
      <c r="J68">
        <v>11.65</v>
      </c>
      <c r="K68">
        <v>3.67</v>
      </c>
      <c r="N68">
        <v>6.55</v>
      </c>
      <c r="O68">
        <v>2.83</v>
      </c>
      <c r="Q68">
        <v>2.83</v>
      </c>
      <c r="R68">
        <v>36.950000000000003</v>
      </c>
      <c r="S68">
        <v>34.120000000000005</v>
      </c>
      <c r="T68">
        <v>35.54</v>
      </c>
      <c r="U68">
        <v>36.799999999999997</v>
      </c>
      <c r="V68">
        <v>71400</v>
      </c>
      <c r="W68">
        <v>3570</v>
      </c>
      <c r="X68">
        <v>74970</v>
      </c>
      <c r="Y68">
        <v>2998.8</v>
      </c>
      <c r="Z68">
        <v>77968.800000000003</v>
      </c>
      <c r="AA68">
        <v>3898.440000000001</v>
      </c>
      <c r="AB68">
        <v>81867.240000000005</v>
      </c>
      <c r="AC68">
        <v>10.069670520000001</v>
      </c>
      <c r="AD68">
        <v>81877.309670520001</v>
      </c>
      <c r="AE68">
        <v>4093.8654835259999</v>
      </c>
      <c r="AF68">
        <v>85971.175154045995</v>
      </c>
      <c r="AH68">
        <v>85971.175154045995</v>
      </c>
      <c r="AI68">
        <v>2579.1352546213802</v>
      </c>
      <c r="AJ68">
        <v>88550.31040866737</v>
      </c>
      <c r="AL68">
        <v>88550.31040866737</v>
      </c>
      <c r="AN68">
        <v>88550.31040866737</v>
      </c>
      <c r="AP68">
        <v>88550.31040866737</v>
      </c>
      <c r="AR68">
        <v>88550.31040866737</v>
      </c>
      <c r="AT68">
        <v>88550.31040866737</v>
      </c>
      <c r="AV68">
        <v>88550.31040866737</v>
      </c>
      <c r="AX68">
        <v>88550.31040866737</v>
      </c>
      <c r="AZ68">
        <v>88550.31040866737</v>
      </c>
      <c r="BB68">
        <v>88550.31040866737</v>
      </c>
      <c r="BD68">
        <v>88550.31040866737</v>
      </c>
      <c r="BF68">
        <v>88550.31040866737</v>
      </c>
      <c r="BH68">
        <v>88550.31040866737</v>
      </c>
      <c r="BI68" s="5"/>
      <c r="BJ68" s="5">
        <v>88550.31040866737</v>
      </c>
      <c r="BL68">
        <v>88550.31040866737</v>
      </c>
      <c r="BN68">
        <v>88550.31040866737</v>
      </c>
      <c r="BP68">
        <v>88550.31040866737</v>
      </c>
      <c r="BR68">
        <v>88550.31040866737</v>
      </c>
      <c r="BT68">
        <v>88550.31040866737</v>
      </c>
      <c r="BV68">
        <v>88550.31040866737</v>
      </c>
      <c r="BX68">
        <v>88550.31040866737</v>
      </c>
      <c r="BY68">
        <v>88550.31</v>
      </c>
      <c r="BZ68">
        <v>3147078.02</v>
      </c>
      <c r="CA68">
        <v>60000</v>
      </c>
      <c r="CC68">
        <v>60000</v>
      </c>
      <c r="CD68">
        <v>86862.071468767594</v>
      </c>
      <c r="CE68">
        <v>3087078.02</v>
      </c>
      <c r="CF68" t="s">
        <v>9</v>
      </c>
      <c r="CG68">
        <v>4000</v>
      </c>
      <c r="CH68">
        <v>90862.071468767594</v>
      </c>
      <c r="CI68">
        <v>142160</v>
      </c>
      <c r="CJ68">
        <v>3229238.02</v>
      </c>
      <c r="CL68" t="s">
        <v>73</v>
      </c>
      <c r="CN68">
        <v>0</v>
      </c>
      <c r="CO68" t="s">
        <v>1</v>
      </c>
      <c r="CP68" t="s">
        <v>1</v>
      </c>
      <c r="CQ68" t="b">
        <v>1</v>
      </c>
      <c r="CR68" t="s">
        <v>1863</v>
      </c>
      <c r="CS68" t="s">
        <v>1787</v>
      </c>
      <c r="CT68" t="s">
        <v>1871</v>
      </c>
      <c r="CU68" t="s">
        <v>1864</v>
      </c>
      <c r="CV68" t="s">
        <v>789</v>
      </c>
      <c r="CW68" t="s">
        <v>128</v>
      </c>
      <c r="CX68" t="s">
        <v>1450</v>
      </c>
      <c r="CY68">
        <v>1.259999999999998</v>
      </c>
      <c r="CZ68">
        <v>114486.210050647</v>
      </c>
      <c r="DA68">
        <v>3229238.02</v>
      </c>
      <c r="DB68" t="s">
        <v>9</v>
      </c>
      <c r="DC68" t="b">
        <v>1</v>
      </c>
      <c r="DD68">
        <v>3229238.02</v>
      </c>
      <c r="DE68">
        <v>0</v>
      </c>
      <c r="DF68" t="b">
        <v>1</v>
      </c>
      <c r="DG68" s="23">
        <f>ROUND(ПП4[[#This Row],[Стоимость квартиры с отделкой]]/1000000,2)</f>
        <v>3.23</v>
      </c>
    </row>
    <row r="69" spans="1:111" x14ac:dyDescent="0.25">
      <c r="A69">
        <v>68</v>
      </c>
      <c r="B69" t="s">
        <v>3</v>
      </c>
      <c r="C69">
        <v>10</v>
      </c>
      <c r="D69">
        <v>4</v>
      </c>
      <c r="E69">
        <v>2</v>
      </c>
      <c r="F69">
        <v>14.61</v>
      </c>
      <c r="G69">
        <v>11.01</v>
      </c>
      <c r="I69">
        <v>25.62</v>
      </c>
      <c r="J69">
        <v>14.77</v>
      </c>
      <c r="K69">
        <v>2.85</v>
      </c>
      <c r="L69">
        <v>2.4900000000000002</v>
      </c>
      <c r="N69">
        <v>8.7899999999999991</v>
      </c>
      <c r="O69">
        <v>3.01</v>
      </c>
      <c r="Q69">
        <v>3.01</v>
      </c>
      <c r="R69">
        <v>57.53</v>
      </c>
      <c r="S69">
        <v>54.52</v>
      </c>
      <c r="T69">
        <v>56.03</v>
      </c>
      <c r="U69">
        <v>57.9</v>
      </c>
      <c r="V69">
        <v>67972.800000000003</v>
      </c>
      <c r="W69">
        <v>3398.6400000000003</v>
      </c>
      <c r="X69">
        <v>71371.44</v>
      </c>
      <c r="Z69">
        <v>71371.44</v>
      </c>
      <c r="AA69">
        <v>3568.5720000000001</v>
      </c>
      <c r="AB69">
        <v>74940.012000000002</v>
      </c>
      <c r="AC69">
        <v>9.2176214760000015</v>
      </c>
      <c r="AD69">
        <v>74949.229621475999</v>
      </c>
      <c r="AF69">
        <v>74949.229621475999</v>
      </c>
      <c r="AH69">
        <v>74949.229621475999</v>
      </c>
      <c r="AI69">
        <v>1498.98459242952</v>
      </c>
      <c r="AJ69">
        <v>76448.214213905521</v>
      </c>
      <c r="AK69">
        <v>764.48214213905521</v>
      </c>
      <c r="AL69">
        <v>77212.696356044573</v>
      </c>
      <c r="AM69">
        <v>1544.2539271208916</v>
      </c>
      <c r="AN69">
        <v>78756.950283165468</v>
      </c>
      <c r="AO69">
        <v>2362.708508494964</v>
      </c>
      <c r="AP69">
        <v>81119.658791660433</v>
      </c>
      <c r="AQ69">
        <v>2433.5897637498128</v>
      </c>
      <c r="AR69">
        <v>83553.248555410246</v>
      </c>
      <c r="AS69">
        <v>4177.6624277705123</v>
      </c>
      <c r="AT69">
        <v>87730.910983180758</v>
      </c>
      <c r="AU69">
        <v>2631.9273294954228</v>
      </c>
      <c r="AV69">
        <v>90362.838312676176</v>
      </c>
      <c r="AX69">
        <v>90362.838312676176</v>
      </c>
      <c r="AZ69">
        <v>90362.838312676176</v>
      </c>
      <c r="BB69">
        <v>90362.838312676176</v>
      </c>
      <c r="BD69">
        <v>90362.838312676176</v>
      </c>
      <c r="BF69">
        <v>90362.838312676176</v>
      </c>
      <c r="BH69">
        <v>90362.838312676176</v>
      </c>
      <c r="BI69" s="5"/>
      <c r="BJ69" s="5">
        <v>90362.838312676176</v>
      </c>
      <c r="BL69">
        <v>90362.838312676176</v>
      </c>
      <c r="BN69">
        <v>90362.838312676176</v>
      </c>
      <c r="BP69">
        <v>90362.838312676176</v>
      </c>
      <c r="BR69">
        <v>90362.838312676176</v>
      </c>
      <c r="BT69">
        <v>90362.838312676176</v>
      </c>
      <c r="BV69">
        <v>90362.838312676176</v>
      </c>
      <c r="BX69">
        <v>90362.838312676176</v>
      </c>
      <c r="BY69">
        <v>90362.84</v>
      </c>
      <c r="BZ69">
        <v>5063029.93</v>
      </c>
      <c r="CC69">
        <v>0</v>
      </c>
      <c r="CD69">
        <v>90362.840085668387</v>
      </c>
      <c r="CE69">
        <v>5063029.93</v>
      </c>
      <c r="CF69" t="s">
        <v>9</v>
      </c>
      <c r="CG69">
        <v>7500</v>
      </c>
      <c r="CH69">
        <v>97862.840085668387</v>
      </c>
      <c r="CI69">
        <v>420225</v>
      </c>
      <c r="CJ69">
        <v>5483254.9299999997</v>
      </c>
      <c r="CN69">
        <v>0</v>
      </c>
      <c r="CO69" t="s">
        <v>1</v>
      </c>
      <c r="CP69" t="s">
        <v>1</v>
      </c>
      <c r="CQ69" t="b">
        <v>1</v>
      </c>
      <c r="CR69" t="s">
        <v>1863</v>
      </c>
      <c r="CS69" t="s">
        <v>1787</v>
      </c>
      <c r="CT69" t="s">
        <v>1871</v>
      </c>
      <c r="CU69" t="s">
        <v>1857</v>
      </c>
      <c r="CV69" t="s">
        <v>790</v>
      </c>
      <c r="CW69" t="s">
        <v>128</v>
      </c>
      <c r="CX69" t="s">
        <v>1450</v>
      </c>
      <c r="CY69">
        <v>1.8699999999999977</v>
      </c>
      <c r="CZ69">
        <v>183003.51096019964</v>
      </c>
      <c r="DA69">
        <v>5483254.9299999997</v>
      </c>
      <c r="DB69" t="s">
        <v>9</v>
      </c>
      <c r="DC69" t="b">
        <v>1</v>
      </c>
      <c r="DD69">
        <v>5483254.9299999997</v>
      </c>
      <c r="DE69">
        <v>0</v>
      </c>
      <c r="DF69" t="b">
        <v>1</v>
      </c>
      <c r="DG69" s="23">
        <f>ROUND(ПП4[[#This Row],[Стоимость квартиры с отделкой]]/1000000,2)</f>
        <v>5.48</v>
      </c>
    </row>
    <row r="70" spans="1:111" x14ac:dyDescent="0.25">
      <c r="A70">
        <v>69</v>
      </c>
      <c r="B70" t="s">
        <v>3</v>
      </c>
      <c r="C70">
        <v>10</v>
      </c>
      <c r="D70">
        <v>5</v>
      </c>
      <c r="E70">
        <v>2</v>
      </c>
      <c r="F70">
        <v>14.86</v>
      </c>
      <c r="G70">
        <v>9.69</v>
      </c>
      <c r="I70">
        <v>24.55</v>
      </c>
      <c r="J70">
        <v>14.88</v>
      </c>
      <c r="K70">
        <v>2.83</v>
      </c>
      <c r="L70">
        <v>1.82</v>
      </c>
      <c r="N70">
        <v>9.26</v>
      </c>
      <c r="O70">
        <v>2.63</v>
      </c>
      <c r="Q70">
        <v>2.63</v>
      </c>
      <c r="R70">
        <v>55.97</v>
      </c>
      <c r="S70">
        <v>53.34</v>
      </c>
      <c r="T70">
        <v>54.66</v>
      </c>
      <c r="U70">
        <v>56.3</v>
      </c>
      <c r="V70">
        <v>67972.800000000003</v>
      </c>
      <c r="W70">
        <v>3398.6400000000003</v>
      </c>
      <c r="X70">
        <v>71371.44</v>
      </c>
      <c r="Z70">
        <v>71371.44</v>
      </c>
      <c r="AA70">
        <v>3568.5720000000001</v>
      </c>
      <c r="AB70">
        <v>74940.012000000002</v>
      </c>
      <c r="AC70">
        <v>9.2176214760000015</v>
      </c>
      <c r="AD70">
        <v>74949.229621475999</v>
      </c>
      <c r="AF70">
        <v>74949.229621475999</v>
      </c>
      <c r="AH70">
        <v>74949.229621475999</v>
      </c>
      <c r="AJ70">
        <v>74949.229621475999</v>
      </c>
      <c r="AL70">
        <v>74949.229621475999</v>
      </c>
      <c r="AN70">
        <v>74949.229621475999</v>
      </c>
      <c r="AP70">
        <v>74949.229621475999</v>
      </c>
      <c r="AR70">
        <v>74949.229621475999</v>
      </c>
      <c r="AT70">
        <v>74949.229621475999</v>
      </c>
      <c r="AV70">
        <v>74949.229621475999</v>
      </c>
      <c r="AX70">
        <v>74949.229621475999</v>
      </c>
      <c r="AZ70">
        <v>74949.229621475999</v>
      </c>
      <c r="BB70">
        <v>74949.229621475999</v>
      </c>
      <c r="BD70">
        <v>74949.229621475999</v>
      </c>
      <c r="BF70">
        <v>74949.229621475999</v>
      </c>
      <c r="BH70">
        <v>74949.229621475999</v>
      </c>
      <c r="BI70" s="5"/>
      <c r="BJ70" s="5">
        <v>74949.229621475999</v>
      </c>
      <c r="BL70">
        <v>74949.229621475999</v>
      </c>
      <c r="BN70">
        <v>74949.229621475999</v>
      </c>
      <c r="BP70">
        <v>74949.229621475999</v>
      </c>
      <c r="BR70">
        <v>74949.229621475999</v>
      </c>
      <c r="BT70">
        <v>74949.229621475999</v>
      </c>
      <c r="BV70">
        <v>74949.229621475999</v>
      </c>
      <c r="BX70">
        <v>74949.229621475999</v>
      </c>
      <c r="BY70">
        <v>74949.23</v>
      </c>
      <c r="BZ70">
        <v>4096724.91</v>
      </c>
      <c r="CB70">
        <v>0.05</v>
      </c>
      <c r="CC70">
        <v>204836.24549999999</v>
      </c>
      <c r="CD70">
        <v>71201.76838638859</v>
      </c>
      <c r="CE70">
        <v>3891888.66</v>
      </c>
      <c r="CF70" t="s">
        <v>9</v>
      </c>
      <c r="CG70">
        <v>4000</v>
      </c>
      <c r="CH70">
        <v>75201.76838638859</v>
      </c>
      <c r="CI70">
        <v>218640</v>
      </c>
      <c r="CJ70">
        <v>4110528.66</v>
      </c>
      <c r="CL70" t="s">
        <v>62</v>
      </c>
      <c r="CN70">
        <v>0</v>
      </c>
      <c r="CO70" t="s">
        <v>1</v>
      </c>
      <c r="CP70" t="s">
        <v>1</v>
      </c>
      <c r="CQ70" t="b">
        <v>1</v>
      </c>
      <c r="CR70" t="s">
        <v>1863</v>
      </c>
      <c r="CS70" t="s">
        <v>1787</v>
      </c>
      <c r="CT70" t="s">
        <v>1871</v>
      </c>
      <c r="CU70" t="s">
        <v>1857</v>
      </c>
      <c r="CV70" t="s">
        <v>791</v>
      </c>
      <c r="CW70" t="s">
        <v>128</v>
      </c>
      <c r="CX70" t="s">
        <v>1450</v>
      </c>
      <c r="CY70">
        <v>1.6400000000000006</v>
      </c>
      <c r="CZ70">
        <v>123330.90015367731</v>
      </c>
      <c r="DA70">
        <v>4110528.66</v>
      </c>
      <c r="DB70" t="s">
        <v>9</v>
      </c>
      <c r="DC70" t="b">
        <v>1</v>
      </c>
      <c r="DD70">
        <v>4110528.66</v>
      </c>
      <c r="DE70">
        <v>0</v>
      </c>
      <c r="DF70" t="b">
        <v>1</v>
      </c>
      <c r="DG70" s="23">
        <f>ROUND(ПП4[[#This Row],[Стоимость квартиры с отделкой]]/1000000,2)</f>
        <v>4.1100000000000003</v>
      </c>
    </row>
    <row r="71" spans="1:111" x14ac:dyDescent="0.25">
      <c r="A71">
        <v>70</v>
      </c>
      <c r="B71" t="s">
        <v>3</v>
      </c>
      <c r="C71">
        <v>10</v>
      </c>
      <c r="D71">
        <v>6</v>
      </c>
      <c r="E71">
        <v>2</v>
      </c>
      <c r="F71">
        <v>13.33</v>
      </c>
      <c r="G71">
        <v>13.23</v>
      </c>
      <c r="I71">
        <v>26.56</v>
      </c>
      <c r="J71">
        <v>16.25</v>
      </c>
      <c r="K71">
        <v>3.18</v>
      </c>
      <c r="L71">
        <v>2.14</v>
      </c>
      <c r="M71">
        <v>5.14</v>
      </c>
      <c r="N71">
        <v>5.19</v>
      </c>
      <c r="O71">
        <v>2.81</v>
      </c>
      <c r="Q71">
        <v>2.81</v>
      </c>
      <c r="R71">
        <v>61.27</v>
      </c>
      <c r="S71">
        <v>58.46</v>
      </c>
      <c r="T71">
        <v>59.87</v>
      </c>
      <c r="U71">
        <v>61.4</v>
      </c>
      <c r="V71">
        <v>73304</v>
      </c>
      <c r="W71">
        <v>3665.2</v>
      </c>
      <c r="X71">
        <v>76969.2</v>
      </c>
      <c r="Z71">
        <v>76969.2</v>
      </c>
      <c r="AA71">
        <v>3848.46</v>
      </c>
      <c r="AB71">
        <v>80817.66</v>
      </c>
      <c r="AC71">
        <v>9.940572180000002</v>
      </c>
      <c r="AD71">
        <v>80827.600572180003</v>
      </c>
      <c r="AF71">
        <v>80827.600572180003</v>
      </c>
      <c r="AH71">
        <v>80827.600572180003</v>
      </c>
      <c r="AI71">
        <v>1616.5520114435999</v>
      </c>
      <c r="AJ71">
        <v>82444.152583623596</v>
      </c>
      <c r="AK71">
        <v>2473.324577508708</v>
      </c>
      <c r="AL71">
        <v>84917.477161132309</v>
      </c>
      <c r="AM71">
        <v>3396.6990864452923</v>
      </c>
      <c r="AN71">
        <v>88314.176247577605</v>
      </c>
      <c r="AP71">
        <v>88314.176247577605</v>
      </c>
      <c r="AQ71">
        <v>2649.4252874273279</v>
      </c>
      <c r="AR71">
        <v>90963.601535004927</v>
      </c>
      <c r="AT71">
        <v>90963.601535004927</v>
      </c>
      <c r="AV71">
        <v>90963.601535004927</v>
      </c>
      <c r="AX71">
        <v>90963.601535004927</v>
      </c>
      <c r="AZ71">
        <v>90963.601535004927</v>
      </c>
      <c r="BB71">
        <v>90963.601535004927</v>
      </c>
      <c r="BD71">
        <v>90963.601535004927</v>
      </c>
      <c r="BF71">
        <v>90963.601535004927</v>
      </c>
      <c r="BH71">
        <v>90963.601535004927</v>
      </c>
      <c r="BI71" s="5"/>
      <c r="BJ71" s="5">
        <v>90963.601535004927</v>
      </c>
      <c r="BL71">
        <v>90963.601535004927</v>
      </c>
      <c r="BN71">
        <v>90963.601535004927</v>
      </c>
      <c r="BP71">
        <v>90963.601535004927</v>
      </c>
      <c r="BR71">
        <v>90963.601535004927</v>
      </c>
      <c r="BT71">
        <v>90963.601535004927</v>
      </c>
      <c r="BV71">
        <v>90963.601535004927</v>
      </c>
      <c r="BX71">
        <v>90963.601535004927</v>
      </c>
      <c r="BY71">
        <v>90963.6</v>
      </c>
      <c r="BZ71">
        <v>5445990.7300000004</v>
      </c>
      <c r="CC71">
        <v>0</v>
      </c>
      <c r="CD71">
        <v>90963.599966594295</v>
      </c>
      <c r="CE71">
        <v>5445990.7300000004</v>
      </c>
      <c r="CF71" t="s">
        <v>10</v>
      </c>
      <c r="CG71">
        <v>15500</v>
      </c>
      <c r="CH71">
        <v>106463.59996659428</v>
      </c>
      <c r="CI71">
        <v>927985</v>
      </c>
      <c r="CJ71">
        <v>6373975.7300000004</v>
      </c>
      <c r="CK71" t="s">
        <v>20</v>
      </c>
      <c r="CN71">
        <v>0</v>
      </c>
      <c r="CO71" t="s">
        <v>1</v>
      </c>
      <c r="CP71" t="s">
        <v>1</v>
      </c>
      <c r="CQ71" t="b">
        <v>1</v>
      </c>
      <c r="CR71" t="s">
        <v>1863</v>
      </c>
      <c r="CS71" t="s">
        <v>1787</v>
      </c>
      <c r="CT71" t="s">
        <v>1871</v>
      </c>
      <c r="CU71" t="s">
        <v>1857</v>
      </c>
      <c r="CV71" t="s">
        <v>792</v>
      </c>
      <c r="CW71" t="s">
        <v>128</v>
      </c>
      <c r="CX71" t="s">
        <v>1450</v>
      </c>
      <c r="CY71">
        <v>1.5300000000000011</v>
      </c>
      <c r="CZ71">
        <v>162889.30794888941</v>
      </c>
      <c r="DA71">
        <v>6373975.7300000004</v>
      </c>
      <c r="DB71" t="s">
        <v>10</v>
      </c>
      <c r="DC71" t="b">
        <v>1</v>
      </c>
      <c r="DD71">
        <v>6373975.7300000004</v>
      </c>
      <c r="DE71">
        <v>0</v>
      </c>
      <c r="DF71" t="b">
        <v>1</v>
      </c>
      <c r="DG71" s="23">
        <f>ROUND(ПП4[[#This Row],[Стоимость квартиры с отделкой]]/1000000,2)</f>
        <v>6.37</v>
      </c>
    </row>
    <row r="72" spans="1:111" x14ac:dyDescent="0.25">
      <c r="A72">
        <v>71</v>
      </c>
      <c r="B72" t="s">
        <v>3</v>
      </c>
      <c r="C72">
        <v>10</v>
      </c>
      <c r="D72">
        <v>7</v>
      </c>
      <c r="E72">
        <v>0</v>
      </c>
      <c r="F72">
        <v>8.2799999999999994</v>
      </c>
      <c r="I72">
        <v>8.2799999999999994</v>
      </c>
      <c r="J72">
        <v>5.3</v>
      </c>
      <c r="K72">
        <v>3.38</v>
      </c>
      <c r="N72">
        <v>3.17</v>
      </c>
      <c r="O72">
        <v>3.23</v>
      </c>
      <c r="Q72">
        <v>3.23</v>
      </c>
      <c r="R72">
        <v>23.36</v>
      </c>
      <c r="S72">
        <v>20.13</v>
      </c>
      <c r="T72">
        <v>21.75</v>
      </c>
      <c r="U72">
        <v>22.5</v>
      </c>
      <c r="V72">
        <v>75600</v>
      </c>
      <c r="W72">
        <v>3780</v>
      </c>
      <c r="X72">
        <v>79380</v>
      </c>
      <c r="Z72">
        <v>79380</v>
      </c>
      <c r="AB72">
        <v>79380</v>
      </c>
      <c r="AC72">
        <v>9.7637400000000003</v>
      </c>
      <c r="AD72">
        <v>79389.763739999995</v>
      </c>
      <c r="AE72">
        <v>3969.4881869999999</v>
      </c>
      <c r="AF72">
        <v>83359.25192699999</v>
      </c>
      <c r="AG72">
        <v>8335.9251926999987</v>
      </c>
      <c r="AH72">
        <v>91695.177119699991</v>
      </c>
      <c r="AJ72">
        <v>91695.177119699991</v>
      </c>
      <c r="AK72">
        <v>2750.8553135909997</v>
      </c>
      <c r="AL72">
        <v>94446.032433290995</v>
      </c>
      <c r="AM72">
        <v>3777.8412973316399</v>
      </c>
      <c r="AN72">
        <v>98223.873730622639</v>
      </c>
      <c r="AP72">
        <v>98223.873730622639</v>
      </c>
      <c r="AR72">
        <v>98223.873730622639</v>
      </c>
      <c r="AT72">
        <v>98223.873730622639</v>
      </c>
      <c r="AV72">
        <v>98223.873730622639</v>
      </c>
      <c r="AX72">
        <v>98223.873730622639</v>
      </c>
      <c r="AZ72">
        <v>98223.873730622639</v>
      </c>
      <c r="BB72">
        <v>98223.873730622639</v>
      </c>
      <c r="BD72">
        <v>98223.873730622639</v>
      </c>
      <c r="BF72">
        <v>98223.873730622639</v>
      </c>
      <c r="BH72">
        <v>98223.873730622639</v>
      </c>
      <c r="BI72" s="5"/>
      <c r="BJ72" s="5">
        <v>98223.873730622639</v>
      </c>
      <c r="BL72">
        <v>98223.873730622639</v>
      </c>
      <c r="BN72">
        <v>98223.873730622639</v>
      </c>
      <c r="BP72">
        <v>98223.873730622639</v>
      </c>
      <c r="BR72">
        <v>98223.873730622639</v>
      </c>
      <c r="BT72">
        <v>98223.873730622639</v>
      </c>
      <c r="BV72">
        <v>98223.873730622639</v>
      </c>
      <c r="BX72">
        <v>98223.873730622639</v>
      </c>
      <c r="BY72">
        <v>98223.87</v>
      </c>
      <c r="BZ72">
        <v>2136369.17</v>
      </c>
      <c r="CC72">
        <v>0</v>
      </c>
      <c r="CD72">
        <v>98223.869885057473</v>
      </c>
      <c r="CE72">
        <v>2136369.17</v>
      </c>
      <c r="CF72" t="s">
        <v>10</v>
      </c>
      <c r="CG72">
        <v>15000</v>
      </c>
      <c r="CH72">
        <v>113223.86988505747</v>
      </c>
      <c r="CI72">
        <v>326250</v>
      </c>
      <c r="CJ72">
        <v>2462619.17</v>
      </c>
      <c r="CK72" t="s">
        <v>20</v>
      </c>
      <c r="CN72">
        <v>0</v>
      </c>
      <c r="CO72" t="s">
        <v>1</v>
      </c>
      <c r="CP72" t="s">
        <v>1</v>
      </c>
      <c r="CQ72" t="b">
        <v>1</v>
      </c>
      <c r="CR72" t="s">
        <v>1863</v>
      </c>
      <c r="CS72" t="s">
        <v>1787</v>
      </c>
      <c r="CT72" t="s">
        <v>1871</v>
      </c>
      <c r="CU72" t="s">
        <v>1862</v>
      </c>
      <c r="CV72" t="s">
        <v>793</v>
      </c>
      <c r="CW72" t="s">
        <v>128</v>
      </c>
      <c r="CX72" t="s">
        <v>1450</v>
      </c>
      <c r="CY72">
        <v>0.75</v>
      </c>
      <c r="CZ72">
        <v>84917.902413793126</v>
      </c>
      <c r="DA72">
        <v>2462619.17</v>
      </c>
      <c r="DB72" t="s">
        <v>10</v>
      </c>
      <c r="DC72" t="b">
        <v>1</v>
      </c>
      <c r="DD72">
        <v>2462619.17</v>
      </c>
      <c r="DE72">
        <v>0</v>
      </c>
      <c r="DF72" t="b">
        <v>1</v>
      </c>
      <c r="DG72" s="23">
        <f>ROUND(ПП4[[#This Row],[Стоимость квартиры с отделкой]]/1000000,2)</f>
        <v>2.46</v>
      </c>
    </row>
    <row r="73" spans="1:111" x14ac:dyDescent="0.25">
      <c r="A73">
        <v>72</v>
      </c>
      <c r="B73" t="s">
        <v>3</v>
      </c>
      <c r="C73">
        <v>10</v>
      </c>
      <c r="D73">
        <v>8</v>
      </c>
      <c r="E73">
        <v>0</v>
      </c>
      <c r="F73">
        <v>8.2899999999999991</v>
      </c>
      <c r="I73">
        <v>8.2899999999999991</v>
      </c>
      <c r="J73">
        <v>5.3</v>
      </c>
      <c r="K73">
        <v>3.38</v>
      </c>
      <c r="N73">
        <v>3.17</v>
      </c>
      <c r="O73">
        <v>3.17</v>
      </c>
      <c r="Q73">
        <v>3.17</v>
      </c>
      <c r="R73">
        <v>23.31</v>
      </c>
      <c r="S73">
        <v>20.14</v>
      </c>
      <c r="T73">
        <v>21.73</v>
      </c>
      <c r="U73">
        <v>22.200000000000003</v>
      </c>
      <c r="V73">
        <v>75600</v>
      </c>
      <c r="W73">
        <v>3780</v>
      </c>
      <c r="X73">
        <v>79380</v>
      </c>
      <c r="Z73">
        <v>79380</v>
      </c>
      <c r="AB73">
        <v>79380</v>
      </c>
      <c r="AC73">
        <v>9.7637400000000003</v>
      </c>
      <c r="AD73">
        <v>79389.763739999995</v>
      </c>
      <c r="AE73">
        <v>3969.4881869999999</v>
      </c>
      <c r="AF73">
        <v>83359.25192699999</v>
      </c>
      <c r="AG73">
        <v>8335.9251926999987</v>
      </c>
      <c r="AH73">
        <v>91695.177119699991</v>
      </c>
      <c r="AJ73">
        <v>91695.177119699991</v>
      </c>
      <c r="AK73">
        <v>2750.8553135909997</v>
      </c>
      <c r="AL73">
        <v>94446.032433290995</v>
      </c>
      <c r="AM73">
        <v>3777.8412973316399</v>
      </c>
      <c r="AN73">
        <v>98223.873730622639</v>
      </c>
      <c r="AO73">
        <v>4911.1936865311318</v>
      </c>
      <c r="AP73">
        <v>103135.06741715375</v>
      </c>
      <c r="AQ73">
        <v>3094.0520225146129</v>
      </c>
      <c r="AR73">
        <v>106229.1194396684</v>
      </c>
      <c r="AS73">
        <v>5311.4559719834197</v>
      </c>
      <c r="AT73">
        <v>111540.57541165179</v>
      </c>
      <c r="AV73">
        <v>111540.57541165179</v>
      </c>
      <c r="AX73">
        <v>111540.57541165179</v>
      </c>
      <c r="AZ73">
        <v>111540.57541165179</v>
      </c>
      <c r="BB73">
        <v>111540.57541165179</v>
      </c>
      <c r="BD73">
        <v>111540.57541165179</v>
      </c>
      <c r="BF73">
        <v>111540.57541165179</v>
      </c>
      <c r="BH73">
        <v>111540.57541165179</v>
      </c>
      <c r="BI73" s="5"/>
      <c r="BJ73" s="5">
        <v>111540.57541165179</v>
      </c>
      <c r="BL73">
        <v>111540.57541165179</v>
      </c>
      <c r="BN73">
        <v>111540.57541165179</v>
      </c>
      <c r="BP73">
        <v>111540.57541165179</v>
      </c>
      <c r="BR73">
        <v>111540.57541165179</v>
      </c>
      <c r="BT73">
        <v>111540.57541165179</v>
      </c>
      <c r="BV73">
        <v>111540.57541165179</v>
      </c>
      <c r="BX73">
        <v>111540.57541165179</v>
      </c>
      <c r="BY73">
        <v>111540.58</v>
      </c>
      <c r="BZ73">
        <v>2423776.7999999998</v>
      </c>
      <c r="CC73">
        <v>0</v>
      </c>
      <c r="CD73">
        <v>111540.57984353427</v>
      </c>
      <c r="CE73">
        <v>2423776.7999999998</v>
      </c>
      <c r="CF73" t="s">
        <v>10</v>
      </c>
      <c r="CG73">
        <v>15500</v>
      </c>
      <c r="CH73">
        <v>127040.57984353427</v>
      </c>
      <c r="CI73">
        <v>336815</v>
      </c>
      <c r="CJ73">
        <v>2760591.8</v>
      </c>
      <c r="CK73" t="s">
        <v>20</v>
      </c>
      <c r="CN73">
        <v>0</v>
      </c>
      <c r="CO73" t="s">
        <v>1</v>
      </c>
      <c r="CP73" t="s">
        <v>1</v>
      </c>
      <c r="CQ73" t="b">
        <v>1</v>
      </c>
      <c r="CR73" t="s">
        <v>1863</v>
      </c>
      <c r="CS73" t="s">
        <v>1787</v>
      </c>
      <c r="CT73" t="s">
        <v>1871</v>
      </c>
      <c r="CU73" t="s">
        <v>1862</v>
      </c>
      <c r="CV73" t="s">
        <v>794</v>
      </c>
      <c r="CW73" t="s">
        <v>128</v>
      </c>
      <c r="CX73" t="s">
        <v>1450</v>
      </c>
      <c r="CY73">
        <v>0.47000000000000242</v>
      </c>
      <c r="CZ73">
        <v>59709.072526461416</v>
      </c>
      <c r="DA73">
        <v>2760591.8</v>
      </c>
      <c r="DB73" t="s">
        <v>10</v>
      </c>
      <c r="DC73" t="b">
        <v>1</v>
      </c>
      <c r="DD73">
        <v>2760591.8</v>
      </c>
      <c r="DE73">
        <v>0</v>
      </c>
      <c r="DF73" t="b">
        <v>1</v>
      </c>
      <c r="DG73" s="23">
        <f>ROUND(ПП4[[#This Row],[Стоимость квартиры с отделкой]]/1000000,2)</f>
        <v>2.76</v>
      </c>
    </row>
    <row r="74" spans="1:111" x14ac:dyDescent="0.25">
      <c r="A74">
        <v>73</v>
      </c>
      <c r="B74" t="s">
        <v>3</v>
      </c>
      <c r="C74">
        <v>11</v>
      </c>
      <c r="D74">
        <v>1</v>
      </c>
      <c r="E74">
        <v>1</v>
      </c>
      <c r="F74">
        <v>13.93</v>
      </c>
      <c r="I74">
        <v>13.93</v>
      </c>
      <c r="J74">
        <v>9.18</v>
      </c>
      <c r="K74">
        <v>3.65</v>
      </c>
      <c r="N74">
        <v>5.52</v>
      </c>
      <c r="O74">
        <v>2.4900000000000002</v>
      </c>
      <c r="Q74">
        <v>2.4900000000000002</v>
      </c>
      <c r="R74">
        <v>34.770000000000003</v>
      </c>
      <c r="S74">
        <v>32.28</v>
      </c>
      <c r="T74">
        <v>33.53</v>
      </c>
      <c r="U74">
        <v>34.6</v>
      </c>
      <c r="V74">
        <v>70700</v>
      </c>
      <c r="W74">
        <v>3535</v>
      </c>
      <c r="X74">
        <v>74235</v>
      </c>
      <c r="Y74">
        <v>2969.4</v>
      </c>
      <c r="Z74">
        <v>77204.399999999994</v>
      </c>
      <c r="AA74">
        <v>3860.22</v>
      </c>
      <c r="AB74">
        <v>81064.62</v>
      </c>
      <c r="AC74">
        <v>9.9709482600000001</v>
      </c>
      <c r="AD74">
        <v>81074.590948259996</v>
      </c>
      <c r="AE74">
        <v>4053.7295474130001</v>
      </c>
      <c r="AF74">
        <v>85128.32049567299</v>
      </c>
      <c r="AH74">
        <v>85128.32049567299</v>
      </c>
      <c r="AI74">
        <v>2553.8496148701897</v>
      </c>
      <c r="AJ74">
        <v>87682.170110543186</v>
      </c>
      <c r="AK74">
        <v>2630.4651033162954</v>
      </c>
      <c r="AL74">
        <v>90312.635213859481</v>
      </c>
      <c r="AM74">
        <v>3612.5054085543793</v>
      </c>
      <c r="AN74">
        <v>93925.140622413863</v>
      </c>
      <c r="AO74">
        <v>1878.5028124482776</v>
      </c>
      <c r="AP74">
        <v>95803.643434862141</v>
      </c>
      <c r="AR74">
        <v>95803.643434862141</v>
      </c>
      <c r="AT74">
        <v>95803.643434862141</v>
      </c>
      <c r="AV74">
        <v>95803.643434862141</v>
      </c>
      <c r="AX74">
        <v>95803.643434862141</v>
      </c>
      <c r="AZ74">
        <v>95803.643434862141</v>
      </c>
      <c r="BB74">
        <v>95803.643434862141</v>
      </c>
      <c r="BD74">
        <v>95803.643434862141</v>
      </c>
      <c r="BF74">
        <v>95803.643434862141</v>
      </c>
      <c r="BH74">
        <v>95803.643434862141</v>
      </c>
      <c r="BI74" s="5"/>
      <c r="BJ74" s="5">
        <v>95803.643434862141</v>
      </c>
      <c r="BL74">
        <v>95803.643434862141</v>
      </c>
      <c r="BN74">
        <v>95803.643434862141</v>
      </c>
      <c r="BP74">
        <v>95803.643434862141</v>
      </c>
      <c r="BR74">
        <v>95803.643434862141</v>
      </c>
      <c r="BT74">
        <v>95803.643434862141</v>
      </c>
      <c r="BV74">
        <v>95803.643434862141</v>
      </c>
      <c r="BX74">
        <v>95803.643434862141</v>
      </c>
      <c r="BY74">
        <v>95803.64</v>
      </c>
      <c r="BZ74">
        <v>3212296.05</v>
      </c>
      <c r="CB74">
        <v>0.06</v>
      </c>
      <c r="CC74">
        <v>192737.76300000001</v>
      </c>
      <c r="CD74">
        <v>90055.421711899791</v>
      </c>
      <c r="CE74">
        <v>3019558.29</v>
      </c>
      <c r="CF74" t="s">
        <v>10</v>
      </c>
      <c r="CG74">
        <v>15000</v>
      </c>
      <c r="CH74">
        <v>105055.42171189981</v>
      </c>
      <c r="CI74">
        <v>502950</v>
      </c>
      <c r="CJ74">
        <v>3522508.29</v>
      </c>
      <c r="CK74" t="s">
        <v>20</v>
      </c>
      <c r="CL74" t="s">
        <v>110</v>
      </c>
      <c r="CN74">
        <v>0</v>
      </c>
      <c r="CO74" t="s">
        <v>1</v>
      </c>
      <c r="CP74" t="s">
        <v>1</v>
      </c>
      <c r="CQ74" t="b">
        <v>1</v>
      </c>
      <c r="CR74" t="s">
        <v>1863</v>
      </c>
      <c r="CS74" t="s">
        <v>1787</v>
      </c>
      <c r="CT74" t="s">
        <v>1871</v>
      </c>
      <c r="CU74" t="s">
        <v>1864</v>
      </c>
      <c r="CV74" t="s">
        <v>795</v>
      </c>
      <c r="CW74" t="s">
        <v>128</v>
      </c>
      <c r="CX74" t="s">
        <v>1450</v>
      </c>
      <c r="CY74">
        <v>1.0700000000000005</v>
      </c>
      <c r="CZ74">
        <v>112409.3012317328</v>
      </c>
      <c r="DA74">
        <v>3522508.29</v>
      </c>
      <c r="DB74" t="s">
        <v>10</v>
      </c>
      <c r="DC74" t="b">
        <v>1</v>
      </c>
      <c r="DD74">
        <v>3522508.29</v>
      </c>
      <c r="DE74">
        <v>0</v>
      </c>
      <c r="DF74" t="b">
        <v>1</v>
      </c>
      <c r="DG74" s="23">
        <f>ROUND(ПП4[[#This Row],[Стоимость квартиры с отделкой]]/1000000,2)</f>
        <v>3.52</v>
      </c>
    </row>
    <row r="75" spans="1:111" x14ac:dyDescent="0.25">
      <c r="A75">
        <v>74</v>
      </c>
      <c r="B75" t="s">
        <v>3</v>
      </c>
      <c r="C75">
        <v>11</v>
      </c>
      <c r="D75">
        <v>2</v>
      </c>
      <c r="E75">
        <v>2</v>
      </c>
      <c r="F75">
        <v>16.55</v>
      </c>
      <c r="G75">
        <v>14.04</v>
      </c>
      <c r="I75">
        <v>30.59</v>
      </c>
      <c r="J75">
        <v>13.35</v>
      </c>
      <c r="K75">
        <v>3.69</v>
      </c>
      <c r="L75">
        <v>1.9219999999999999</v>
      </c>
      <c r="N75">
        <v>9.48</v>
      </c>
      <c r="O75">
        <v>2.91</v>
      </c>
      <c r="P75">
        <v>2.5499999999999998</v>
      </c>
      <c r="Q75">
        <v>5.46</v>
      </c>
      <c r="R75">
        <v>64.489999999999995</v>
      </c>
      <c r="S75">
        <v>59.029999999999994</v>
      </c>
      <c r="T75">
        <v>61.76</v>
      </c>
      <c r="U75">
        <v>63.3</v>
      </c>
      <c r="V75">
        <v>68639.199999999997</v>
      </c>
      <c r="W75">
        <v>3431.96</v>
      </c>
      <c r="X75">
        <v>72071.16</v>
      </c>
      <c r="Z75">
        <v>72071.16</v>
      </c>
      <c r="AA75">
        <v>3603.558</v>
      </c>
      <c r="AB75">
        <v>75674.717999999993</v>
      </c>
      <c r="AC75">
        <v>9.3079903140000013</v>
      </c>
      <c r="AD75">
        <v>75684.02599031401</v>
      </c>
      <c r="AF75">
        <v>75684.02599031401</v>
      </c>
      <c r="AH75">
        <v>75684.02599031401</v>
      </c>
      <c r="AI75">
        <v>1513.6805198062802</v>
      </c>
      <c r="AJ75">
        <v>77197.70651012029</v>
      </c>
      <c r="AK75">
        <v>2315.9311953036085</v>
      </c>
      <c r="AL75">
        <v>79513.637705423898</v>
      </c>
      <c r="AM75">
        <v>3180.545508216956</v>
      </c>
      <c r="AN75">
        <v>82694.183213640848</v>
      </c>
      <c r="AO75">
        <v>2480.8254964092253</v>
      </c>
      <c r="AP75">
        <v>85175.008710050068</v>
      </c>
      <c r="AQ75">
        <v>2555.2502613015017</v>
      </c>
      <c r="AR75">
        <v>87730.258971351563</v>
      </c>
      <c r="AT75">
        <v>87730.258971351563</v>
      </c>
      <c r="AU75">
        <v>2631.9077691405469</v>
      </c>
      <c r="AV75">
        <v>90362.166740492103</v>
      </c>
      <c r="AX75">
        <v>90362.166740492103</v>
      </c>
      <c r="AZ75">
        <v>90362.166740492103</v>
      </c>
      <c r="BB75">
        <v>90362.166740492103</v>
      </c>
      <c r="BD75">
        <v>90362.166740492103</v>
      </c>
      <c r="BF75">
        <v>90362.166740492103</v>
      </c>
      <c r="BH75">
        <v>90362.166740492103</v>
      </c>
      <c r="BI75" s="5"/>
      <c r="BJ75" s="5">
        <v>90362.166740492103</v>
      </c>
      <c r="BL75">
        <v>90362.166740492103</v>
      </c>
      <c r="BN75">
        <v>90362.166740492103</v>
      </c>
      <c r="BP75">
        <v>90362.166740492103</v>
      </c>
      <c r="BR75">
        <v>90362.166740492103</v>
      </c>
      <c r="BT75">
        <v>90362.166740492103</v>
      </c>
      <c r="BV75">
        <v>90362.166740492103</v>
      </c>
      <c r="BX75">
        <v>90362.166740492103</v>
      </c>
      <c r="BY75">
        <v>90362.17</v>
      </c>
      <c r="BZ75">
        <v>5580767.6200000001</v>
      </c>
      <c r="CB75">
        <v>0.06</v>
      </c>
      <c r="CC75">
        <v>334846.05719999998</v>
      </c>
      <c r="CD75">
        <v>84940.439766839379</v>
      </c>
      <c r="CE75">
        <v>5245921.5599999996</v>
      </c>
      <c r="CF75" t="s">
        <v>10</v>
      </c>
      <c r="CG75">
        <v>22000</v>
      </c>
      <c r="CH75">
        <v>106940.43976683938</v>
      </c>
      <c r="CI75">
        <v>1358720</v>
      </c>
      <c r="CJ75">
        <v>6604641.5599999996</v>
      </c>
      <c r="CK75" t="s">
        <v>20</v>
      </c>
      <c r="CL75" t="s">
        <v>110</v>
      </c>
      <c r="CN75">
        <v>0</v>
      </c>
      <c r="CO75" t="s">
        <v>1</v>
      </c>
      <c r="CP75" t="s">
        <v>1</v>
      </c>
      <c r="CQ75" t="b">
        <v>1</v>
      </c>
      <c r="CR75" t="s">
        <v>1863</v>
      </c>
      <c r="CS75" t="s">
        <v>1787</v>
      </c>
      <c r="CT75" t="s">
        <v>1871</v>
      </c>
      <c r="CU75" t="s">
        <v>1865</v>
      </c>
      <c r="CV75" t="s">
        <v>796</v>
      </c>
      <c r="CW75" t="s">
        <v>128</v>
      </c>
      <c r="CX75" t="s">
        <v>1450</v>
      </c>
      <c r="CY75">
        <v>1.5399999999999991</v>
      </c>
      <c r="CZ75">
        <v>164688.27724093254</v>
      </c>
      <c r="DA75">
        <v>6604641.5599999996</v>
      </c>
      <c r="DB75" t="s">
        <v>10</v>
      </c>
      <c r="DC75" t="b">
        <v>1</v>
      </c>
      <c r="DD75">
        <v>6604641.5599999996</v>
      </c>
      <c r="DE75">
        <v>0</v>
      </c>
      <c r="DF75" t="b">
        <v>1</v>
      </c>
      <c r="DG75" s="23">
        <f>ROUND(ПП4[[#This Row],[Стоимость квартиры с отделкой]]/1000000,2)</f>
        <v>6.6</v>
      </c>
    </row>
    <row r="76" spans="1:111" x14ac:dyDescent="0.25">
      <c r="A76">
        <v>75</v>
      </c>
      <c r="B76" t="s">
        <v>3</v>
      </c>
      <c r="C76">
        <v>11</v>
      </c>
      <c r="D76">
        <v>3</v>
      </c>
      <c r="E76">
        <v>1</v>
      </c>
      <c r="F76">
        <v>12.25</v>
      </c>
      <c r="I76">
        <v>12.25</v>
      </c>
      <c r="J76">
        <v>11.65</v>
      </c>
      <c r="K76">
        <v>3.67</v>
      </c>
      <c r="N76">
        <v>6.55</v>
      </c>
      <c r="O76">
        <v>2.83</v>
      </c>
      <c r="Q76">
        <v>2.83</v>
      </c>
      <c r="R76">
        <v>36.950000000000003</v>
      </c>
      <c r="S76">
        <v>34.120000000000005</v>
      </c>
      <c r="T76">
        <v>35.54</v>
      </c>
      <c r="U76">
        <v>37</v>
      </c>
      <c r="V76">
        <v>71400</v>
      </c>
      <c r="W76">
        <v>3570</v>
      </c>
      <c r="X76">
        <v>74970</v>
      </c>
      <c r="Y76">
        <v>2998.8</v>
      </c>
      <c r="Z76">
        <v>77968.800000000003</v>
      </c>
      <c r="AA76">
        <v>3898.440000000001</v>
      </c>
      <c r="AB76">
        <v>81867.240000000005</v>
      </c>
      <c r="AC76">
        <v>10.069670520000001</v>
      </c>
      <c r="AD76">
        <v>81877.309670520001</v>
      </c>
      <c r="AE76">
        <v>4093.8654835259999</v>
      </c>
      <c r="AF76">
        <v>85971.175154045995</v>
      </c>
      <c r="AH76">
        <v>85971.175154045995</v>
      </c>
      <c r="AI76">
        <v>2579.1352546213802</v>
      </c>
      <c r="AJ76">
        <v>88550.31040866737</v>
      </c>
      <c r="AK76">
        <v>885.50310408667372</v>
      </c>
      <c r="AL76">
        <v>89435.813512754044</v>
      </c>
      <c r="AM76">
        <v>1788.7162702550809</v>
      </c>
      <c r="AN76">
        <v>91224.529783009129</v>
      </c>
      <c r="AO76">
        <v>1824.4905956601824</v>
      </c>
      <c r="AP76">
        <v>93049.020378669316</v>
      </c>
      <c r="AR76">
        <v>93049.020378669316</v>
      </c>
      <c r="AT76">
        <v>93049.020378669316</v>
      </c>
      <c r="AV76">
        <v>93049.020378669316</v>
      </c>
      <c r="AX76">
        <v>93049.020378669316</v>
      </c>
      <c r="AZ76">
        <v>93049.020378669316</v>
      </c>
      <c r="BB76">
        <v>93049.020378669316</v>
      </c>
      <c r="BD76">
        <v>93049.020378669316</v>
      </c>
      <c r="BF76">
        <v>93049.020378669316</v>
      </c>
      <c r="BH76">
        <v>93049.020378669316</v>
      </c>
      <c r="BI76" s="5"/>
      <c r="BJ76" s="5">
        <v>93049.020378669316</v>
      </c>
      <c r="BL76">
        <v>93049.020378669316</v>
      </c>
      <c r="BN76">
        <v>93049.020378669316</v>
      </c>
      <c r="BP76">
        <v>93049.020378669316</v>
      </c>
      <c r="BR76">
        <v>93049.020378669316</v>
      </c>
      <c r="BT76">
        <v>93049.020378669316</v>
      </c>
      <c r="BV76">
        <v>93049.020378669316</v>
      </c>
      <c r="BX76">
        <v>93049.020378669316</v>
      </c>
      <c r="BY76">
        <v>93049.02</v>
      </c>
      <c r="BZ76">
        <v>3306962.17</v>
      </c>
      <c r="CB76">
        <v>0.03</v>
      </c>
      <c r="CC76">
        <v>99208.865099999995</v>
      </c>
      <c r="CD76">
        <v>90257.549240292647</v>
      </c>
      <c r="CE76">
        <v>3207753.3</v>
      </c>
      <c r="CF76" t="s">
        <v>9</v>
      </c>
      <c r="CG76">
        <v>4000</v>
      </c>
      <c r="CH76">
        <v>94257.549240292647</v>
      </c>
      <c r="CI76">
        <v>142160</v>
      </c>
      <c r="CJ76">
        <v>3349913.3</v>
      </c>
      <c r="CL76" t="s">
        <v>62</v>
      </c>
      <c r="CN76">
        <v>0</v>
      </c>
      <c r="CO76" t="s">
        <v>1</v>
      </c>
      <c r="CP76" t="s">
        <v>1</v>
      </c>
      <c r="CQ76" t="b">
        <v>1</v>
      </c>
      <c r="CR76" t="s">
        <v>1863</v>
      </c>
      <c r="CS76" t="s">
        <v>1787</v>
      </c>
      <c r="CT76" t="s">
        <v>1871</v>
      </c>
      <c r="CU76" t="s">
        <v>1864</v>
      </c>
      <c r="CV76" t="s">
        <v>797</v>
      </c>
      <c r="CW76" t="s">
        <v>128</v>
      </c>
      <c r="CX76" t="s">
        <v>1450</v>
      </c>
      <c r="CY76">
        <v>1.4600000000000009</v>
      </c>
      <c r="CZ76">
        <v>137616.02189082731</v>
      </c>
      <c r="DA76">
        <v>3349913.3</v>
      </c>
      <c r="DB76" t="s">
        <v>9</v>
      </c>
      <c r="DC76" t="b">
        <v>1</v>
      </c>
      <c r="DD76">
        <v>3349913.3</v>
      </c>
      <c r="DE76">
        <v>0</v>
      </c>
      <c r="DF76" t="b">
        <v>1</v>
      </c>
      <c r="DG76" s="23">
        <f>ROUND(ПП4[[#This Row],[Стоимость квартиры с отделкой]]/1000000,2)</f>
        <v>3.35</v>
      </c>
    </row>
    <row r="77" spans="1:111" x14ac:dyDescent="0.25">
      <c r="A77">
        <v>76</v>
      </c>
      <c r="B77" t="s">
        <v>3</v>
      </c>
      <c r="C77">
        <v>11</v>
      </c>
      <c r="D77">
        <v>4</v>
      </c>
      <c r="E77">
        <v>2</v>
      </c>
      <c r="F77">
        <v>14.61</v>
      </c>
      <c r="G77">
        <v>11.01</v>
      </c>
      <c r="I77">
        <v>25.62</v>
      </c>
      <c r="J77">
        <v>14.77</v>
      </c>
      <c r="K77">
        <v>2.85</v>
      </c>
      <c r="L77">
        <v>2.4900000000000002</v>
      </c>
      <c r="N77">
        <v>8.7899999999999991</v>
      </c>
      <c r="O77">
        <v>3.01</v>
      </c>
      <c r="Q77">
        <v>3.01</v>
      </c>
      <c r="R77">
        <v>57.53</v>
      </c>
      <c r="S77">
        <v>54.52</v>
      </c>
      <c r="T77">
        <v>56.03</v>
      </c>
      <c r="U77">
        <v>57.800000000000011</v>
      </c>
      <c r="V77">
        <v>67972.800000000003</v>
      </c>
      <c r="W77">
        <v>3398.6400000000003</v>
      </c>
      <c r="X77">
        <v>71371.44</v>
      </c>
      <c r="Z77">
        <v>71371.44</v>
      </c>
      <c r="AA77">
        <v>3568.5720000000001</v>
      </c>
      <c r="AB77">
        <v>74940.012000000002</v>
      </c>
      <c r="AC77">
        <v>9.2176214760000015</v>
      </c>
      <c r="AD77">
        <v>74949.229621475999</v>
      </c>
      <c r="AF77">
        <v>74949.229621475999</v>
      </c>
      <c r="AH77">
        <v>74949.229621475999</v>
      </c>
      <c r="AI77">
        <v>1498.98459242952</v>
      </c>
      <c r="AJ77">
        <v>76448.214213905521</v>
      </c>
      <c r="AK77">
        <v>764.48214213905521</v>
      </c>
      <c r="AL77">
        <v>77212.696356044573</v>
      </c>
      <c r="AN77">
        <v>77212.696356044573</v>
      </c>
      <c r="AP77">
        <v>77212.696356044573</v>
      </c>
      <c r="AR77">
        <v>77212.696356044573</v>
      </c>
      <c r="AT77">
        <v>77212.696356044573</v>
      </c>
      <c r="AV77">
        <v>77212.696356044573</v>
      </c>
      <c r="AX77">
        <v>77212.696356044573</v>
      </c>
      <c r="AZ77">
        <v>77212.696356044573</v>
      </c>
      <c r="BB77">
        <v>77212.696356044573</v>
      </c>
      <c r="BD77">
        <v>77212.696356044573</v>
      </c>
      <c r="BF77">
        <v>77212.696356044573</v>
      </c>
      <c r="BH77">
        <v>77212.696356044573</v>
      </c>
      <c r="BI77" s="5"/>
      <c r="BJ77" s="5">
        <v>77212.696356044573</v>
      </c>
      <c r="BL77">
        <v>77212.696356044573</v>
      </c>
      <c r="BN77">
        <v>77212.696356044573</v>
      </c>
      <c r="BP77">
        <v>77212.696356044573</v>
      </c>
      <c r="BR77">
        <v>77212.696356044573</v>
      </c>
      <c r="BT77">
        <v>77212.696356044573</v>
      </c>
      <c r="BV77">
        <v>77212.696356044573</v>
      </c>
      <c r="BX77">
        <v>77212.696356044573</v>
      </c>
      <c r="BY77">
        <v>77212.7</v>
      </c>
      <c r="BZ77">
        <v>4326227.58</v>
      </c>
      <c r="CB77">
        <v>0.06</v>
      </c>
      <c r="CC77">
        <v>259573.65479999999</v>
      </c>
      <c r="CD77">
        <v>72579.938068891686</v>
      </c>
      <c r="CE77">
        <v>4066653.93</v>
      </c>
      <c r="CF77" t="s">
        <v>9</v>
      </c>
      <c r="CG77">
        <v>4000</v>
      </c>
      <c r="CH77">
        <v>76579.938068891686</v>
      </c>
      <c r="CI77">
        <v>224119.99999999953</v>
      </c>
      <c r="CJ77">
        <v>4290773.93</v>
      </c>
      <c r="CL77" t="s">
        <v>110</v>
      </c>
      <c r="CN77">
        <v>0</v>
      </c>
      <c r="CO77" t="s">
        <v>1</v>
      </c>
      <c r="CP77" t="s">
        <v>1</v>
      </c>
      <c r="CQ77" t="b">
        <v>1</v>
      </c>
      <c r="CR77" t="s">
        <v>1863</v>
      </c>
      <c r="CS77" t="s">
        <v>1787</v>
      </c>
      <c r="CT77" t="s">
        <v>1871</v>
      </c>
      <c r="CU77" t="s">
        <v>1857</v>
      </c>
      <c r="CV77" t="s">
        <v>798</v>
      </c>
      <c r="CW77" t="s">
        <v>128</v>
      </c>
      <c r="CX77" t="s">
        <v>1450</v>
      </c>
      <c r="CY77">
        <v>1.7700000000000102</v>
      </c>
      <c r="CZ77">
        <v>135546.49038193905</v>
      </c>
      <c r="DA77">
        <v>4290773.93</v>
      </c>
      <c r="DB77" t="s">
        <v>9</v>
      </c>
      <c r="DC77" t="b">
        <v>1</v>
      </c>
      <c r="DD77">
        <v>4290773.93</v>
      </c>
      <c r="DE77">
        <v>0</v>
      </c>
      <c r="DF77" t="b">
        <v>1</v>
      </c>
      <c r="DG77" s="23">
        <f>ROUND(ПП4[[#This Row],[Стоимость квартиры с отделкой]]/1000000,2)</f>
        <v>4.29</v>
      </c>
    </row>
    <row r="78" spans="1:111" x14ac:dyDescent="0.25">
      <c r="A78">
        <v>77</v>
      </c>
      <c r="B78" t="s">
        <v>3</v>
      </c>
      <c r="C78">
        <v>11</v>
      </c>
      <c r="D78">
        <v>5</v>
      </c>
      <c r="E78">
        <v>2</v>
      </c>
      <c r="F78">
        <v>14.86</v>
      </c>
      <c r="G78">
        <v>9.69</v>
      </c>
      <c r="I78">
        <v>24.55</v>
      </c>
      <c r="J78">
        <v>14.88</v>
      </c>
      <c r="K78">
        <v>2.83</v>
      </c>
      <c r="L78">
        <v>1.82</v>
      </c>
      <c r="N78">
        <v>9.26</v>
      </c>
      <c r="O78">
        <v>2.63</v>
      </c>
      <c r="Q78">
        <v>2.63</v>
      </c>
      <c r="R78">
        <v>55.97</v>
      </c>
      <c r="S78">
        <v>53.34</v>
      </c>
      <c r="T78">
        <v>54.66</v>
      </c>
      <c r="U78">
        <v>56.5</v>
      </c>
      <c r="V78">
        <v>67972.800000000003</v>
      </c>
      <c r="W78">
        <v>3398.6400000000003</v>
      </c>
      <c r="X78">
        <v>71371.44</v>
      </c>
      <c r="Z78">
        <v>71371.44</v>
      </c>
      <c r="AB78">
        <v>71371.44</v>
      </c>
      <c r="AD78">
        <v>71371.44</v>
      </c>
      <c r="AF78">
        <v>71371.44</v>
      </c>
      <c r="AH78">
        <v>71371.44</v>
      </c>
      <c r="AJ78">
        <v>71371.44</v>
      </c>
      <c r="AL78">
        <v>71371.44</v>
      </c>
      <c r="AN78">
        <v>71371.44</v>
      </c>
      <c r="AP78">
        <v>71371.44</v>
      </c>
      <c r="AR78">
        <v>71371.44</v>
      </c>
      <c r="AT78">
        <v>71371.44</v>
      </c>
      <c r="AV78">
        <v>71371.44</v>
      </c>
      <c r="AX78">
        <v>71371.44</v>
      </c>
      <c r="AZ78">
        <v>71371.44</v>
      </c>
      <c r="BB78">
        <v>71371.44</v>
      </c>
      <c r="BD78">
        <v>71371.44</v>
      </c>
      <c r="BF78">
        <v>71371.44</v>
      </c>
      <c r="BH78">
        <v>71371.44</v>
      </c>
      <c r="BI78" s="5"/>
      <c r="BJ78" s="5">
        <v>71371.44</v>
      </c>
      <c r="BL78">
        <v>71371.44</v>
      </c>
      <c r="BN78">
        <v>71371.44</v>
      </c>
      <c r="BP78">
        <v>71371.44</v>
      </c>
      <c r="BR78">
        <v>71371.44</v>
      </c>
      <c r="BT78">
        <v>71371.44</v>
      </c>
      <c r="BV78">
        <v>71371.44</v>
      </c>
      <c r="BX78">
        <v>71371.44</v>
      </c>
      <c r="BY78">
        <v>71371.44</v>
      </c>
      <c r="BZ78">
        <v>3901162.91</v>
      </c>
      <c r="CC78">
        <v>0</v>
      </c>
      <c r="CD78">
        <v>71371.439992682048</v>
      </c>
      <c r="CE78">
        <v>3901162.91</v>
      </c>
      <c r="CF78" t="s">
        <v>9</v>
      </c>
      <c r="CG78">
        <v>7500</v>
      </c>
      <c r="CH78">
        <v>78871.439992682048</v>
      </c>
      <c r="CI78">
        <v>409950</v>
      </c>
      <c r="CJ78">
        <v>4311112.91</v>
      </c>
      <c r="CN78">
        <v>0</v>
      </c>
      <c r="CO78" t="s">
        <v>1</v>
      </c>
      <c r="CP78" t="s">
        <v>1</v>
      </c>
      <c r="CQ78" t="b">
        <v>1</v>
      </c>
      <c r="CR78" t="s">
        <v>1863</v>
      </c>
      <c r="CS78" t="s">
        <v>1787</v>
      </c>
      <c r="CT78" t="s">
        <v>1871</v>
      </c>
      <c r="CU78" t="s">
        <v>1857</v>
      </c>
      <c r="CV78" t="s">
        <v>799</v>
      </c>
      <c r="CW78" t="s">
        <v>128</v>
      </c>
      <c r="CX78" t="s">
        <v>1450</v>
      </c>
      <c r="CY78">
        <v>1.8400000000000032</v>
      </c>
      <c r="CZ78">
        <v>145123.44958653525</v>
      </c>
      <c r="DA78">
        <v>4311112.91</v>
      </c>
      <c r="DB78" t="s">
        <v>9</v>
      </c>
      <c r="DC78" t="b">
        <v>1</v>
      </c>
      <c r="DD78">
        <v>4311112.91</v>
      </c>
      <c r="DE78">
        <v>0</v>
      </c>
      <c r="DF78" t="b">
        <v>1</v>
      </c>
      <c r="DG78" s="23">
        <f>ROUND(ПП4[[#This Row],[Стоимость квартиры с отделкой]]/1000000,2)</f>
        <v>4.3099999999999996</v>
      </c>
    </row>
    <row r="79" spans="1:111" x14ac:dyDescent="0.25">
      <c r="A79">
        <v>78</v>
      </c>
      <c r="B79" t="s">
        <v>3</v>
      </c>
      <c r="C79">
        <v>11</v>
      </c>
      <c r="D79">
        <v>6</v>
      </c>
      <c r="E79">
        <v>2</v>
      </c>
      <c r="F79">
        <v>13.33</v>
      </c>
      <c r="G79">
        <v>13.23</v>
      </c>
      <c r="I79">
        <v>26.56</v>
      </c>
      <c r="J79">
        <v>16.25</v>
      </c>
      <c r="K79">
        <v>3.18</v>
      </c>
      <c r="L79">
        <v>2.14</v>
      </c>
      <c r="M79">
        <v>5.14</v>
      </c>
      <c r="N79">
        <v>5.19</v>
      </c>
      <c r="O79">
        <v>2.81</v>
      </c>
      <c r="Q79">
        <v>2.81</v>
      </c>
      <c r="R79">
        <v>61.27</v>
      </c>
      <c r="S79">
        <v>58.46</v>
      </c>
      <c r="T79">
        <v>59.87</v>
      </c>
      <c r="U79">
        <v>61.499999999999993</v>
      </c>
      <c r="V79">
        <v>73304</v>
      </c>
      <c r="W79">
        <v>3665.2</v>
      </c>
      <c r="X79">
        <v>76969.2</v>
      </c>
      <c r="Z79">
        <v>76969.2</v>
      </c>
      <c r="AA79">
        <v>3848.46</v>
      </c>
      <c r="AB79">
        <v>80817.66</v>
      </c>
      <c r="AC79">
        <v>9.940572180000002</v>
      </c>
      <c r="AD79">
        <v>80827.600572180003</v>
      </c>
      <c r="AF79">
        <v>80827.600572180003</v>
      </c>
      <c r="AH79">
        <v>80827.600572180003</v>
      </c>
      <c r="AI79">
        <v>1616.5520114435999</v>
      </c>
      <c r="AJ79">
        <v>82444.152583623596</v>
      </c>
      <c r="AK79">
        <v>2473.324577508708</v>
      </c>
      <c r="AL79">
        <v>84917.477161132309</v>
      </c>
      <c r="AN79">
        <v>84917.477161132309</v>
      </c>
      <c r="AP79">
        <v>84917.477161132309</v>
      </c>
      <c r="AR79">
        <v>84917.477161132309</v>
      </c>
      <c r="AT79">
        <v>84917.477161132309</v>
      </c>
      <c r="AV79">
        <v>84917.477161132309</v>
      </c>
      <c r="AX79">
        <v>84917.477161132309</v>
      </c>
      <c r="AZ79">
        <v>84917.477161132309</v>
      </c>
      <c r="BB79">
        <v>84917.477161132309</v>
      </c>
      <c r="BD79">
        <v>84917.477161132309</v>
      </c>
      <c r="BF79">
        <v>84917.477161132309</v>
      </c>
      <c r="BH79">
        <v>84917.477161132309</v>
      </c>
      <c r="BI79" s="5"/>
      <c r="BJ79" s="5">
        <v>84917.477161132309</v>
      </c>
      <c r="BL79">
        <v>84917.477161132309</v>
      </c>
      <c r="BN79">
        <v>84917.477161132309</v>
      </c>
      <c r="BP79">
        <v>84917.477161132309</v>
      </c>
      <c r="BR79">
        <v>84917.477161132309</v>
      </c>
      <c r="BT79">
        <v>84917.477161132309</v>
      </c>
      <c r="BV79">
        <v>84917.477161132309</v>
      </c>
      <c r="BX79">
        <v>84917.477161132309</v>
      </c>
      <c r="BY79">
        <v>84917.48</v>
      </c>
      <c r="BZ79">
        <v>5084009.53</v>
      </c>
      <c r="CA79">
        <v>239480</v>
      </c>
      <c r="CC79">
        <v>239480</v>
      </c>
      <c r="CD79">
        <v>80917.48004008687</v>
      </c>
      <c r="CE79">
        <v>4844529.53</v>
      </c>
      <c r="CF79" t="s">
        <v>9</v>
      </c>
      <c r="CG79">
        <v>4000</v>
      </c>
      <c r="CH79">
        <v>84917.48004008687</v>
      </c>
      <c r="CI79">
        <v>239480</v>
      </c>
      <c r="CJ79">
        <v>5084009.53</v>
      </c>
      <c r="CK79" t="s">
        <v>20</v>
      </c>
      <c r="CL79" t="s">
        <v>112</v>
      </c>
      <c r="CN79">
        <v>0</v>
      </c>
      <c r="CO79" t="s">
        <v>1</v>
      </c>
      <c r="CP79" t="s">
        <v>1</v>
      </c>
      <c r="CQ79" t="b">
        <v>1</v>
      </c>
      <c r="CR79" t="s">
        <v>1863</v>
      </c>
      <c r="CS79" t="s">
        <v>1787</v>
      </c>
      <c r="CT79" t="s">
        <v>1871</v>
      </c>
      <c r="CU79" t="s">
        <v>1857</v>
      </c>
      <c r="CV79" t="s">
        <v>800</v>
      </c>
      <c r="CW79" t="s">
        <v>128</v>
      </c>
      <c r="CX79" t="s">
        <v>1450</v>
      </c>
      <c r="CY79">
        <v>1.6299999999999957</v>
      </c>
      <c r="CZ79">
        <v>138415.4924653412</v>
      </c>
      <c r="DA79">
        <v>5084009.53</v>
      </c>
      <c r="DB79" t="s">
        <v>9</v>
      </c>
      <c r="DC79" t="b">
        <v>1</v>
      </c>
      <c r="DD79">
        <v>5084009.53</v>
      </c>
      <c r="DE79">
        <v>0</v>
      </c>
      <c r="DF79" t="b">
        <v>1</v>
      </c>
      <c r="DG79" s="23">
        <f>ROUND(ПП4[[#This Row],[Стоимость квартиры с отделкой]]/1000000,2)</f>
        <v>5.08</v>
      </c>
    </row>
    <row r="80" spans="1:111" x14ac:dyDescent="0.25">
      <c r="A80">
        <v>79</v>
      </c>
      <c r="B80" t="s">
        <v>3</v>
      </c>
      <c r="C80">
        <v>11</v>
      </c>
      <c r="D80">
        <v>7</v>
      </c>
      <c r="E80">
        <v>0</v>
      </c>
      <c r="F80">
        <v>8.2799999999999994</v>
      </c>
      <c r="I80">
        <v>8.2799999999999994</v>
      </c>
      <c r="J80">
        <v>5.3</v>
      </c>
      <c r="K80">
        <v>3.38</v>
      </c>
      <c r="N80">
        <v>3.17</v>
      </c>
      <c r="O80">
        <v>3.23</v>
      </c>
      <c r="Q80">
        <v>3.23</v>
      </c>
      <c r="R80">
        <v>23.36</v>
      </c>
      <c r="S80">
        <v>20.13</v>
      </c>
      <c r="T80">
        <v>21.75</v>
      </c>
      <c r="U80">
        <v>22.5</v>
      </c>
      <c r="V80">
        <v>75600</v>
      </c>
      <c r="W80">
        <v>3780</v>
      </c>
      <c r="X80">
        <v>79380</v>
      </c>
      <c r="Z80">
        <v>79380</v>
      </c>
      <c r="AB80">
        <v>79380</v>
      </c>
      <c r="AC80">
        <v>9.7637400000000003</v>
      </c>
      <c r="AD80">
        <v>79389.763739999995</v>
      </c>
      <c r="AE80">
        <v>3969.4881869999999</v>
      </c>
      <c r="AF80">
        <v>83359.25192699999</v>
      </c>
      <c r="AG80">
        <v>8335.9251926999987</v>
      </c>
      <c r="AH80">
        <v>91695.177119699991</v>
      </c>
      <c r="AJ80">
        <v>91695.177119699991</v>
      </c>
      <c r="AK80">
        <v>2750.8553135909997</v>
      </c>
      <c r="AL80">
        <v>94446.032433290995</v>
      </c>
      <c r="AM80">
        <v>3777.8412973316399</v>
      </c>
      <c r="AN80">
        <v>98223.873730622639</v>
      </c>
      <c r="AO80">
        <v>4911.1936865311318</v>
      </c>
      <c r="AP80">
        <v>103135.06741715375</v>
      </c>
      <c r="AQ80">
        <v>3094.0520225146129</v>
      </c>
      <c r="AR80">
        <v>106229.1194396684</v>
      </c>
      <c r="AS80">
        <v>5311.4559719834197</v>
      </c>
      <c r="AT80">
        <v>111540.57541165179</v>
      </c>
      <c r="AU80">
        <v>3346.2172623495539</v>
      </c>
      <c r="AV80">
        <v>114886.79267400136</v>
      </c>
      <c r="AW80">
        <v>6893.2075604400816</v>
      </c>
      <c r="AX80">
        <v>121780.00023444144</v>
      </c>
      <c r="AZ80">
        <v>121780.00023444144</v>
      </c>
      <c r="BA80">
        <v>3653.4000070332431</v>
      </c>
      <c r="BB80">
        <v>125433.40024147468</v>
      </c>
      <c r="BD80">
        <v>125433.40024147468</v>
      </c>
      <c r="BE80">
        <v>6271.6700120737351</v>
      </c>
      <c r="BF80">
        <v>131705.07025354842</v>
      </c>
      <c r="BH80">
        <v>131705.07025354842</v>
      </c>
      <c r="BI80" s="5">
        <v>6585.253512677421</v>
      </c>
      <c r="BJ80" s="5">
        <v>138290.32376622583</v>
      </c>
      <c r="BK80">
        <v>-7500</v>
      </c>
      <c r="BL80">
        <v>130790.32376622585</v>
      </c>
      <c r="BN80">
        <v>130790.32376622585</v>
      </c>
      <c r="BP80">
        <v>130790.32376622585</v>
      </c>
      <c r="BR80">
        <v>130790.32376622585</v>
      </c>
      <c r="BT80">
        <v>130790.32376622585</v>
      </c>
      <c r="BV80">
        <v>130790.32376622585</v>
      </c>
      <c r="BX80">
        <v>130790.32376622585</v>
      </c>
      <c r="BY80">
        <v>130790.32</v>
      </c>
      <c r="BZ80">
        <v>2844700</v>
      </c>
      <c r="CC80">
        <v>0</v>
      </c>
      <c r="CD80">
        <v>130790.80459770116</v>
      </c>
      <c r="CE80">
        <v>2844700</v>
      </c>
      <c r="CF80" t="s">
        <v>9</v>
      </c>
      <c r="CG80">
        <v>7500</v>
      </c>
      <c r="CH80">
        <v>138290.80459770115</v>
      </c>
      <c r="CI80">
        <v>163125</v>
      </c>
      <c r="CJ80">
        <v>3007825</v>
      </c>
      <c r="CK80" t="s">
        <v>20</v>
      </c>
      <c r="CN80">
        <v>0</v>
      </c>
      <c r="CO80" t="s">
        <v>1</v>
      </c>
      <c r="CP80" t="s">
        <v>1</v>
      </c>
      <c r="CQ80" t="b">
        <v>1</v>
      </c>
      <c r="CR80" t="s">
        <v>1863</v>
      </c>
      <c r="CS80" t="s">
        <v>1787</v>
      </c>
      <c r="CT80" t="s">
        <v>1871</v>
      </c>
      <c r="CU80" t="s">
        <v>1862</v>
      </c>
      <c r="CV80" t="s">
        <v>801</v>
      </c>
      <c r="CW80" t="s">
        <v>1269</v>
      </c>
      <c r="CX80" t="s">
        <v>1450</v>
      </c>
      <c r="CY80">
        <v>0.75</v>
      </c>
      <c r="CZ80">
        <v>103718.10344827586</v>
      </c>
      <c r="DA80">
        <v>3007825</v>
      </c>
      <c r="DB80" t="s">
        <v>9</v>
      </c>
      <c r="DC80" t="b">
        <v>1</v>
      </c>
      <c r="DD80">
        <v>3007825</v>
      </c>
      <c r="DE80">
        <v>0</v>
      </c>
      <c r="DF80" t="b">
        <v>1</v>
      </c>
      <c r="DG80" s="23">
        <f>ROUND(ПП4[[#This Row],[Стоимость квартиры с отделкой]]/1000000,2)</f>
        <v>3.01</v>
      </c>
    </row>
    <row r="81" spans="1:111" x14ac:dyDescent="0.25">
      <c r="A81">
        <v>80</v>
      </c>
      <c r="B81" t="s">
        <v>3</v>
      </c>
      <c r="C81">
        <v>11</v>
      </c>
      <c r="D81">
        <v>8</v>
      </c>
      <c r="E81">
        <v>0</v>
      </c>
      <c r="F81">
        <v>8.2899999999999991</v>
      </c>
      <c r="I81">
        <v>8.2899999999999991</v>
      </c>
      <c r="J81">
        <v>5.3</v>
      </c>
      <c r="K81">
        <v>3.38</v>
      </c>
      <c r="N81">
        <v>3.17</v>
      </c>
      <c r="O81">
        <v>3.17</v>
      </c>
      <c r="Q81">
        <v>3.17</v>
      </c>
      <c r="R81">
        <v>23.31</v>
      </c>
      <c r="S81">
        <v>20.14</v>
      </c>
      <c r="T81">
        <v>21.73</v>
      </c>
      <c r="U81">
        <v>22.4</v>
      </c>
      <c r="V81">
        <v>75600</v>
      </c>
      <c r="W81">
        <v>3780</v>
      </c>
      <c r="X81">
        <v>79380</v>
      </c>
      <c r="Z81">
        <v>79380</v>
      </c>
      <c r="AB81">
        <v>79380</v>
      </c>
      <c r="AC81">
        <v>9.7637400000000003</v>
      </c>
      <c r="AD81">
        <v>79389.763739999995</v>
      </c>
      <c r="AE81">
        <v>3969.4881869999999</v>
      </c>
      <c r="AF81">
        <v>83359.25192699999</v>
      </c>
      <c r="AH81">
        <v>83359.25192699999</v>
      </c>
      <c r="AJ81">
        <v>83359.25192699999</v>
      </c>
      <c r="AL81">
        <v>83359.25192699999</v>
      </c>
      <c r="AN81">
        <v>83359.25192699999</v>
      </c>
      <c r="AP81">
        <v>83359.25192699999</v>
      </c>
      <c r="AR81">
        <v>83359.25192699999</v>
      </c>
      <c r="AT81">
        <v>83359.25192699999</v>
      </c>
      <c r="AV81">
        <v>83359.25192699999</v>
      </c>
      <c r="AX81">
        <v>83359.25192699999</v>
      </c>
      <c r="AZ81">
        <v>83359.25192699999</v>
      </c>
      <c r="BB81">
        <v>83359.25192699999</v>
      </c>
      <c r="BD81">
        <v>83359.25192699999</v>
      </c>
      <c r="BF81">
        <v>83359.25192699999</v>
      </c>
      <c r="BH81">
        <v>83359.25192699999</v>
      </c>
      <c r="BI81" s="5"/>
      <c r="BJ81" s="5">
        <v>83359.25192699999</v>
      </c>
      <c r="BL81">
        <v>83359.25192699999</v>
      </c>
      <c r="BN81">
        <v>83359.25192699999</v>
      </c>
      <c r="BP81">
        <v>83359.25192699999</v>
      </c>
      <c r="BR81">
        <v>83359.25192699999</v>
      </c>
      <c r="BT81">
        <v>83359.25192699999</v>
      </c>
      <c r="BV81">
        <v>83359.25192699999</v>
      </c>
      <c r="BX81">
        <v>83359.25192699999</v>
      </c>
      <c r="BY81">
        <v>83359.25</v>
      </c>
      <c r="BZ81">
        <v>1811396.5</v>
      </c>
      <c r="CC81">
        <v>0</v>
      </c>
      <c r="CD81">
        <v>83359.249884951685</v>
      </c>
      <c r="CE81">
        <v>1811396.5</v>
      </c>
      <c r="CF81" t="s">
        <v>9</v>
      </c>
      <c r="CG81">
        <v>4000</v>
      </c>
      <c r="CH81">
        <v>87359.249884951685</v>
      </c>
      <c r="CI81">
        <v>86920</v>
      </c>
      <c r="CJ81">
        <v>1898316.5</v>
      </c>
      <c r="CK81" t="s">
        <v>20</v>
      </c>
      <c r="CN81">
        <v>0</v>
      </c>
      <c r="CO81" t="s">
        <v>1</v>
      </c>
      <c r="CP81" t="s">
        <v>1</v>
      </c>
      <c r="CQ81" t="b">
        <v>1</v>
      </c>
      <c r="CR81" t="s">
        <v>1863</v>
      </c>
      <c r="CS81" t="s">
        <v>1787</v>
      </c>
      <c r="CT81" t="s">
        <v>1871</v>
      </c>
      <c r="CU81" t="s">
        <v>1862</v>
      </c>
      <c r="CV81" t="s">
        <v>802</v>
      </c>
      <c r="CW81" t="s">
        <v>128</v>
      </c>
      <c r="CX81" t="s">
        <v>1450</v>
      </c>
      <c r="CY81">
        <v>0.67000000000000171</v>
      </c>
      <c r="CZ81">
        <v>58530.697422917779</v>
      </c>
      <c r="DA81">
        <v>1898316.5</v>
      </c>
      <c r="DB81" t="s">
        <v>9</v>
      </c>
      <c r="DC81" t="b">
        <v>1</v>
      </c>
      <c r="DD81">
        <v>1898316.5</v>
      </c>
      <c r="DE81">
        <v>0</v>
      </c>
      <c r="DF81" t="b">
        <v>1</v>
      </c>
      <c r="DG81" s="23">
        <f>ROUND(ПП4[[#This Row],[Стоимость квартиры с отделкой]]/1000000,2)</f>
        <v>1.9</v>
      </c>
    </row>
    <row r="82" spans="1:111" x14ac:dyDescent="0.25">
      <c r="A82">
        <v>81</v>
      </c>
      <c r="B82" t="s">
        <v>3</v>
      </c>
      <c r="C82">
        <v>12</v>
      </c>
      <c r="D82">
        <v>1</v>
      </c>
      <c r="E82">
        <v>1</v>
      </c>
      <c r="F82">
        <v>13.93</v>
      </c>
      <c r="I82">
        <v>13.93</v>
      </c>
      <c r="J82">
        <v>9.18</v>
      </c>
      <c r="K82">
        <v>3.65</v>
      </c>
      <c r="N82">
        <v>5.52</v>
      </c>
      <c r="O82">
        <v>2.4900000000000002</v>
      </c>
      <c r="Q82">
        <v>2.4900000000000002</v>
      </c>
      <c r="R82">
        <v>34.770000000000003</v>
      </c>
      <c r="S82">
        <v>32.28</v>
      </c>
      <c r="T82">
        <v>33.53</v>
      </c>
      <c r="U82">
        <v>34.4</v>
      </c>
      <c r="V82">
        <v>70700</v>
      </c>
      <c r="W82">
        <v>3535</v>
      </c>
      <c r="X82">
        <v>74235</v>
      </c>
      <c r="Y82">
        <v>2969.4</v>
      </c>
      <c r="Z82">
        <v>77204.399999999994</v>
      </c>
      <c r="AA82">
        <v>3860.22</v>
      </c>
      <c r="AB82">
        <v>81064.62</v>
      </c>
      <c r="AC82">
        <v>9.9709482600000001</v>
      </c>
      <c r="AD82">
        <v>81074.590948259996</v>
      </c>
      <c r="AE82">
        <v>4053.7295474130001</v>
      </c>
      <c r="AF82">
        <v>85128.32049567299</v>
      </c>
      <c r="AH82">
        <v>85128.32049567299</v>
      </c>
      <c r="AI82">
        <v>2553.8496148701897</v>
      </c>
      <c r="AJ82">
        <v>87682.170110543186</v>
      </c>
      <c r="AK82">
        <v>2630.4651033162954</v>
      </c>
      <c r="AL82">
        <v>90312.635213859481</v>
      </c>
      <c r="AM82">
        <v>3612.5054085543793</v>
      </c>
      <c r="AN82">
        <v>93925.140622413863</v>
      </c>
      <c r="AO82">
        <v>1878.5028124482776</v>
      </c>
      <c r="AP82">
        <v>95803.643434862141</v>
      </c>
      <c r="AQ82">
        <v>2874.1093030458642</v>
      </c>
      <c r="AR82">
        <v>98677.752737907998</v>
      </c>
      <c r="AS82">
        <v>4933.8876368954006</v>
      </c>
      <c r="AT82">
        <v>103611.64037480341</v>
      </c>
      <c r="AU82">
        <v>3108.3492112441018</v>
      </c>
      <c r="AV82">
        <v>106719.98958604748</v>
      </c>
      <c r="AX82">
        <v>106719.98958604748</v>
      </c>
      <c r="AZ82">
        <v>106719.98958604748</v>
      </c>
      <c r="BB82">
        <v>106719.98958604748</v>
      </c>
      <c r="BD82">
        <v>106719.98958604748</v>
      </c>
      <c r="BF82">
        <v>106719.98958604748</v>
      </c>
      <c r="BH82">
        <v>106719.98958604748</v>
      </c>
      <c r="BI82" s="5"/>
      <c r="BJ82" s="5">
        <v>106719.98958604748</v>
      </c>
      <c r="BL82">
        <v>106719.98958604748</v>
      </c>
      <c r="BN82">
        <v>106719.98958604748</v>
      </c>
      <c r="BP82">
        <v>106719.98958604748</v>
      </c>
      <c r="BR82">
        <v>106719.98958604748</v>
      </c>
      <c r="BT82">
        <v>106719.98958604748</v>
      </c>
      <c r="BV82">
        <v>106719.98958604748</v>
      </c>
      <c r="BX82">
        <v>106719.98958604748</v>
      </c>
      <c r="BY82">
        <v>106719.99</v>
      </c>
      <c r="BZ82">
        <v>3578321.26</v>
      </c>
      <c r="CC82">
        <v>0</v>
      </c>
      <c r="CD82">
        <v>106719.98985982699</v>
      </c>
      <c r="CE82">
        <v>3578321.26</v>
      </c>
      <c r="CF82" t="s">
        <v>10</v>
      </c>
      <c r="CG82">
        <v>15500</v>
      </c>
      <c r="CH82">
        <v>122219.98985982699</v>
      </c>
      <c r="CI82">
        <v>519715</v>
      </c>
      <c r="CJ82">
        <v>4098036.26</v>
      </c>
      <c r="CK82" t="s">
        <v>20</v>
      </c>
      <c r="CN82">
        <v>0</v>
      </c>
      <c r="CO82" t="s">
        <v>1</v>
      </c>
      <c r="CP82" t="s">
        <v>1</v>
      </c>
      <c r="CQ82" t="b">
        <v>1</v>
      </c>
      <c r="CR82" t="s">
        <v>1863</v>
      </c>
      <c r="CS82" t="s">
        <v>1787</v>
      </c>
      <c r="CT82" t="s">
        <v>1871</v>
      </c>
      <c r="CU82" t="s">
        <v>1864</v>
      </c>
      <c r="CV82" t="s">
        <v>803</v>
      </c>
      <c r="CW82" t="s">
        <v>128</v>
      </c>
      <c r="CX82" t="s">
        <v>1450</v>
      </c>
      <c r="CY82">
        <v>0.86999999999999744</v>
      </c>
      <c r="CZ82">
        <v>106331.39117804921</v>
      </c>
      <c r="DA82">
        <v>4098036.26</v>
      </c>
      <c r="DB82" t="s">
        <v>10</v>
      </c>
      <c r="DC82" t="b">
        <v>1</v>
      </c>
      <c r="DD82">
        <v>4098036.26</v>
      </c>
      <c r="DE82">
        <v>0</v>
      </c>
      <c r="DF82" t="b">
        <v>1</v>
      </c>
      <c r="DG82" s="23">
        <f>ROUND(ПП4[[#This Row],[Стоимость квартиры с отделкой]]/1000000,2)</f>
        <v>4.0999999999999996</v>
      </c>
    </row>
    <row r="83" spans="1:111" x14ac:dyDescent="0.25">
      <c r="A83">
        <v>82</v>
      </c>
      <c r="B83" t="s">
        <v>3</v>
      </c>
      <c r="C83">
        <v>12</v>
      </c>
      <c r="D83">
        <v>2</v>
      </c>
      <c r="E83">
        <v>2</v>
      </c>
      <c r="F83">
        <v>16.55</v>
      </c>
      <c r="G83">
        <v>14.04</v>
      </c>
      <c r="I83">
        <v>30.59</v>
      </c>
      <c r="J83">
        <v>13.35</v>
      </c>
      <c r="K83">
        <v>3.69</v>
      </c>
      <c r="L83">
        <v>1.92</v>
      </c>
      <c r="N83">
        <v>9.48</v>
      </c>
      <c r="O83">
        <v>2.91</v>
      </c>
      <c r="P83">
        <v>2.5499999999999998</v>
      </c>
      <c r="Q83">
        <v>5.46</v>
      </c>
      <c r="R83">
        <v>64.489999999999995</v>
      </c>
      <c r="S83">
        <v>59.029999999999994</v>
      </c>
      <c r="T83">
        <v>61.76</v>
      </c>
      <c r="U83">
        <v>63.3</v>
      </c>
      <c r="V83">
        <v>68639.199999999997</v>
      </c>
      <c r="W83">
        <v>3431.96</v>
      </c>
      <c r="X83">
        <v>72071.16</v>
      </c>
      <c r="Z83">
        <v>72071.16</v>
      </c>
      <c r="AA83">
        <v>3603.558</v>
      </c>
      <c r="AB83">
        <v>75674.717999999993</v>
      </c>
      <c r="AC83">
        <v>9.3079903140000013</v>
      </c>
      <c r="AD83">
        <v>75684.02599031401</v>
      </c>
      <c r="AF83">
        <v>75684.02599031401</v>
      </c>
      <c r="AH83">
        <v>75684.02599031401</v>
      </c>
      <c r="AI83">
        <v>1513.6805198062802</v>
      </c>
      <c r="AJ83">
        <v>77197.70651012029</v>
      </c>
      <c r="AK83">
        <v>2315.9311953036085</v>
      </c>
      <c r="AL83">
        <v>79513.637705423898</v>
      </c>
      <c r="AM83">
        <v>3180.545508216956</v>
      </c>
      <c r="AN83">
        <v>82694.183213640848</v>
      </c>
      <c r="AO83">
        <v>2480.8254964092253</v>
      </c>
      <c r="AP83">
        <v>85175.008710050068</v>
      </c>
      <c r="AQ83">
        <v>2555.2502613015017</v>
      </c>
      <c r="AR83">
        <v>87730.258971351563</v>
      </c>
      <c r="AT83">
        <v>87730.258971351563</v>
      </c>
      <c r="AU83">
        <v>2631.9077691405469</v>
      </c>
      <c r="AV83">
        <v>90362.166740492103</v>
      </c>
      <c r="AX83">
        <v>90362.166740492103</v>
      </c>
      <c r="AZ83">
        <v>90362.166740492103</v>
      </c>
      <c r="BB83">
        <v>90362.166740492103</v>
      </c>
      <c r="BD83">
        <v>90362.166740492103</v>
      </c>
      <c r="BF83">
        <v>90362.166740492103</v>
      </c>
      <c r="BG83">
        <v>1000</v>
      </c>
      <c r="BH83">
        <v>91362.166740492103</v>
      </c>
      <c r="BI83" s="5">
        <v>4568.1083370246051</v>
      </c>
      <c r="BJ83" s="5">
        <v>95930.275077516708</v>
      </c>
      <c r="BK83">
        <v>1000</v>
      </c>
      <c r="BL83">
        <v>96930.275077516708</v>
      </c>
      <c r="BN83">
        <v>96930.275077516708</v>
      </c>
      <c r="BP83">
        <v>96930.275077516708</v>
      </c>
      <c r="BR83">
        <v>96930.275077516708</v>
      </c>
      <c r="BT83">
        <v>96930.275077516708</v>
      </c>
      <c r="BV83">
        <v>96930.275077516708</v>
      </c>
      <c r="BX83">
        <v>96930.275077516708</v>
      </c>
      <c r="BY83">
        <v>96930.28</v>
      </c>
      <c r="BZ83">
        <v>5986500</v>
      </c>
      <c r="CA83">
        <v>88888</v>
      </c>
      <c r="CC83">
        <v>88888</v>
      </c>
      <c r="CD83">
        <v>95492.422279792765</v>
      </c>
      <c r="CE83">
        <v>5897612</v>
      </c>
      <c r="CF83" t="s">
        <v>10</v>
      </c>
      <c r="CG83">
        <v>22000</v>
      </c>
      <c r="CH83">
        <v>117492.42227979277</v>
      </c>
      <c r="CI83">
        <v>1358720</v>
      </c>
      <c r="CJ83">
        <v>7256332</v>
      </c>
      <c r="CK83" t="s">
        <v>20</v>
      </c>
      <c r="CL83" t="s">
        <v>1297</v>
      </c>
      <c r="CN83">
        <v>0</v>
      </c>
      <c r="CO83" t="s">
        <v>1</v>
      </c>
      <c r="CP83" t="s">
        <v>1</v>
      </c>
      <c r="CQ83" t="b">
        <v>1</v>
      </c>
      <c r="CR83" t="s">
        <v>1863</v>
      </c>
      <c r="CS83" t="s">
        <v>1787</v>
      </c>
      <c r="CT83" t="s">
        <v>1871</v>
      </c>
      <c r="CU83" t="s">
        <v>1865</v>
      </c>
      <c r="CV83" t="s">
        <v>804</v>
      </c>
      <c r="CW83" t="s">
        <v>1269</v>
      </c>
      <c r="CX83" t="s">
        <v>1450</v>
      </c>
      <c r="CY83">
        <v>1.5399999999999991</v>
      </c>
      <c r="CZ83">
        <v>180938.33031088073</v>
      </c>
      <c r="DA83">
        <v>7256332</v>
      </c>
      <c r="DB83" t="s">
        <v>10</v>
      </c>
      <c r="DC83" t="b">
        <v>1</v>
      </c>
      <c r="DD83">
        <v>7256332</v>
      </c>
      <c r="DE83">
        <v>0</v>
      </c>
      <c r="DF83" t="b">
        <v>1</v>
      </c>
      <c r="DG83" s="23">
        <f>ROUND(ПП4[[#This Row],[Стоимость квартиры с отделкой]]/1000000,2)</f>
        <v>7.26</v>
      </c>
    </row>
    <row r="84" spans="1:111" x14ac:dyDescent="0.25">
      <c r="A84">
        <v>83</v>
      </c>
      <c r="B84" t="s">
        <v>3</v>
      </c>
      <c r="C84">
        <v>12</v>
      </c>
      <c r="D84">
        <v>3</v>
      </c>
      <c r="E84">
        <v>1</v>
      </c>
      <c r="F84">
        <v>12.25</v>
      </c>
      <c r="I84">
        <v>12.25</v>
      </c>
      <c r="J84">
        <v>11.65</v>
      </c>
      <c r="K84">
        <v>3.67</v>
      </c>
      <c r="N84">
        <v>6.55</v>
      </c>
      <c r="O84">
        <v>2.83</v>
      </c>
      <c r="Q84">
        <v>2.83</v>
      </c>
      <c r="R84">
        <v>36.950000000000003</v>
      </c>
      <c r="S84">
        <v>34.120000000000005</v>
      </c>
      <c r="T84">
        <v>35.54</v>
      </c>
      <c r="U84">
        <v>36.799999999999997</v>
      </c>
      <c r="V84">
        <v>71400</v>
      </c>
      <c r="W84">
        <v>3570</v>
      </c>
      <c r="X84">
        <v>74970</v>
      </c>
      <c r="Y84">
        <v>2998.8</v>
      </c>
      <c r="Z84">
        <v>77968.800000000003</v>
      </c>
      <c r="AA84">
        <v>3898.440000000001</v>
      </c>
      <c r="AB84">
        <v>81867.240000000005</v>
      </c>
      <c r="AC84">
        <v>10.069670520000001</v>
      </c>
      <c r="AD84">
        <v>81877.309670520001</v>
      </c>
      <c r="AE84">
        <v>4093.8654835259999</v>
      </c>
      <c r="AF84">
        <v>85971.175154045995</v>
      </c>
      <c r="AH84">
        <v>85971.175154045995</v>
      </c>
      <c r="AJ84">
        <v>85971.175154045995</v>
      </c>
      <c r="AL84">
        <v>85971.175154045995</v>
      </c>
      <c r="AN84">
        <v>85971.175154045995</v>
      </c>
      <c r="AP84">
        <v>85971.175154045995</v>
      </c>
      <c r="AR84">
        <v>85971.175154045995</v>
      </c>
      <c r="AT84">
        <v>85971.175154045995</v>
      </c>
      <c r="AV84">
        <v>85971.175154045995</v>
      </c>
      <c r="AX84">
        <v>85971.175154045995</v>
      </c>
      <c r="AZ84">
        <v>85971.175154045995</v>
      </c>
      <c r="BB84">
        <v>85971.175154045995</v>
      </c>
      <c r="BD84">
        <v>85971.175154045995</v>
      </c>
      <c r="BF84">
        <v>85971.175154045995</v>
      </c>
      <c r="BH84">
        <v>85971.175154045995</v>
      </c>
      <c r="BI84" s="5"/>
      <c r="BJ84" s="5">
        <v>85971.175154045995</v>
      </c>
      <c r="BL84">
        <v>85971.175154045995</v>
      </c>
      <c r="BN84">
        <v>85971.175154045995</v>
      </c>
      <c r="BP84">
        <v>85971.175154045995</v>
      </c>
      <c r="BR84">
        <v>85971.175154045995</v>
      </c>
      <c r="BT84">
        <v>85971.175154045995</v>
      </c>
      <c r="BV84">
        <v>85971.175154045995</v>
      </c>
      <c r="BX84">
        <v>85971.175154045995</v>
      </c>
      <c r="BY84">
        <v>85971.18</v>
      </c>
      <c r="BZ84">
        <v>3055415.74</v>
      </c>
      <c r="CC84">
        <v>0</v>
      </c>
      <c r="CD84">
        <v>85971.18007878447</v>
      </c>
      <c r="CE84">
        <v>3055415.74</v>
      </c>
      <c r="CF84" t="s">
        <v>10</v>
      </c>
      <c r="CG84">
        <v>15000</v>
      </c>
      <c r="CH84">
        <v>100971.18007878448</v>
      </c>
      <c r="CI84">
        <v>533100</v>
      </c>
      <c r="CJ84">
        <v>3588515.74</v>
      </c>
      <c r="CN84">
        <v>0</v>
      </c>
      <c r="CO84" t="s">
        <v>1</v>
      </c>
      <c r="CP84" t="s">
        <v>1</v>
      </c>
      <c r="CQ84" t="b">
        <v>1</v>
      </c>
      <c r="CR84" t="s">
        <v>1863</v>
      </c>
      <c r="CS84" t="s">
        <v>1787</v>
      </c>
      <c r="CT84" t="s">
        <v>1871</v>
      </c>
      <c r="CU84" t="s">
        <v>1864</v>
      </c>
      <c r="CV84" t="s">
        <v>805</v>
      </c>
      <c r="CW84" t="s">
        <v>128</v>
      </c>
      <c r="CX84" t="s">
        <v>1450</v>
      </c>
      <c r="CY84">
        <v>1.259999999999998</v>
      </c>
      <c r="CZ84">
        <v>127223.68689926824</v>
      </c>
      <c r="DA84">
        <v>3588515.74</v>
      </c>
      <c r="DB84" t="s">
        <v>10</v>
      </c>
      <c r="DC84" t="b">
        <v>1</v>
      </c>
      <c r="DD84">
        <v>3588515.74</v>
      </c>
      <c r="DE84">
        <v>0</v>
      </c>
      <c r="DF84" t="b">
        <v>1</v>
      </c>
      <c r="DG84" s="23">
        <f>ROUND(ПП4[[#This Row],[Стоимость квартиры с отделкой]]/1000000,2)</f>
        <v>3.59</v>
      </c>
    </row>
    <row r="85" spans="1:111" x14ac:dyDescent="0.25">
      <c r="A85">
        <v>84</v>
      </c>
      <c r="B85" t="s">
        <v>3</v>
      </c>
      <c r="C85">
        <v>12</v>
      </c>
      <c r="D85">
        <v>4</v>
      </c>
      <c r="E85">
        <v>2</v>
      </c>
      <c r="F85">
        <v>14.61</v>
      </c>
      <c r="G85">
        <v>11.01</v>
      </c>
      <c r="I85">
        <v>25.62</v>
      </c>
      <c r="J85">
        <v>14.77</v>
      </c>
      <c r="K85">
        <v>2.85</v>
      </c>
      <c r="L85">
        <v>2.4900000000000002</v>
      </c>
      <c r="N85">
        <v>8.7899999999999991</v>
      </c>
      <c r="O85">
        <v>3.01</v>
      </c>
      <c r="Q85">
        <v>3.01</v>
      </c>
      <c r="R85">
        <v>57.53</v>
      </c>
      <c r="S85">
        <v>54.52</v>
      </c>
      <c r="T85">
        <v>56.03</v>
      </c>
      <c r="U85">
        <v>57.600000000000009</v>
      </c>
      <c r="V85">
        <v>67972.800000000003</v>
      </c>
      <c r="W85">
        <v>3398.6400000000003</v>
      </c>
      <c r="X85">
        <v>71371.44</v>
      </c>
      <c r="Z85">
        <v>71371.44</v>
      </c>
      <c r="AA85">
        <v>3568.5720000000001</v>
      </c>
      <c r="AB85">
        <v>74940.012000000002</v>
      </c>
      <c r="AC85">
        <v>9.2176214760000015</v>
      </c>
      <c r="AD85">
        <v>74949.229621475999</v>
      </c>
      <c r="AF85">
        <v>74949.229621475999</v>
      </c>
      <c r="AH85">
        <v>74949.229621475999</v>
      </c>
      <c r="AI85">
        <v>1498.98459242952</v>
      </c>
      <c r="AJ85">
        <v>76448.214213905521</v>
      </c>
      <c r="AK85">
        <v>764.48214213905521</v>
      </c>
      <c r="AL85">
        <v>77212.696356044573</v>
      </c>
      <c r="AM85">
        <v>1544.2539271208916</v>
      </c>
      <c r="AN85">
        <v>78756.950283165468</v>
      </c>
      <c r="AO85">
        <v>2362.708508494964</v>
      </c>
      <c r="AP85">
        <v>81119.658791660433</v>
      </c>
      <c r="AQ85">
        <v>2433.5897637498128</v>
      </c>
      <c r="AR85">
        <v>83553.248555410246</v>
      </c>
      <c r="AS85">
        <v>4177.6624277705123</v>
      </c>
      <c r="AT85">
        <v>87730.910983180758</v>
      </c>
      <c r="AU85">
        <v>2631.9273294954228</v>
      </c>
      <c r="AV85">
        <v>90362.838312676176</v>
      </c>
      <c r="AX85">
        <v>90362.838312676176</v>
      </c>
      <c r="AZ85">
        <v>90362.838312676176</v>
      </c>
      <c r="BB85">
        <v>90362.838312676176</v>
      </c>
      <c r="BD85">
        <v>90362.838312676176</v>
      </c>
      <c r="BF85">
        <v>90362.838312676176</v>
      </c>
      <c r="BH85">
        <v>90362.838312676176</v>
      </c>
      <c r="BI85" s="5"/>
      <c r="BJ85" s="5">
        <v>90362.838312676176</v>
      </c>
      <c r="BL85">
        <v>90362.838312676176</v>
      </c>
      <c r="BN85">
        <v>90362.838312676176</v>
      </c>
      <c r="BP85">
        <v>90362.838312676176</v>
      </c>
      <c r="BR85">
        <v>90362.838312676176</v>
      </c>
      <c r="BT85">
        <v>90362.838312676176</v>
      </c>
      <c r="BV85">
        <v>90362.838312676176</v>
      </c>
      <c r="BX85">
        <v>90362.838312676176</v>
      </c>
      <c r="BY85">
        <v>90362.84</v>
      </c>
      <c r="BZ85">
        <v>5063029.93</v>
      </c>
      <c r="CB85">
        <v>0.02</v>
      </c>
      <c r="CC85">
        <v>101260.5986</v>
      </c>
      <c r="CD85">
        <v>88555.583258968414</v>
      </c>
      <c r="CE85">
        <v>4961769.33</v>
      </c>
      <c r="CF85" t="s">
        <v>10</v>
      </c>
      <c r="CG85">
        <v>22000</v>
      </c>
      <c r="CH85">
        <v>110555.5832589684</v>
      </c>
      <c r="CI85">
        <v>1232660</v>
      </c>
      <c r="CJ85">
        <v>6194429.3300000001</v>
      </c>
      <c r="CL85" t="s">
        <v>62</v>
      </c>
      <c r="CN85">
        <v>0</v>
      </c>
      <c r="CO85" t="s">
        <v>1</v>
      </c>
      <c r="CP85" t="s">
        <v>1</v>
      </c>
      <c r="CQ85" t="b">
        <v>1</v>
      </c>
      <c r="CR85" t="s">
        <v>1863</v>
      </c>
      <c r="CS85" t="s">
        <v>1787</v>
      </c>
      <c r="CT85" t="s">
        <v>1871</v>
      </c>
      <c r="CU85" t="s">
        <v>1857</v>
      </c>
      <c r="CV85" t="s">
        <v>806</v>
      </c>
      <c r="CW85" t="s">
        <v>128</v>
      </c>
      <c r="CX85" t="s">
        <v>1450</v>
      </c>
      <c r="CY85">
        <v>1.5700000000000074</v>
      </c>
      <c r="CZ85">
        <v>173572.26571658123</v>
      </c>
      <c r="DA85">
        <v>6194429.3300000001</v>
      </c>
      <c r="DB85" t="s">
        <v>10</v>
      </c>
      <c r="DC85" t="b">
        <v>1</v>
      </c>
      <c r="DD85">
        <v>6194429.3300000001</v>
      </c>
      <c r="DE85">
        <v>0</v>
      </c>
      <c r="DF85" t="b">
        <v>1</v>
      </c>
      <c r="DG85" s="23">
        <f>ROUND(ПП4[[#This Row],[Стоимость квартиры с отделкой]]/1000000,2)</f>
        <v>6.19</v>
      </c>
    </row>
    <row r="86" spans="1:111" x14ac:dyDescent="0.25">
      <c r="A86">
        <v>85</v>
      </c>
      <c r="B86" t="s">
        <v>3</v>
      </c>
      <c r="C86">
        <v>12</v>
      </c>
      <c r="D86">
        <v>5</v>
      </c>
      <c r="E86">
        <v>2</v>
      </c>
      <c r="F86">
        <v>14.86</v>
      </c>
      <c r="G86">
        <v>9.69</v>
      </c>
      <c r="I86">
        <v>24.55</v>
      </c>
      <c r="J86">
        <v>14.88</v>
      </c>
      <c r="K86">
        <v>2.83</v>
      </c>
      <c r="L86">
        <v>1.82</v>
      </c>
      <c r="N86">
        <v>9.26</v>
      </c>
      <c r="O86">
        <v>2.63</v>
      </c>
      <c r="Q86">
        <v>2.63</v>
      </c>
      <c r="R86">
        <v>55.97</v>
      </c>
      <c r="S86">
        <v>53.34</v>
      </c>
      <c r="T86">
        <v>54.66</v>
      </c>
      <c r="U86">
        <v>56.3</v>
      </c>
      <c r="V86">
        <v>67972.800000000003</v>
      </c>
      <c r="W86">
        <v>3398.6400000000003</v>
      </c>
      <c r="X86">
        <v>71371.44</v>
      </c>
      <c r="Z86">
        <v>71371.44</v>
      </c>
      <c r="AA86">
        <v>3568.5720000000001</v>
      </c>
      <c r="AB86">
        <v>74940.012000000002</v>
      </c>
      <c r="AC86">
        <v>9.2176214760000015</v>
      </c>
      <c r="AD86">
        <v>74949.229621475999</v>
      </c>
      <c r="AF86">
        <v>74949.229621475999</v>
      </c>
      <c r="AH86">
        <v>74949.229621475999</v>
      </c>
      <c r="AJ86">
        <v>74949.229621475999</v>
      </c>
      <c r="AL86">
        <v>74949.229621475999</v>
      </c>
      <c r="AN86">
        <v>74949.229621475999</v>
      </c>
      <c r="AP86">
        <v>74949.229621475999</v>
      </c>
      <c r="AR86">
        <v>74949.229621475999</v>
      </c>
      <c r="AT86">
        <v>74949.229621475999</v>
      </c>
      <c r="AV86">
        <v>74949.229621475999</v>
      </c>
      <c r="AX86">
        <v>74949.229621475999</v>
      </c>
      <c r="AZ86">
        <v>74949.229621475999</v>
      </c>
      <c r="BB86">
        <v>74949.229621475999</v>
      </c>
      <c r="BD86">
        <v>74949.229621475999</v>
      </c>
      <c r="BF86">
        <v>74949.229621475999</v>
      </c>
      <c r="BH86">
        <v>74949.229621475999</v>
      </c>
      <c r="BI86" s="5"/>
      <c r="BJ86" s="5">
        <v>74949.229621475999</v>
      </c>
      <c r="BL86">
        <v>74949.229621475999</v>
      </c>
      <c r="BN86">
        <v>74949.229621475999</v>
      </c>
      <c r="BP86">
        <v>74949.229621475999</v>
      </c>
      <c r="BR86">
        <v>74949.229621475999</v>
      </c>
      <c r="BT86">
        <v>74949.229621475999</v>
      </c>
      <c r="BV86">
        <v>74949.229621475999</v>
      </c>
      <c r="BX86">
        <v>74949.229621475999</v>
      </c>
      <c r="BY86">
        <v>74949.23</v>
      </c>
      <c r="BZ86">
        <v>4096724.91</v>
      </c>
      <c r="CA86">
        <v>150000</v>
      </c>
      <c r="CC86">
        <v>150000</v>
      </c>
      <c r="CD86">
        <v>72204.992864983535</v>
      </c>
      <c r="CE86">
        <v>3946724.91</v>
      </c>
      <c r="CF86" t="s">
        <v>9</v>
      </c>
      <c r="CG86">
        <v>4000</v>
      </c>
      <c r="CH86">
        <v>76204.992864983535</v>
      </c>
      <c r="CI86">
        <v>218640</v>
      </c>
      <c r="CJ86">
        <v>4165364.91</v>
      </c>
      <c r="CL86" t="s">
        <v>24</v>
      </c>
      <c r="CN86">
        <v>0</v>
      </c>
      <c r="CO86" t="s">
        <v>1</v>
      </c>
      <c r="CP86" t="s">
        <v>1</v>
      </c>
      <c r="CQ86" t="b">
        <v>1</v>
      </c>
      <c r="CR86" t="s">
        <v>1863</v>
      </c>
      <c r="CS86" t="s">
        <v>1787</v>
      </c>
      <c r="CT86" t="s">
        <v>1871</v>
      </c>
      <c r="CU86" t="s">
        <v>1857</v>
      </c>
      <c r="CV86" t="s">
        <v>807</v>
      </c>
      <c r="CW86" t="s">
        <v>128</v>
      </c>
      <c r="CX86" t="s">
        <v>1450</v>
      </c>
      <c r="CY86">
        <v>1.6400000000000006</v>
      </c>
      <c r="CZ86">
        <v>124976.18829857303</v>
      </c>
      <c r="DA86">
        <v>4165364.91</v>
      </c>
      <c r="DB86" t="s">
        <v>9</v>
      </c>
      <c r="DC86" t="b">
        <v>1</v>
      </c>
      <c r="DD86">
        <v>4165364.91</v>
      </c>
      <c r="DE86">
        <v>0</v>
      </c>
      <c r="DF86" t="b">
        <v>1</v>
      </c>
      <c r="DG86" s="23">
        <f>ROUND(ПП4[[#This Row],[Стоимость квартиры с отделкой]]/1000000,2)</f>
        <v>4.17</v>
      </c>
    </row>
    <row r="87" spans="1:111" x14ac:dyDescent="0.25">
      <c r="A87">
        <v>86</v>
      </c>
      <c r="B87" t="s">
        <v>3</v>
      </c>
      <c r="C87">
        <v>12</v>
      </c>
      <c r="D87">
        <v>6</v>
      </c>
      <c r="E87">
        <v>2</v>
      </c>
      <c r="F87">
        <v>13.33</v>
      </c>
      <c r="G87">
        <v>13.23</v>
      </c>
      <c r="I87">
        <v>26.56</v>
      </c>
      <c r="J87">
        <v>16.25</v>
      </c>
      <c r="K87">
        <v>3.18</v>
      </c>
      <c r="L87">
        <v>2.14</v>
      </c>
      <c r="M87">
        <v>5.14</v>
      </c>
      <c r="N87">
        <v>5.19</v>
      </c>
      <c r="O87">
        <v>2.81</v>
      </c>
      <c r="Q87">
        <v>2.81</v>
      </c>
      <c r="R87">
        <v>61.27</v>
      </c>
      <c r="S87">
        <v>58.46</v>
      </c>
      <c r="T87">
        <v>59.87</v>
      </c>
      <c r="U87">
        <v>61.29999999999999</v>
      </c>
      <c r="V87">
        <v>73304</v>
      </c>
      <c r="W87">
        <v>3665.2</v>
      </c>
      <c r="X87">
        <v>76969.2</v>
      </c>
      <c r="Z87">
        <v>76969.2</v>
      </c>
      <c r="AA87">
        <v>3848.46</v>
      </c>
      <c r="AB87">
        <v>80817.66</v>
      </c>
      <c r="AC87">
        <v>9.940572180000002</v>
      </c>
      <c r="AD87">
        <v>80827.600572180003</v>
      </c>
      <c r="AF87">
        <v>80827.600572180003</v>
      </c>
      <c r="AH87">
        <v>80827.600572180003</v>
      </c>
      <c r="AI87">
        <v>1616.5520114435999</v>
      </c>
      <c r="AJ87">
        <v>82444.152583623596</v>
      </c>
      <c r="AK87">
        <v>2473.324577508708</v>
      </c>
      <c r="AL87">
        <v>84917.477161132309</v>
      </c>
      <c r="AM87">
        <v>3396.6990864452923</v>
      </c>
      <c r="AN87">
        <v>88314.176247577605</v>
      </c>
      <c r="AP87">
        <v>88314.176247577605</v>
      </c>
      <c r="AQ87">
        <v>2649.4252874273279</v>
      </c>
      <c r="AR87">
        <v>90963.601535004927</v>
      </c>
      <c r="AT87">
        <v>90963.601535004927</v>
      </c>
      <c r="AU87">
        <v>2728.9080460501477</v>
      </c>
      <c r="AV87">
        <v>93692.509581055085</v>
      </c>
      <c r="AX87">
        <v>93692.509581055085</v>
      </c>
      <c r="AZ87">
        <v>93692.509581055085</v>
      </c>
      <c r="BB87">
        <v>93692.509581055085</v>
      </c>
      <c r="BD87">
        <v>93692.509581055085</v>
      </c>
      <c r="BF87">
        <v>93692.509581055085</v>
      </c>
      <c r="BH87">
        <v>93692.509581055085</v>
      </c>
      <c r="BI87" s="5"/>
      <c r="BJ87" s="5">
        <v>93692.509581055085</v>
      </c>
      <c r="BL87">
        <v>93692.509581055085</v>
      </c>
      <c r="BN87">
        <v>93692.509581055085</v>
      </c>
      <c r="BP87">
        <v>93692.509581055085</v>
      </c>
      <c r="BR87">
        <v>93692.509581055085</v>
      </c>
      <c r="BT87">
        <v>93692.509581055085</v>
      </c>
      <c r="BV87">
        <v>93692.509581055085</v>
      </c>
      <c r="BX87">
        <v>93692.509581055085</v>
      </c>
      <c r="BY87">
        <v>93692.51</v>
      </c>
      <c r="BZ87">
        <v>5609370.5700000003</v>
      </c>
      <c r="CC87">
        <v>0</v>
      </c>
      <c r="CD87">
        <v>93692.509938199437</v>
      </c>
      <c r="CE87">
        <v>5609370.5700000003</v>
      </c>
      <c r="CF87" t="s">
        <v>9</v>
      </c>
      <c r="CG87">
        <v>7500</v>
      </c>
      <c r="CH87">
        <v>101192.50993819944</v>
      </c>
      <c r="CI87">
        <v>449025</v>
      </c>
      <c r="CJ87">
        <v>6058395.5700000003</v>
      </c>
      <c r="CK87" t="s">
        <v>20</v>
      </c>
      <c r="CN87">
        <v>0</v>
      </c>
      <c r="CO87" t="s">
        <v>1</v>
      </c>
      <c r="CP87" t="s">
        <v>1</v>
      </c>
      <c r="CQ87" t="b">
        <v>1</v>
      </c>
      <c r="CR87" t="s">
        <v>1863</v>
      </c>
      <c r="CS87" t="s">
        <v>1787</v>
      </c>
      <c r="CT87" t="s">
        <v>1871</v>
      </c>
      <c r="CU87" t="s">
        <v>1857</v>
      </c>
      <c r="CV87" t="s">
        <v>808</v>
      </c>
      <c r="CW87" t="s">
        <v>128</v>
      </c>
      <c r="CX87" t="s">
        <v>1450</v>
      </c>
      <c r="CY87">
        <v>1.4299999999999926</v>
      </c>
      <c r="CZ87">
        <v>144705.28921162445</v>
      </c>
      <c r="DA87">
        <v>6058395.5700000003</v>
      </c>
      <c r="DB87" t="s">
        <v>9</v>
      </c>
      <c r="DC87" t="b">
        <v>1</v>
      </c>
      <c r="DD87">
        <v>6058395.5700000003</v>
      </c>
      <c r="DE87">
        <v>0</v>
      </c>
      <c r="DF87" t="b">
        <v>1</v>
      </c>
      <c r="DG87" s="23">
        <f>ROUND(ПП4[[#This Row],[Стоимость квартиры с отделкой]]/1000000,2)</f>
        <v>6.06</v>
      </c>
    </row>
    <row r="88" spans="1:111" x14ac:dyDescent="0.25">
      <c r="A88">
        <v>87</v>
      </c>
      <c r="B88" t="s">
        <v>3</v>
      </c>
      <c r="C88">
        <v>12</v>
      </c>
      <c r="D88">
        <v>7</v>
      </c>
      <c r="E88">
        <v>0</v>
      </c>
      <c r="F88">
        <v>8.2799999999999994</v>
      </c>
      <c r="I88">
        <v>8.2799999999999994</v>
      </c>
      <c r="J88">
        <v>5.3</v>
      </c>
      <c r="K88">
        <v>3.38</v>
      </c>
      <c r="N88">
        <v>3.17</v>
      </c>
      <c r="O88">
        <v>3.23</v>
      </c>
      <c r="Q88">
        <v>3.23</v>
      </c>
      <c r="R88">
        <v>23.36</v>
      </c>
      <c r="S88">
        <v>20.13</v>
      </c>
      <c r="T88">
        <v>21.75</v>
      </c>
      <c r="U88">
        <v>22.5</v>
      </c>
      <c r="V88">
        <v>75600</v>
      </c>
      <c r="W88">
        <v>3780</v>
      </c>
      <c r="X88">
        <v>79380</v>
      </c>
      <c r="Z88">
        <v>79380</v>
      </c>
      <c r="AB88">
        <v>79380</v>
      </c>
      <c r="AC88">
        <v>9.7637400000000003</v>
      </c>
      <c r="AD88">
        <v>79389.763739999995</v>
      </c>
      <c r="AE88">
        <v>3969.4881869999999</v>
      </c>
      <c r="AF88">
        <v>83359.25192699999</v>
      </c>
      <c r="AG88">
        <v>8335.9251926999987</v>
      </c>
      <c r="AH88">
        <v>91695.177119699991</v>
      </c>
      <c r="AJ88">
        <v>91695.177119699991</v>
      </c>
      <c r="AK88">
        <v>2750.8553135909997</v>
      </c>
      <c r="AL88">
        <v>94446.032433290995</v>
      </c>
      <c r="AM88">
        <v>3777.8412973316399</v>
      </c>
      <c r="AN88">
        <v>98223.873730622639</v>
      </c>
      <c r="AO88">
        <v>4911.1936865311318</v>
      </c>
      <c r="AP88">
        <v>103135.06741715375</v>
      </c>
      <c r="AR88">
        <v>103135.06741715375</v>
      </c>
      <c r="AT88">
        <v>103135.06741715375</v>
      </c>
      <c r="AV88">
        <v>103135.06741715375</v>
      </c>
      <c r="AX88">
        <v>103135.06741715375</v>
      </c>
      <c r="AZ88">
        <v>103135.06741715375</v>
      </c>
      <c r="BB88">
        <v>103135.06741715375</v>
      </c>
      <c r="BD88">
        <v>103135.06741715375</v>
      </c>
      <c r="BF88">
        <v>103135.06741715375</v>
      </c>
      <c r="BH88">
        <v>103135.06741715375</v>
      </c>
      <c r="BI88" s="5"/>
      <c r="BJ88" s="5">
        <v>103135.06741715375</v>
      </c>
      <c r="BL88">
        <v>103135.06741715375</v>
      </c>
      <c r="BN88">
        <v>103135.06741715375</v>
      </c>
      <c r="BP88">
        <v>103135.06741715375</v>
      </c>
      <c r="BR88">
        <v>103135.06741715375</v>
      </c>
      <c r="BT88">
        <v>103135.06741715375</v>
      </c>
      <c r="BV88">
        <v>103135.06741715375</v>
      </c>
      <c r="BX88">
        <v>103135.06741715375</v>
      </c>
      <c r="BY88">
        <v>103135.07</v>
      </c>
      <c r="BZ88">
        <v>2243187.77</v>
      </c>
      <c r="CC88">
        <v>0</v>
      </c>
      <c r="CD88">
        <v>103135.06988505748</v>
      </c>
      <c r="CE88">
        <v>2243187.77</v>
      </c>
      <c r="CF88" t="s">
        <v>9</v>
      </c>
      <c r="CG88">
        <v>4000</v>
      </c>
      <c r="CH88">
        <v>107135.06988505748</v>
      </c>
      <c r="CI88">
        <v>87000</v>
      </c>
      <c r="CJ88">
        <v>2330187.77</v>
      </c>
      <c r="CK88" t="s">
        <v>20</v>
      </c>
      <c r="CN88">
        <v>0</v>
      </c>
      <c r="CO88" t="s">
        <v>1</v>
      </c>
      <c r="CP88" t="s">
        <v>1</v>
      </c>
      <c r="CQ88" t="b">
        <v>1</v>
      </c>
      <c r="CR88" t="s">
        <v>1863</v>
      </c>
      <c r="CS88" t="s">
        <v>1787</v>
      </c>
      <c r="CT88" t="s">
        <v>1871</v>
      </c>
      <c r="CU88" t="s">
        <v>1862</v>
      </c>
      <c r="CV88" t="s">
        <v>809</v>
      </c>
      <c r="CW88" t="s">
        <v>128</v>
      </c>
      <c r="CX88" t="s">
        <v>1450</v>
      </c>
      <c r="CY88">
        <v>0.75</v>
      </c>
      <c r="CZ88">
        <v>80351.302413793106</v>
      </c>
      <c r="DA88">
        <v>2330187.77</v>
      </c>
      <c r="DB88" t="s">
        <v>9</v>
      </c>
      <c r="DC88" t="b">
        <v>1</v>
      </c>
      <c r="DD88">
        <v>2330187.77</v>
      </c>
      <c r="DE88">
        <v>0</v>
      </c>
      <c r="DF88" t="b">
        <v>1</v>
      </c>
      <c r="DG88" s="23">
        <f>ROUND(ПП4[[#This Row],[Стоимость квартиры с отделкой]]/1000000,2)</f>
        <v>2.33</v>
      </c>
    </row>
    <row r="89" spans="1:111" x14ac:dyDescent="0.25">
      <c r="A89">
        <v>88</v>
      </c>
      <c r="B89" t="s">
        <v>3</v>
      </c>
      <c r="C89">
        <v>12</v>
      </c>
      <c r="D89">
        <v>8</v>
      </c>
      <c r="E89">
        <v>0</v>
      </c>
      <c r="F89">
        <v>8.2899999999999991</v>
      </c>
      <c r="I89">
        <v>8.2899999999999991</v>
      </c>
      <c r="J89">
        <v>5.3</v>
      </c>
      <c r="K89">
        <v>3.38</v>
      </c>
      <c r="N89">
        <v>3.17</v>
      </c>
      <c r="O89">
        <v>3.17</v>
      </c>
      <c r="Q89">
        <v>3.17</v>
      </c>
      <c r="R89">
        <v>23.31</v>
      </c>
      <c r="S89">
        <v>20.14</v>
      </c>
      <c r="T89">
        <v>21.73</v>
      </c>
      <c r="U89">
        <v>22.3</v>
      </c>
      <c r="V89">
        <v>75600</v>
      </c>
      <c r="W89">
        <v>3780</v>
      </c>
      <c r="X89">
        <v>79380</v>
      </c>
      <c r="Z89">
        <v>79380</v>
      </c>
      <c r="AB89">
        <v>79380</v>
      </c>
      <c r="AC89">
        <v>9.7637400000000003</v>
      </c>
      <c r="AD89">
        <v>79389.763739999995</v>
      </c>
      <c r="AE89">
        <v>3969.4881869999999</v>
      </c>
      <c r="AF89">
        <v>83359.25192699999</v>
      </c>
      <c r="AH89">
        <v>83359.25192699999</v>
      </c>
      <c r="AJ89">
        <v>83359.25192699999</v>
      </c>
      <c r="AL89">
        <v>83359.25192699999</v>
      </c>
      <c r="AN89">
        <v>83359.25192699999</v>
      </c>
      <c r="AP89">
        <v>83359.25192699999</v>
      </c>
      <c r="AR89">
        <v>83359.25192699999</v>
      </c>
      <c r="AT89">
        <v>83359.25192699999</v>
      </c>
      <c r="AV89">
        <v>83359.25192699999</v>
      </c>
      <c r="AX89">
        <v>83359.25192699999</v>
      </c>
      <c r="AZ89">
        <v>83359.25192699999</v>
      </c>
      <c r="BB89">
        <v>83359.25192699999</v>
      </c>
      <c r="BD89">
        <v>83359.25192699999</v>
      </c>
      <c r="BF89">
        <v>83359.25192699999</v>
      </c>
      <c r="BH89">
        <v>83359.25192699999</v>
      </c>
      <c r="BI89" s="5"/>
      <c r="BJ89" s="5">
        <v>83359.25192699999</v>
      </c>
      <c r="BL89">
        <v>83359.25192699999</v>
      </c>
      <c r="BN89">
        <v>83359.25192699999</v>
      </c>
      <c r="BP89">
        <v>83359.25192699999</v>
      </c>
      <c r="BR89">
        <v>83359.25192699999</v>
      </c>
      <c r="BT89">
        <v>83359.25192699999</v>
      </c>
      <c r="BV89">
        <v>83359.25192699999</v>
      </c>
      <c r="BX89">
        <v>83359.25192699999</v>
      </c>
      <c r="BY89">
        <v>83359.25</v>
      </c>
      <c r="BZ89">
        <v>1811396.5</v>
      </c>
      <c r="CC89">
        <v>0</v>
      </c>
      <c r="CD89">
        <v>83359.249884951685</v>
      </c>
      <c r="CE89">
        <v>1811396.5</v>
      </c>
      <c r="CF89" t="s">
        <v>9</v>
      </c>
      <c r="CG89">
        <v>4000</v>
      </c>
      <c r="CH89">
        <v>87359.249884951685</v>
      </c>
      <c r="CI89">
        <v>86920</v>
      </c>
      <c r="CJ89">
        <v>1898316.5</v>
      </c>
      <c r="CK89" t="s">
        <v>20</v>
      </c>
      <c r="CN89">
        <v>0</v>
      </c>
      <c r="CO89" t="s">
        <v>1</v>
      </c>
      <c r="CP89" t="s">
        <v>1</v>
      </c>
      <c r="CQ89" t="b">
        <v>1</v>
      </c>
      <c r="CR89" t="s">
        <v>1863</v>
      </c>
      <c r="CS89" t="s">
        <v>1787</v>
      </c>
      <c r="CT89" t="s">
        <v>1871</v>
      </c>
      <c r="CU89" t="s">
        <v>1862</v>
      </c>
      <c r="CV89" t="s">
        <v>810</v>
      </c>
      <c r="CW89" t="s">
        <v>128</v>
      </c>
      <c r="CX89" t="s">
        <v>1450</v>
      </c>
      <c r="CY89">
        <v>0.57000000000000028</v>
      </c>
      <c r="CZ89">
        <v>49794.772434422477</v>
      </c>
      <c r="DA89">
        <v>1898316.5</v>
      </c>
      <c r="DB89" t="s">
        <v>9</v>
      </c>
      <c r="DC89" t="b">
        <v>1</v>
      </c>
      <c r="DD89">
        <v>1898316.5</v>
      </c>
      <c r="DE89">
        <v>0</v>
      </c>
      <c r="DF89" t="b">
        <v>1</v>
      </c>
      <c r="DG89" s="23">
        <f>ROUND(ПП4[[#This Row],[Стоимость квартиры с отделкой]]/1000000,2)</f>
        <v>1.9</v>
      </c>
    </row>
    <row r="90" spans="1:111" x14ac:dyDescent="0.25">
      <c r="A90">
        <v>89</v>
      </c>
      <c r="B90" t="s">
        <v>3</v>
      </c>
      <c r="C90">
        <v>13</v>
      </c>
      <c r="D90">
        <v>1</v>
      </c>
      <c r="E90">
        <v>1</v>
      </c>
      <c r="F90">
        <v>13.93</v>
      </c>
      <c r="I90">
        <v>13.93</v>
      </c>
      <c r="J90">
        <v>9.18</v>
      </c>
      <c r="K90">
        <v>3.65</v>
      </c>
      <c r="N90">
        <v>5.52</v>
      </c>
      <c r="O90">
        <v>2.4900000000000002</v>
      </c>
      <c r="Q90">
        <v>2.4900000000000002</v>
      </c>
      <c r="R90">
        <v>34.770000000000003</v>
      </c>
      <c r="S90">
        <v>32.28</v>
      </c>
      <c r="T90">
        <v>33.53</v>
      </c>
      <c r="U90">
        <v>34.700000000000003</v>
      </c>
      <c r="V90">
        <v>70700</v>
      </c>
      <c r="W90">
        <v>3535</v>
      </c>
      <c r="X90">
        <v>74235</v>
      </c>
      <c r="Y90">
        <v>2969.4</v>
      </c>
      <c r="Z90">
        <v>77204.399999999994</v>
      </c>
      <c r="AA90">
        <v>3860.22</v>
      </c>
      <c r="AB90">
        <v>81064.62</v>
      </c>
      <c r="AC90">
        <v>9.9709482600000001</v>
      </c>
      <c r="AD90">
        <v>81074.590948259996</v>
      </c>
      <c r="AE90">
        <v>4053.7295474130001</v>
      </c>
      <c r="AF90">
        <v>85128.32049567299</v>
      </c>
      <c r="AH90">
        <v>85128.32049567299</v>
      </c>
      <c r="AJ90">
        <v>85128.32049567299</v>
      </c>
      <c r="AL90">
        <v>85128.32049567299</v>
      </c>
      <c r="AN90">
        <v>85128.32049567299</v>
      </c>
      <c r="AP90">
        <v>85128.32049567299</v>
      </c>
      <c r="AR90">
        <v>85128.32049567299</v>
      </c>
      <c r="AT90">
        <v>85128.32049567299</v>
      </c>
      <c r="AV90">
        <v>85128.32049567299</v>
      </c>
      <c r="AX90">
        <v>85128.32049567299</v>
      </c>
      <c r="AZ90">
        <v>85128.32049567299</v>
      </c>
      <c r="BB90">
        <v>85128.32049567299</v>
      </c>
      <c r="BD90">
        <v>85128.32049567299</v>
      </c>
      <c r="BF90">
        <v>85128.32049567299</v>
      </c>
      <c r="BH90">
        <v>85128.32049567299</v>
      </c>
      <c r="BI90" s="5"/>
      <c r="BJ90" s="5">
        <v>85128.32049567299</v>
      </c>
      <c r="BL90">
        <v>85128.32049567299</v>
      </c>
      <c r="BN90">
        <v>85128.32049567299</v>
      </c>
      <c r="BP90">
        <v>85128.32049567299</v>
      </c>
      <c r="BR90">
        <v>85128.32049567299</v>
      </c>
      <c r="BT90">
        <v>85128.32049567299</v>
      </c>
      <c r="BV90">
        <v>85128.32049567299</v>
      </c>
      <c r="BX90">
        <v>85128.32049567299</v>
      </c>
      <c r="BY90">
        <v>85128.320000000007</v>
      </c>
      <c r="BZ90">
        <v>2854352.57</v>
      </c>
      <c r="CC90">
        <v>0</v>
      </c>
      <c r="CD90">
        <v>85128.320011929609</v>
      </c>
      <c r="CE90">
        <v>2854352.57</v>
      </c>
      <c r="CF90" t="s">
        <v>10</v>
      </c>
      <c r="CG90">
        <v>15000</v>
      </c>
      <c r="CH90">
        <v>100128.32001192959</v>
      </c>
      <c r="CI90">
        <v>502950</v>
      </c>
      <c r="CJ90">
        <v>3357302.57</v>
      </c>
      <c r="CK90" t="s">
        <v>20</v>
      </c>
      <c r="CN90">
        <v>0</v>
      </c>
      <c r="CO90" t="s">
        <v>1</v>
      </c>
      <c r="CP90" t="s">
        <v>1</v>
      </c>
      <c r="CQ90" t="b">
        <v>1</v>
      </c>
      <c r="CR90" t="s">
        <v>1863</v>
      </c>
      <c r="CS90" t="s">
        <v>1787</v>
      </c>
      <c r="CT90" t="s">
        <v>1871</v>
      </c>
      <c r="CU90" t="s">
        <v>1864</v>
      </c>
      <c r="CV90" t="s">
        <v>811</v>
      </c>
      <c r="CW90" t="s">
        <v>128</v>
      </c>
      <c r="CX90" t="s">
        <v>1450</v>
      </c>
      <c r="CY90">
        <v>1.1700000000000017</v>
      </c>
      <c r="CZ90">
        <v>117150.1344139578</v>
      </c>
      <c r="DA90">
        <v>3357302.57</v>
      </c>
      <c r="DB90" t="s">
        <v>10</v>
      </c>
      <c r="DC90" t="b">
        <v>1</v>
      </c>
      <c r="DD90">
        <v>3357302.57</v>
      </c>
      <c r="DE90">
        <v>0</v>
      </c>
      <c r="DF90" t="b">
        <v>1</v>
      </c>
      <c r="DG90" s="23">
        <f>ROUND(ПП4[[#This Row],[Стоимость квартиры с отделкой]]/1000000,2)</f>
        <v>3.36</v>
      </c>
    </row>
    <row r="91" spans="1:111" x14ac:dyDescent="0.25">
      <c r="A91">
        <v>90</v>
      </c>
      <c r="B91" t="s">
        <v>3</v>
      </c>
      <c r="C91">
        <v>13</v>
      </c>
      <c r="D91">
        <v>2</v>
      </c>
      <c r="E91">
        <v>2</v>
      </c>
      <c r="F91">
        <v>16.55</v>
      </c>
      <c r="G91">
        <v>14.04</v>
      </c>
      <c r="I91">
        <v>30.59</v>
      </c>
      <c r="J91">
        <v>13.35</v>
      </c>
      <c r="K91">
        <v>3.69</v>
      </c>
      <c r="L91">
        <v>1.92</v>
      </c>
      <c r="N91">
        <v>9.48</v>
      </c>
      <c r="O91">
        <v>2.91</v>
      </c>
      <c r="P91">
        <v>2.5499999999999998</v>
      </c>
      <c r="Q91">
        <v>5.46</v>
      </c>
      <c r="R91">
        <v>64.489999999999995</v>
      </c>
      <c r="S91">
        <v>59.029999999999994</v>
      </c>
      <c r="T91">
        <v>61.76</v>
      </c>
      <c r="U91">
        <v>62.8</v>
      </c>
      <c r="V91">
        <v>68639.199999999997</v>
      </c>
      <c r="W91">
        <v>3431.96</v>
      </c>
      <c r="X91">
        <v>72071.16</v>
      </c>
      <c r="Z91">
        <v>72071.16</v>
      </c>
      <c r="AA91">
        <v>3603.558</v>
      </c>
      <c r="AB91">
        <v>75674.717999999993</v>
      </c>
      <c r="AC91">
        <v>9.3079903140000013</v>
      </c>
      <c r="AD91">
        <v>75684.02599031401</v>
      </c>
      <c r="AF91">
        <v>75684.02599031401</v>
      </c>
      <c r="AH91">
        <v>75684.02599031401</v>
      </c>
      <c r="AJ91">
        <v>75684.02599031401</v>
      </c>
      <c r="AL91">
        <v>75684.02599031401</v>
      </c>
      <c r="AN91">
        <v>75684.02599031401</v>
      </c>
      <c r="AP91">
        <v>75684.02599031401</v>
      </c>
      <c r="AR91">
        <v>75684.02599031401</v>
      </c>
      <c r="AT91">
        <v>75684.02599031401</v>
      </c>
      <c r="AV91">
        <v>75684.02599031401</v>
      </c>
      <c r="AX91">
        <v>75684.02599031401</v>
      </c>
      <c r="AZ91">
        <v>75684.02599031401</v>
      </c>
      <c r="BB91">
        <v>75684.02599031401</v>
      </c>
      <c r="BD91">
        <v>75684.02599031401</v>
      </c>
      <c r="BF91">
        <v>75684.02599031401</v>
      </c>
      <c r="BH91">
        <v>75684.02599031401</v>
      </c>
      <c r="BI91" s="5"/>
      <c r="BJ91" s="5">
        <v>75684.02599031401</v>
      </c>
      <c r="BL91">
        <v>75684.02599031401</v>
      </c>
      <c r="BN91">
        <v>75684.02599031401</v>
      </c>
      <c r="BP91">
        <v>75684.02599031401</v>
      </c>
      <c r="BR91">
        <v>75684.02599031401</v>
      </c>
      <c r="BT91">
        <v>75684.02599031401</v>
      </c>
      <c r="BV91">
        <v>75684.02599031401</v>
      </c>
      <c r="BX91">
        <v>75684.02599031401</v>
      </c>
      <c r="BY91">
        <v>75684.03</v>
      </c>
      <c r="BZ91">
        <v>4674245.6900000004</v>
      </c>
      <c r="CB91">
        <v>0.05</v>
      </c>
      <c r="CC91">
        <v>233712.28450000004</v>
      </c>
      <c r="CD91">
        <v>71899.82852979275</v>
      </c>
      <c r="CE91">
        <v>4440533.41</v>
      </c>
      <c r="CF91" t="s">
        <v>9</v>
      </c>
      <c r="CG91">
        <v>4000</v>
      </c>
      <c r="CH91">
        <v>75899.82852979275</v>
      </c>
      <c r="CI91">
        <v>247040</v>
      </c>
      <c r="CJ91">
        <v>4687573.41</v>
      </c>
      <c r="CK91" t="s">
        <v>20</v>
      </c>
      <c r="CL91" t="s">
        <v>62</v>
      </c>
      <c r="CN91">
        <v>0</v>
      </c>
      <c r="CO91" t="s">
        <v>1</v>
      </c>
      <c r="CP91" t="s">
        <v>1</v>
      </c>
      <c r="CQ91" t="b">
        <v>1</v>
      </c>
      <c r="CR91" t="s">
        <v>1863</v>
      </c>
      <c r="CS91" t="s">
        <v>1787</v>
      </c>
      <c r="CT91" t="s">
        <v>1871</v>
      </c>
      <c r="CU91" t="s">
        <v>1865</v>
      </c>
      <c r="CV91" t="s">
        <v>812</v>
      </c>
      <c r="CW91" t="s">
        <v>128</v>
      </c>
      <c r="CX91" t="s">
        <v>1450</v>
      </c>
      <c r="CY91">
        <v>1.0399999999999991</v>
      </c>
      <c r="CZ91">
        <v>78935.821670984398</v>
      </c>
      <c r="DA91">
        <v>4687573.41</v>
      </c>
      <c r="DB91" t="s">
        <v>9</v>
      </c>
      <c r="DC91" t="b">
        <v>1</v>
      </c>
      <c r="DD91">
        <v>4687573.41</v>
      </c>
      <c r="DE91">
        <v>0</v>
      </c>
      <c r="DF91" t="b">
        <v>1</v>
      </c>
      <c r="DG91" s="23">
        <f>ROUND(ПП4[[#This Row],[Стоимость квартиры с отделкой]]/1000000,2)</f>
        <v>4.6900000000000004</v>
      </c>
    </row>
    <row r="92" spans="1:111" x14ac:dyDescent="0.25">
      <c r="A92">
        <v>91</v>
      </c>
      <c r="B92" t="s">
        <v>3</v>
      </c>
      <c r="C92">
        <v>13</v>
      </c>
      <c r="D92">
        <v>3</v>
      </c>
      <c r="E92">
        <v>1</v>
      </c>
      <c r="F92">
        <v>12.25</v>
      </c>
      <c r="I92">
        <v>12.25</v>
      </c>
      <c r="J92">
        <v>11.65</v>
      </c>
      <c r="K92">
        <v>3.67</v>
      </c>
      <c r="N92">
        <v>6.55</v>
      </c>
      <c r="O92">
        <v>2.83</v>
      </c>
      <c r="Q92">
        <v>2.83</v>
      </c>
      <c r="R92">
        <v>36.950000000000003</v>
      </c>
      <c r="S92">
        <v>34.120000000000005</v>
      </c>
      <c r="T92">
        <v>35.54</v>
      </c>
      <c r="U92">
        <v>36.9</v>
      </c>
      <c r="V92">
        <v>71400</v>
      </c>
      <c r="W92">
        <v>3570</v>
      </c>
      <c r="X92">
        <v>74970</v>
      </c>
      <c r="Y92">
        <v>2998.8</v>
      </c>
      <c r="Z92">
        <v>77968.800000000003</v>
      </c>
      <c r="AA92">
        <v>3898.440000000001</v>
      </c>
      <c r="AB92">
        <v>81867.240000000005</v>
      </c>
      <c r="AC92">
        <v>10.069670520000001</v>
      </c>
      <c r="AD92">
        <v>81877.309670520001</v>
      </c>
      <c r="AE92">
        <v>4093.8654835259999</v>
      </c>
      <c r="AF92">
        <v>85971.175154045995</v>
      </c>
      <c r="AH92">
        <v>85971.175154045995</v>
      </c>
      <c r="AJ92">
        <v>85971.175154045995</v>
      </c>
      <c r="AL92">
        <v>85971.175154045995</v>
      </c>
      <c r="AN92">
        <v>85971.175154045995</v>
      </c>
      <c r="AP92">
        <v>85971.175154045995</v>
      </c>
      <c r="AR92">
        <v>85971.175154045995</v>
      </c>
      <c r="AT92">
        <v>85971.175154045995</v>
      </c>
      <c r="AV92">
        <v>85971.175154045995</v>
      </c>
      <c r="AX92">
        <v>85971.175154045995</v>
      </c>
      <c r="AZ92">
        <v>85971.175154045995</v>
      </c>
      <c r="BB92">
        <v>85971.175154045995</v>
      </c>
      <c r="BD92">
        <v>85971.175154045995</v>
      </c>
      <c r="BF92">
        <v>85971.175154045995</v>
      </c>
      <c r="BH92">
        <v>85971.175154045995</v>
      </c>
      <c r="BI92" s="5"/>
      <c r="BJ92" s="5">
        <v>85971.175154045995</v>
      </c>
      <c r="BL92">
        <v>85971.175154045995</v>
      </c>
      <c r="BN92">
        <v>85971.175154045995</v>
      </c>
      <c r="BP92">
        <v>85971.175154045995</v>
      </c>
      <c r="BR92">
        <v>85971.175154045995</v>
      </c>
      <c r="BT92">
        <v>85971.175154045995</v>
      </c>
      <c r="BV92">
        <v>85971.175154045995</v>
      </c>
      <c r="BX92">
        <v>85971.175154045995</v>
      </c>
      <c r="BY92">
        <v>85971.18</v>
      </c>
      <c r="BZ92">
        <v>3055415.74</v>
      </c>
      <c r="CC92">
        <v>0</v>
      </c>
      <c r="CD92">
        <v>85971.18007878447</v>
      </c>
      <c r="CE92">
        <v>3055415.74</v>
      </c>
      <c r="CF92" t="s">
        <v>9</v>
      </c>
      <c r="CG92">
        <v>4000</v>
      </c>
      <c r="CH92">
        <v>89971.18007878447</v>
      </c>
      <c r="CI92">
        <v>142160</v>
      </c>
      <c r="CJ92">
        <v>3197575.74</v>
      </c>
      <c r="CN92">
        <v>0</v>
      </c>
      <c r="CO92" t="s">
        <v>1</v>
      </c>
      <c r="CP92" t="s">
        <v>1</v>
      </c>
      <c r="CQ92" t="b">
        <v>1</v>
      </c>
      <c r="CR92" t="s">
        <v>1863</v>
      </c>
      <c r="CS92" t="s">
        <v>1787</v>
      </c>
      <c r="CT92" t="s">
        <v>1871</v>
      </c>
      <c r="CU92" t="s">
        <v>1864</v>
      </c>
      <c r="CV92" t="s">
        <v>813</v>
      </c>
      <c r="CW92" t="s">
        <v>128</v>
      </c>
      <c r="CX92" t="s">
        <v>1450</v>
      </c>
      <c r="CY92">
        <v>1.3599999999999994</v>
      </c>
      <c r="CZ92">
        <v>122360.80490714684</v>
      </c>
      <c r="DA92">
        <v>3197575.74</v>
      </c>
      <c r="DB92" t="s">
        <v>9</v>
      </c>
      <c r="DC92" t="b">
        <v>1</v>
      </c>
      <c r="DD92">
        <v>3197575.74</v>
      </c>
      <c r="DE92">
        <v>0</v>
      </c>
      <c r="DF92" t="b">
        <v>1</v>
      </c>
      <c r="DG92" s="23">
        <f>ROUND(ПП4[[#This Row],[Стоимость квартиры с отделкой]]/1000000,2)</f>
        <v>3.2</v>
      </c>
    </row>
    <row r="93" spans="1:111" x14ac:dyDescent="0.25">
      <c r="A93">
        <v>92</v>
      </c>
      <c r="B93" t="s">
        <v>3</v>
      </c>
      <c r="C93">
        <v>13</v>
      </c>
      <c r="D93">
        <v>4</v>
      </c>
      <c r="E93">
        <v>2</v>
      </c>
      <c r="F93">
        <v>14.61</v>
      </c>
      <c r="G93">
        <v>11.01</v>
      </c>
      <c r="I93">
        <v>25.62</v>
      </c>
      <c r="J93">
        <v>14.77</v>
      </c>
      <c r="K93">
        <v>2.85</v>
      </c>
      <c r="L93">
        <v>2.4900000000000002</v>
      </c>
      <c r="N93">
        <v>8.7899999999999991</v>
      </c>
      <c r="O93">
        <v>3.01</v>
      </c>
      <c r="Q93">
        <v>3.01</v>
      </c>
      <c r="R93">
        <v>57.53</v>
      </c>
      <c r="S93">
        <v>54.52</v>
      </c>
      <c r="T93">
        <v>56.03</v>
      </c>
      <c r="U93">
        <v>57.900000000000006</v>
      </c>
      <c r="V93">
        <v>67972.800000000003</v>
      </c>
      <c r="W93">
        <v>3398.6400000000003</v>
      </c>
      <c r="X93">
        <v>71371.44</v>
      </c>
      <c r="Z93">
        <v>71371.44</v>
      </c>
      <c r="AA93">
        <v>3568.5720000000001</v>
      </c>
      <c r="AB93">
        <v>74940.012000000002</v>
      </c>
      <c r="AC93">
        <v>9.2176214760000015</v>
      </c>
      <c r="AD93">
        <v>74949.229621475999</v>
      </c>
      <c r="AF93">
        <v>74949.229621475999</v>
      </c>
      <c r="AH93">
        <v>74949.229621475999</v>
      </c>
      <c r="AI93">
        <v>1498.98459242952</v>
      </c>
      <c r="AJ93">
        <v>76448.214213905521</v>
      </c>
      <c r="AL93">
        <v>76448.214213905521</v>
      </c>
      <c r="AN93">
        <v>76448.214213905521</v>
      </c>
      <c r="AP93">
        <v>76448.214213905521</v>
      </c>
      <c r="AR93">
        <v>76448.214213905521</v>
      </c>
      <c r="AT93">
        <v>76448.214213905521</v>
      </c>
      <c r="AV93">
        <v>76448.214213905521</v>
      </c>
      <c r="AX93">
        <v>76448.214213905521</v>
      </c>
      <c r="AZ93">
        <v>76448.214213905521</v>
      </c>
      <c r="BB93">
        <v>76448.214213905521</v>
      </c>
      <c r="BD93">
        <v>76448.214213905521</v>
      </c>
      <c r="BF93">
        <v>76448.214213905521</v>
      </c>
      <c r="BH93">
        <v>76448.214213905521</v>
      </c>
      <c r="BI93" s="5"/>
      <c r="BJ93" s="5">
        <v>76448.214213905521</v>
      </c>
      <c r="BL93">
        <v>76448.214213905521</v>
      </c>
      <c r="BN93">
        <v>76448.214213905521</v>
      </c>
      <c r="BP93">
        <v>76448.214213905521</v>
      </c>
      <c r="BR93">
        <v>76448.214213905521</v>
      </c>
      <c r="BT93">
        <v>76448.214213905521</v>
      </c>
      <c r="BV93">
        <v>76448.214213905521</v>
      </c>
      <c r="BX93">
        <v>76448.214213905521</v>
      </c>
      <c r="BY93">
        <v>76448.210000000006</v>
      </c>
      <c r="BZ93">
        <v>4283393.21</v>
      </c>
      <c r="CC93">
        <v>0</v>
      </c>
      <c r="CD93">
        <v>76448.210066036045</v>
      </c>
      <c r="CE93">
        <v>4283393.21</v>
      </c>
      <c r="CF93" t="s">
        <v>10</v>
      </c>
      <c r="CG93">
        <v>15000</v>
      </c>
      <c r="CH93">
        <v>91448.210066036045</v>
      </c>
      <c r="CI93">
        <v>840450</v>
      </c>
      <c r="CJ93">
        <v>5123843.21</v>
      </c>
      <c r="CN93">
        <v>0</v>
      </c>
      <c r="CO93" t="s">
        <v>1</v>
      </c>
      <c r="CP93" t="s">
        <v>1</v>
      </c>
      <c r="CQ93" t="b">
        <v>1</v>
      </c>
      <c r="CR93" t="s">
        <v>1863</v>
      </c>
      <c r="CS93" t="s">
        <v>1787</v>
      </c>
      <c r="CT93" t="s">
        <v>1871</v>
      </c>
      <c r="CU93" t="s">
        <v>1857</v>
      </c>
      <c r="CV93" t="s">
        <v>814</v>
      </c>
      <c r="CW93" t="s">
        <v>128</v>
      </c>
      <c r="CX93" t="s">
        <v>1450</v>
      </c>
      <c r="CY93">
        <v>1.8700000000000043</v>
      </c>
      <c r="CZ93">
        <v>171008.15282348782</v>
      </c>
      <c r="DA93">
        <v>5123843.21</v>
      </c>
      <c r="DB93" t="s">
        <v>10</v>
      </c>
      <c r="DC93" t="b">
        <v>1</v>
      </c>
      <c r="DD93">
        <v>5123843.21</v>
      </c>
      <c r="DE93">
        <v>0</v>
      </c>
      <c r="DF93" t="b">
        <v>1</v>
      </c>
      <c r="DG93" s="23">
        <f>ROUND(ПП4[[#This Row],[Стоимость квартиры с отделкой]]/1000000,2)</f>
        <v>5.12</v>
      </c>
    </row>
    <row r="94" spans="1:111" x14ac:dyDescent="0.25">
      <c r="A94">
        <v>93</v>
      </c>
      <c r="B94" t="s">
        <v>3</v>
      </c>
      <c r="C94">
        <v>13</v>
      </c>
      <c r="D94">
        <v>5</v>
      </c>
      <c r="E94">
        <v>2</v>
      </c>
      <c r="F94">
        <v>14.86</v>
      </c>
      <c r="G94">
        <v>9.69</v>
      </c>
      <c r="I94">
        <v>24.55</v>
      </c>
      <c r="J94">
        <v>14.88</v>
      </c>
      <c r="K94">
        <v>2.83</v>
      </c>
      <c r="L94">
        <v>1.82</v>
      </c>
      <c r="N94">
        <v>9.26</v>
      </c>
      <c r="O94">
        <v>2.63</v>
      </c>
      <c r="Q94">
        <v>2.63</v>
      </c>
      <c r="R94">
        <v>55.97</v>
      </c>
      <c r="S94">
        <v>53.34</v>
      </c>
      <c r="T94">
        <v>54.66</v>
      </c>
      <c r="U94">
        <v>56.2</v>
      </c>
      <c r="V94">
        <v>67972.800000000003</v>
      </c>
      <c r="W94">
        <v>3398.6400000000003</v>
      </c>
      <c r="X94">
        <v>71371.44</v>
      </c>
      <c r="Z94">
        <v>71371.44</v>
      </c>
      <c r="AA94">
        <v>3568.5720000000001</v>
      </c>
      <c r="AB94">
        <v>74940.012000000002</v>
      </c>
      <c r="AC94">
        <v>9.2176214760000015</v>
      </c>
      <c r="AD94">
        <v>74949.229621475999</v>
      </c>
      <c r="AF94">
        <v>74949.229621475999</v>
      </c>
      <c r="AH94">
        <v>74949.229621475999</v>
      </c>
      <c r="AI94">
        <v>1498.98459242952</v>
      </c>
      <c r="AJ94">
        <v>76448.214213905521</v>
      </c>
      <c r="AK94">
        <v>764.48214213905521</v>
      </c>
      <c r="AL94">
        <v>77212.696356044573</v>
      </c>
      <c r="AM94">
        <v>1544.2539271208916</v>
      </c>
      <c r="AN94">
        <v>78756.950283165468</v>
      </c>
      <c r="AP94">
        <v>78756.950283165468</v>
      </c>
      <c r="AR94">
        <v>78756.950283165468</v>
      </c>
      <c r="AT94">
        <v>78756.950283165468</v>
      </c>
      <c r="AV94">
        <v>78756.950283165468</v>
      </c>
      <c r="AX94">
        <v>78756.950283165468</v>
      </c>
      <c r="AZ94">
        <v>78756.950283165468</v>
      </c>
      <c r="BB94">
        <v>78756.950283165468</v>
      </c>
      <c r="BD94">
        <v>78756.950283165468</v>
      </c>
      <c r="BF94">
        <v>78756.950283165468</v>
      </c>
      <c r="BH94">
        <v>78756.950283165468</v>
      </c>
      <c r="BI94" s="5"/>
      <c r="BJ94" s="5">
        <v>78756.950283165468</v>
      </c>
      <c r="BL94">
        <v>78756.950283165468</v>
      </c>
      <c r="BN94">
        <v>78756.950283165468</v>
      </c>
      <c r="BP94">
        <v>78756.950283165468</v>
      </c>
      <c r="BR94">
        <v>78756.950283165468</v>
      </c>
      <c r="BT94">
        <v>78756.950283165468</v>
      </c>
      <c r="BV94">
        <v>78756.950283165468</v>
      </c>
      <c r="BX94">
        <v>78756.950283165468</v>
      </c>
      <c r="BY94">
        <v>78756.95</v>
      </c>
      <c r="BZ94">
        <v>4304854.8899999997</v>
      </c>
      <c r="CC94">
        <v>0</v>
      </c>
      <c r="CD94">
        <v>78756.950054884743</v>
      </c>
      <c r="CE94">
        <v>4304854.8899999997</v>
      </c>
      <c r="CF94" t="s">
        <v>9</v>
      </c>
      <c r="CG94">
        <v>4000</v>
      </c>
      <c r="CH94">
        <v>82756.950054884743</v>
      </c>
      <c r="CI94">
        <v>218640</v>
      </c>
      <c r="CJ94">
        <v>4523494.8899999997</v>
      </c>
      <c r="CN94">
        <v>0</v>
      </c>
      <c r="CO94" t="s">
        <v>1</v>
      </c>
      <c r="CP94" t="s">
        <v>1</v>
      </c>
      <c r="CQ94" t="b">
        <v>1</v>
      </c>
      <c r="CR94" t="s">
        <v>1863</v>
      </c>
      <c r="CS94" t="s">
        <v>1787</v>
      </c>
      <c r="CT94" t="s">
        <v>1871</v>
      </c>
      <c r="CU94" t="s">
        <v>1857</v>
      </c>
      <c r="CV94" t="s">
        <v>815</v>
      </c>
      <c r="CW94" t="s">
        <v>128</v>
      </c>
      <c r="CX94" t="s">
        <v>1450</v>
      </c>
      <c r="CY94">
        <v>1.5400000000000065</v>
      </c>
      <c r="CZ94">
        <v>127445.70308452302</v>
      </c>
      <c r="DA94">
        <v>4523494.8899999997</v>
      </c>
      <c r="DB94" t="s">
        <v>9</v>
      </c>
      <c r="DC94" t="b">
        <v>1</v>
      </c>
      <c r="DD94">
        <v>4523494.8899999997</v>
      </c>
      <c r="DE94">
        <v>0</v>
      </c>
      <c r="DF94" t="b">
        <v>1</v>
      </c>
      <c r="DG94" s="23">
        <f>ROUND(ПП4[[#This Row],[Стоимость квартиры с отделкой]]/1000000,2)</f>
        <v>4.5199999999999996</v>
      </c>
    </row>
    <row r="95" spans="1:111" x14ac:dyDescent="0.25">
      <c r="A95">
        <v>94</v>
      </c>
      <c r="B95" t="s">
        <v>3</v>
      </c>
      <c r="C95">
        <v>13</v>
      </c>
      <c r="D95">
        <v>6</v>
      </c>
      <c r="E95">
        <v>2</v>
      </c>
      <c r="F95">
        <v>13.33</v>
      </c>
      <c r="G95">
        <v>13.23</v>
      </c>
      <c r="I95">
        <v>26.56</v>
      </c>
      <c r="J95">
        <v>16.25</v>
      </c>
      <c r="K95">
        <v>3.18</v>
      </c>
      <c r="L95">
        <v>2.14</v>
      </c>
      <c r="M95">
        <v>5.14</v>
      </c>
      <c r="N95">
        <v>5.19</v>
      </c>
      <c r="O95">
        <v>2.81</v>
      </c>
      <c r="Q95">
        <v>2.81</v>
      </c>
      <c r="R95">
        <v>61.27</v>
      </c>
      <c r="S95">
        <v>58.46</v>
      </c>
      <c r="T95">
        <v>59.87</v>
      </c>
      <c r="U95">
        <v>61.599999999999987</v>
      </c>
      <c r="V95">
        <v>73304</v>
      </c>
      <c r="W95">
        <v>3665.2</v>
      </c>
      <c r="X95">
        <v>76969.2</v>
      </c>
      <c r="Z95">
        <v>76969.2</v>
      </c>
      <c r="AA95">
        <v>3848.46</v>
      </c>
      <c r="AB95">
        <v>80817.66</v>
      </c>
      <c r="AC95">
        <v>9.940572180000002</v>
      </c>
      <c r="AD95">
        <v>80827.600572180003</v>
      </c>
      <c r="AF95">
        <v>80827.600572180003</v>
      </c>
      <c r="AH95">
        <v>80827.600572180003</v>
      </c>
      <c r="AI95">
        <v>1616.5520114435999</v>
      </c>
      <c r="AJ95">
        <v>82444.152583623596</v>
      </c>
      <c r="AK95">
        <v>2473.324577508708</v>
      </c>
      <c r="AL95">
        <v>84917.477161132309</v>
      </c>
      <c r="AM95">
        <v>3396.6990864452923</v>
      </c>
      <c r="AN95">
        <v>88314.176247577605</v>
      </c>
      <c r="AP95">
        <v>88314.176247577605</v>
      </c>
      <c r="AQ95">
        <v>2649.4252874273279</v>
      </c>
      <c r="AR95">
        <v>90963.601535004927</v>
      </c>
      <c r="AT95">
        <v>90963.601535004927</v>
      </c>
      <c r="AU95">
        <v>2728.9080460501477</v>
      </c>
      <c r="AV95">
        <v>93692.509581055085</v>
      </c>
      <c r="AX95">
        <v>93692.509581055085</v>
      </c>
      <c r="AZ95">
        <v>93692.509581055085</v>
      </c>
      <c r="BB95">
        <v>93692.509581055085</v>
      </c>
      <c r="BD95">
        <v>93692.509581055085</v>
      </c>
      <c r="BF95">
        <v>93692.509581055085</v>
      </c>
      <c r="BH95">
        <v>93692.509581055085</v>
      </c>
      <c r="BI95" s="5"/>
      <c r="BJ95" s="5">
        <v>93692.509581055085</v>
      </c>
      <c r="BL95">
        <v>93692.509581055085</v>
      </c>
      <c r="BN95">
        <v>93692.509581055085</v>
      </c>
      <c r="BP95">
        <v>93692.509581055085</v>
      </c>
      <c r="BR95">
        <v>93692.509581055085</v>
      </c>
      <c r="BT95">
        <v>93692.509581055085</v>
      </c>
      <c r="BV95">
        <v>93692.509581055085</v>
      </c>
      <c r="BX95">
        <v>93692.509581055085</v>
      </c>
      <c r="BY95">
        <v>93692.51</v>
      </c>
      <c r="BZ95">
        <v>5609370.5700000003</v>
      </c>
      <c r="CC95">
        <v>0</v>
      </c>
      <c r="CD95">
        <v>93692.509938199437</v>
      </c>
      <c r="CE95">
        <v>5609370.5700000003</v>
      </c>
      <c r="CF95" t="s">
        <v>9</v>
      </c>
      <c r="CG95">
        <v>7500</v>
      </c>
      <c r="CH95">
        <v>101192.50993819944</v>
      </c>
      <c r="CI95">
        <v>449025</v>
      </c>
      <c r="CJ95">
        <v>6058395.5700000003</v>
      </c>
      <c r="CK95" t="s">
        <v>20</v>
      </c>
      <c r="CN95">
        <v>0</v>
      </c>
      <c r="CO95" t="s">
        <v>1</v>
      </c>
      <c r="CP95" t="s">
        <v>1</v>
      </c>
      <c r="CQ95" t="b">
        <v>1</v>
      </c>
      <c r="CR95" t="s">
        <v>1863</v>
      </c>
      <c r="CS95" t="s">
        <v>1787</v>
      </c>
      <c r="CT95" t="s">
        <v>1871</v>
      </c>
      <c r="CU95" t="s">
        <v>1857</v>
      </c>
      <c r="CV95" t="s">
        <v>816</v>
      </c>
      <c r="CW95" t="s">
        <v>128</v>
      </c>
      <c r="CX95" t="s">
        <v>1450</v>
      </c>
      <c r="CY95">
        <v>1.7299999999999898</v>
      </c>
      <c r="CZ95">
        <v>175063.04219308399</v>
      </c>
      <c r="DA95">
        <v>6058395.5700000003</v>
      </c>
      <c r="DB95" t="s">
        <v>9</v>
      </c>
      <c r="DC95" t="b">
        <v>1</v>
      </c>
      <c r="DD95">
        <v>6058395.5700000003</v>
      </c>
      <c r="DE95">
        <v>0</v>
      </c>
      <c r="DF95" t="b">
        <v>1</v>
      </c>
      <c r="DG95" s="23">
        <f>ROUND(ПП4[[#This Row],[Стоимость квартиры с отделкой]]/1000000,2)</f>
        <v>6.06</v>
      </c>
    </row>
    <row r="96" spans="1:111" x14ac:dyDescent="0.25">
      <c r="A96">
        <v>95</v>
      </c>
      <c r="B96" t="s">
        <v>3</v>
      </c>
      <c r="C96">
        <v>13</v>
      </c>
      <c r="D96">
        <v>7</v>
      </c>
      <c r="E96">
        <v>0</v>
      </c>
      <c r="F96">
        <v>8.2799999999999994</v>
      </c>
      <c r="I96">
        <v>8.2799999999999994</v>
      </c>
      <c r="J96">
        <v>5.3</v>
      </c>
      <c r="K96">
        <v>3.38</v>
      </c>
      <c r="N96">
        <v>3.17</v>
      </c>
      <c r="O96">
        <v>3.23</v>
      </c>
      <c r="Q96">
        <v>3.23</v>
      </c>
      <c r="R96">
        <v>23.36</v>
      </c>
      <c r="S96">
        <v>20.13</v>
      </c>
      <c r="T96">
        <v>21.75</v>
      </c>
      <c r="U96">
        <v>22.5</v>
      </c>
      <c r="V96">
        <v>75600</v>
      </c>
      <c r="X96">
        <v>75600</v>
      </c>
      <c r="Z96">
        <v>75600</v>
      </c>
      <c r="AB96">
        <v>75600</v>
      </c>
      <c r="AD96">
        <v>75600</v>
      </c>
      <c r="AF96">
        <v>75600</v>
      </c>
      <c r="AH96">
        <v>75600</v>
      </c>
      <c r="AJ96">
        <v>75600</v>
      </c>
      <c r="AL96">
        <v>75600</v>
      </c>
      <c r="AN96">
        <v>75600</v>
      </c>
      <c r="AP96">
        <v>75600</v>
      </c>
      <c r="AR96">
        <v>75600</v>
      </c>
      <c r="AT96">
        <v>75600</v>
      </c>
      <c r="AV96">
        <v>75600</v>
      </c>
      <c r="AX96">
        <v>75600</v>
      </c>
      <c r="AZ96">
        <v>75600</v>
      </c>
      <c r="BB96">
        <v>75600</v>
      </c>
      <c r="BD96">
        <v>75600</v>
      </c>
      <c r="BF96">
        <v>75600</v>
      </c>
      <c r="BH96">
        <v>75600</v>
      </c>
      <c r="BI96" s="5"/>
      <c r="BJ96" s="5">
        <v>75600</v>
      </c>
      <c r="BL96">
        <v>75600</v>
      </c>
      <c r="BN96">
        <v>75600</v>
      </c>
      <c r="BP96">
        <v>75600</v>
      </c>
      <c r="BR96">
        <v>75600</v>
      </c>
      <c r="BT96">
        <v>75600</v>
      </c>
      <c r="BV96">
        <v>75600</v>
      </c>
      <c r="BX96">
        <v>75600</v>
      </c>
      <c r="BY96">
        <v>75600</v>
      </c>
      <c r="BZ96">
        <v>1644300</v>
      </c>
      <c r="CC96">
        <v>0</v>
      </c>
      <c r="CD96">
        <v>75600</v>
      </c>
      <c r="CE96">
        <v>1644300</v>
      </c>
      <c r="CF96" t="s">
        <v>9</v>
      </c>
      <c r="CG96">
        <v>7500</v>
      </c>
      <c r="CH96">
        <v>83100</v>
      </c>
      <c r="CI96">
        <v>163125</v>
      </c>
      <c r="CJ96">
        <v>1807425</v>
      </c>
      <c r="CK96" t="s">
        <v>20</v>
      </c>
      <c r="CN96">
        <v>0</v>
      </c>
      <c r="CO96" t="s">
        <v>1</v>
      </c>
      <c r="CP96" t="s">
        <v>1</v>
      </c>
      <c r="CQ96" t="b">
        <v>1</v>
      </c>
      <c r="CR96" t="s">
        <v>1863</v>
      </c>
      <c r="CS96" t="s">
        <v>1787</v>
      </c>
      <c r="CT96" t="s">
        <v>1871</v>
      </c>
      <c r="CU96" t="s">
        <v>1862</v>
      </c>
      <c r="CV96" t="s">
        <v>817</v>
      </c>
      <c r="CW96" t="s">
        <v>128</v>
      </c>
      <c r="CX96" t="s">
        <v>1450</v>
      </c>
      <c r="CY96">
        <v>0.75</v>
      </c>
      <c r="CZ96">
        <v>62325</v>
      </c>
      <c r="DA96">
        <v>1807425</v>
      </c>
      <c r="DB96" t="s">
        <v>9</v>
      </c>
      <c r="DC96" t="b">
        <v>1</v>
      </c>
      <c r="DD96">
        <v>1807425</v>
      </c>
      <c r="DE96">
        <v>0</v>
      </c>
      <c r="DF96" t="b">
        <v>1</v>
      </c>
      <c r="DG96" s="23">
        <f>ROUND(ПП4[[#This Row],[Стоимость квартиры с отделкой]]/1000000,2)</f>
        <v>1.81</v>
      </c>
    </row>
    <row r="97" spans="1:111" x14ac:dyDescent="0.25">
      <c r="A97">
        <v>96</v>
      </c>
      <c r="B97" t="s">
        <v>3</v>
      </c>
      <c r="C97">
        <v>13</v>
      </c>
      <c r="D97">
        <v>8</v>
      </c>
      <c r="E97">
        <v>0</v>
      </c>
      <c r="F97">
        <v>8.2899999999999991</v>
      </c>
      <c r="I97">
        <v>8.2899999999999991</v>
      </c>
      <c r="J97">
        <v>5.3</v>
      </c>
      <c r="K97">
        <v>3.38</v>
      </c>
      <c r="N97">
        <v>3.17</v>
      </c>
      <c r="O97">
        <v>3.17</v>
      </c>
      <c r="Q97">
        <v>3.17</v>
      </c>
      <c r="R97">
        <v>23.31</v>
      </c>
      <c r="S97">
        <v>20.14</v>
      </c>
      <c r="T97">
        <v>21.73</v>
      </c>
      <c r="U97">
        <v>22.3</v>
      </c>
      <c r="V97">
        <v>75600</v>
      </c>
      <c r="W97">
        <v>3780</v>
      </c>
      <c r="X97">
        <v>79380</v>
      </c>
      <c r="Z97">
        <v>79380</v>
      </c>
      <c r="AB97">
        <v>79380</v>
      </c>
      <c r="AC97">
        <v>9.7637400000000003</v>
      </c>
      <c r="AD97">
        <v>79389.763739999995</v>
      </c>
      <c r="AE97">
        <v>3969.4881869999999</v>
      </c>
      <c r="AF97">
        <v>83359.25192699999</v>
      </c>
      <c r="AG97">
        <v>8335.9251926999987</v>
      </c>
      <c r="AH97">
        <v>91695.177119699991</v>
      </c>
      <c r="AJ97">
        <v>91695.177119699991</v>
      </c>
      <c r="AK97">
        <v>2750.8553135909997</v>
      </c>
      <c r="AL97">
        <v>94446.032433290995</v>
      </c>
      <c r="AM97">
        <v>3777.8412973316399</v>
      </c>
      <c r="AN97">
        <v>98223.873730622639</v>
      </c>
      <c r="AO97">
        <v>4911.1936865311318</v>
      </c>
      <c r="AP97">
        <v>103135.06741715375</v>
      </c>
      <c r="AQ97">
        <v>3094.0520225146129</v>
      </c>
      <c r="AR97">
        <v>106229.1194396684</v>
      </c>
      <c r="AS97">
        <v>5311.4559719834197</v>
      </c>
      <c r="AT97">
        <v>111540.57541165179</v>
      </c>
      <c r="AU97">
        <v>3346.2172623495539</v>
      </c>
      <c r="AV97">
        <v>114886.79267400136</v>
      </c>
      <c r="AW97">
        <v>6893.2075604400816</v>
      </c>
      <c r="AX97">
        <v>121780.00023444144</v>
      </c>
      <c r="AZ97">
        <v>121780.00023444144</v>
      </c>
      <c r="BA97">
        <v>3653.4000070332431</v>
      </c>
      <c r="BB97">
        <v>125433.40024147468</v>
      </c>
      <c r="BD97">
        <v>125433.40024147468</v>
      </c>
      <c r="BE97">
        <v>6271.6700120737351</v>
      </c>
      <c r="BF97">
        <v>131705.07025354842</v>
      </c>
      <c r="BH97">
        <v>131705.07025354842</v>
      </c>
      <c r="BI97" s="5">
        <v>6585.253512677421</v>
      </c>
      <c r="BJ97" s="5">
        <v>138290.32376622583</v>
      </c>
      <c r="BK97">
        <v>-7500</v>
      </c>
      <c r="BL97">
        <v>130790.32376622585</v>
      </c>
      <c r="BM97">
        <v>2615.8064753245167</v>
      </c>
      <c r="BN97">
        <v>133406.13024155036</v>
      </c>
      <c r="BO97">
        <v>6670.3065120775182</v>
      </c>
      <c r="BP97">
        <v>140076.43675362787</v>
      </c>
      <c r="BQ97">
        <v>500</v>
      </c>
      <c r="BR97">
        <v>140576.43675362787</v>
      </c>
      <c r="BT97">
        <v>140576.43675362787</v>
      </c>
      <c r="BV97">
        <v>140576.43675362787</v>
      </c>
      <c r="BX97">
        <v>140576.43675362787</v>
      </c>
      <c r="BY97">
        <v>140576.44</v>
      </c>
      <c r="BZ97">
        <v>3054800</v>
      </c>
      <c r="CC97">
        <v>0</v>
      </c>
      <c r="CD97">
        <v>140579.84353428439</v>
      </c>
      <c r="CE97">
        <v>3054800</v>
      </c>
      <c r="CF97" t="s">
        <v>10</v>
      </c>
      <c r="CG97">
        <v>22000</v>
      </c>
      <c r="CH97">
        <v>162579.84353428439</v>
      </c>
      <c r="CI97">
        <v>478060</v>
      </c>
      <c r="CJ97">
        <v>3532860</v>
      </c>
      <c r="CK97" t="s">
        <v>20</v>
      </c>
      <c r="CN97">
        <v>0</v>
      </c>
      <c r="CO97" t="s">
        <v>1</v>
      </c>
      <c r="CP97" t="s">
        <v>1</v>
      </c>
      <c r="CQ97" t="b">
        <v>1</v>
      </c>
      <c r="CR97" t="s">
        <v>1863</v>
      </c>
      <c r="CS97" t="s">
        <v>1787</v>
      </c>
      <c r="CT97" t="s">
        <v>1871</v>
      </c>
      <c r="CU97" t="s">
        <v>1862</v>
      </c>
      <c r="CV97" t="s">
        <v>818</v>
      </c>
      <c r="CW97" t="s">
        <v>1269</v>
      </c>
      <c r="CX97" t="s">
        <v>1450</v>
      </c>
      <c r="CY97">
        <v>0.57000000000000028</v>
      </c>
      <c r="CZ97">
        <v>92670.51081454214</v>
      </c>
      <c r="DA97">
        <v>3532860</v>
      </c>
      <c r="DB97" t="s">
        <v>10</v>
      </c>
      <c r="DC97" t="b">
        <v>1</v>
      </c>
      <c r="DD97">
        <v>3532860</v>
      </c>
      <c r="DE97">
        <v>0</v>
      </c>
      <c r="DF97" t="b">
        <v>1</v>
      </c>
      <c r="DG97" s="23">
        <f>ROUND(ПП4[[#This Row],[Стоимость квартиры с отделкой]]/1000000,2)</f>
        <v>3.53</v>
      </c>
    </row>
    <row r="98" spans="1:111" x14ac:dyDescent="0.25">
      <c r="A98">
        <v>97</v>
      </c>
      <c r="B98" t="s">
        <v>3</v>
      </c>
      <c r="C98">
        <v>14</v>
      </c>
      <c r="D98">
        <v>1</v>
      </c>
      <c r="E98">
        <v>1</v>
      </c>
      <c r="F98">
        <v>13.93</v>
      </c>
      <c r="I98">
        <v>13.93</v>
      </c>
      <c r="J98">
        <v>9.18</v>
      </c>
      <c r="K98">
        <v>3.65</v>
      </c>
      <c r="N98">
        <v>5.52</v>
      </c>
      <c r="O98">
        <v>2.4900000000000002</v>
      </c>
      <c r="Q98">
        <v>2.4900000000000002</v>
      </c>
      <c r="R98">
        <v>34.770000000000003</v>
      </c>
      <c r="S98">
        <v>32.28</v>
      </c>
      <c r="T98">
        <v>33.53</v>
      </c>
      <c r="U98">
        <v>34.5</v>
      </c>
      <c r="V98">
        <v>70700</v>
      </c>
      <c r="W98">
        <v>3535</v>
      </c>
      <c r="X98">
        <v>74235</v>
      </c>
      <c r="Y98">
        <v>2969.4</v>
      </c>
      <c r="Z98">
        <v>77204.399999999994</v>
      </c>
      <c r="AA98">
        <v>3860.22</v>
      </c>
      <c r="AB98">
        <v>81064.62</v>
      </c>
      <c r="AC98">
        <v>9.9709482600000001</v>
      </c>
      <c r="AD98">
        <v>81074.590948259996</v>
      </c>
      <c r="AE98">
        <v>4053.7295474130001</v>
      </c>
      <c r="AF98">
        <v>85128.32049567299</v>
      </c>
      <c r="AH98">
        <v>85128.32049567299</v>
      </c>
      <c r="AI98">
        <v>2553.8496148701897</v>
      </c>
      <c r="AJ98">
        <v>87682.170110543186</v>
      </c>
      <c r="AK98">
        <v>2630.4651033162954</v>
      </c>
      <c r="AL98">
        <v>90312.635213859481</v>
      </c>
      <c r="AM98">
        <v>3612.5054085543793</v>
      </c>
      <c r="AN98">
        <v>93925.140622413863</v>
      </c>
      <c r="AO98">
        <v>1878.5028124482776</v>
      </c>
      <c r="AP98">
        <v>95803.643434862141</v>
      </c>
      <c r="AQ98">
        <v>2874.1093030458642</v>
      </c>
      <c r="AR98">
        <v>98677.752737907998</v>
      </c>
      <c r="AS98">
        <v>4933.8876368954006</v>
      </c>
      <c r="AT98">
        <v>103611.64037480341</v>
      </c>
      <c r="AU98">
        <v>3108.3492112441018</v>
      </c>
      <c r="AV98">
        <v>106719.98958604748</v>
      </c>
      <c r="AW98">
        <v>6403.1993751628497</v>
      </c>
      <c r="AX98">
        <v>113123.18896121034</v>
      </c>
      <c r="AZ98">
        <v>113123.18896121034</v>
      </c>
      <c r="BB98">
        <v>113123.18896121034</v>
      </c>
      <c r="BD98">
        <v>113123.18896121034</v>
      </c>
      <c r="BF98">
        <v>113123.18896121034</v>
      </c>
      <c r="BH98">
        <v>113123.18896121034</v>
      </c>
      <c r="BI98" s="5"/>
      <c r="BJ98" s="5">
        <v>113123.18896121034</v>
      </c>
      <c r="BL98">
        <v>113123.18896121034</v>
      </c>
      <c r="BN98">
        <v>113123.18896121034</v>
      </c>
      <c r="BP98">
        <v>113123.18896121034</v>
      </c>
      <c r="BR98">
        <v>113123.18896121034</v>
      </c>
      <c r="BT98">
        <v>113123.18896121034</v>
      </c>
      <c r="BV98">
        <v>113123.18896121034</v>
      </c>
      <c r="BX98">
        <v>113123.18896121034</v>
      </c>
      <c r="BY98">
        <v>113123.19</v>
      </c>
      <c r="BZ98">
        <v>3793020.56</v>
      </c>
      <c r="CB98">
        <v>0.06</v>
      </c>
      <c r="CC98">
        <v>227581.23360000001</v>
      </c>
      <c r="CD98">
        <v>106335.79868774232</v>
      </c>
      <c r="CE98">
        <v>3565439.33</v>
      </c>
      <c r="CF98" t="s">
        <v>10</v>
      </c>
      <c r="CG98">
        <v>22000</v>
      </c>
      <c r="CH98">
        <v>128335.79868774232</v>
      </c>
      <c r="CI98">
        <v>737660</v>
      </c>
      <c r="CJ98">
        <v>4303099.33</v>
      </c>
      <c r="CK98" t="s">
        <v>20</v>
      </c>
      <c r="CL98" t="s">
        <v>110</v>
      </c>
      <c r="CN98">
        <v>0</v>
      </c>
      <c r="CO98" t="s">
        <v>1</v>
      </c>
      <c r="CP98" t="s">
        <v>1</v>
      </c>
      <c r="CQ98" t="b">
        <v>1</v>
      </c>
      <c r="CR98" t="s">
        <v>1863</v>
      </c>
      <c r="CS98" t="s">
        <v>1787</v>
      </c>
      <c r="CT98" t="s">
        <v>1871</v>
      </c>
      <c r="CU98" t="s">
        <v>1864</v>
      </c>
      <c r="CV98" t="s">
        <v>819</v>
      </c>
      <c r="CW98" t="s">
        <v>128</v>
      </c>
      <c r="CX98" t="s">
        <v>1450</v>
      </c>
      <c r="CY98">
        <v>0.96999999999999886</v>
      </c>
      <c r="CZ98">
        <v>124485.7247271099</v>
      </c>
      <c r="DA98">
        <v>4303099.33</v>
      </c>
      <c r="DB98" t="s">
        <v>10</v>
      </c>
      <c r="DC98" t="b">
        <v>1</v>
      </c>
      <c r="DD98">
        <v>4303099.33</v>
      </c>
      <c r="DE98">
        <v>0</v>
      </c>
      <c r="DF98" t="b">
        <v>1</v>
      </c>
      <c r="DG98" s="23">
        <f>ROUND(ПП4[[#This Row],[Стоимость квартиры с отделкой]]/1000000,2)</f>
        <v>4.3</v>
      </c>
    </row>
    <row r="99" spans="1:111" x14ac:dyDescent="0.25">
      <c r="A99">
        <v>98</v>
      </c>
      <c r="B99" t="s">
        <v>3</v>
      </c>
      <c r="C99">
        <v>14</v>
      </c>
      <c r="D99">
        <v>2</v>
      </c>
      <c r="E99">
        <v>2</v>
      </c>
      <c r="F99">
        <v>16.55</v>
      </c>
      <c r="G99">
        <v>14.04</v>
      </c>
      <c r="I99">
        <v>30.59</v>
      </c>
      <c r="J99">
        <v>13.35</v>
      </c>
      <c r="K99">
        <v>3.69</v>
      </c>
      <c r="L99">
        <v>1.92</v>
      </c>
      <c r="N99">
        <v>9.48</v>
      </c>
      <c r="O99">
        <v>2.91</v>
      </c>
      <c r="P99">
        <v>2.5499999999999998</v>
      </c>
      <c r="Q99">
        <v>5.46</v>
      </c>
      <c r="R99">
        <v>64.489999999999995</v>
      </c>
      <c r="S99">
        <v>59.029999999999994</v>
      </c>
      <c r="T99">
        <v>61.76</v>
      </c>
      <c r="U99">
        <v>63.1</v>
      </c>
      <c r="V99">
        <v>68639.199999999997</v>
      </c>
      <c r="W99">
        <v>3431.96</v>
      </c>
      <c r="X99">
        <v>72071.16</v>
      </c>
      <c r="Z99">
        <v>72071.16</v>
      </c>
      <c r="AA99">
        <v>3603.558</v>
      </c>
      <c r="AB99">
        <v>75674.717999999993</v>
      </c>
      <c r="AC99">
        <v>9.3079903140000013</v>
      </c>
      <c r="AD99">
        <v>75684.02599031401</v>
      </c>
      <c r="AF99">
        <v>75684.02599031401</v>
      </c>
      <c r="AH99">
        <v>75684.02599031401</v>
      </c>
      <c r="AI99">
        <v>1513.6805198062802</v>
      </c>
      <c r="AJ99">
        <v>77197.70651012029</v>
      </c>
      <c r="AK99">
        <v>2315.9311953036085</v>
      </c>
      <c r="AL99">
        <v>79513.637705423898</v>
      </c>
      <c r="AM99">
        <v>3180.545508216956</v>
      </c>
      <c r="AN99">
        <v>82694.183213640848</v>
      </c>
      <c r="AO99">
        <v>2480.8254964092253</v>
      </c>
      <c r="AP99">
        <v>85175.008710050068</v>
      </c>
      <c r="AQ99">
        <v>2555.2502613015017</v>
      </c>
      <c r="AR99">
        <v>87730.258971351563</v>
      </c>
      <c r="AT99">
        <v>87730.258971351563</v>
      </c>
      <c r="AU99">
        <v>2631.9077691405469</v>
      </c>
      <c r="AV99">
        <v>90362.166740492103</v>
      </c>
      <c r="AX99">
        <v>90362.166740492103</v>
      </c>
      <c r="AZ99">
        <v>90362.166740492103</v>
      </c>
      <c r="BB99">
        <v>90362.166740492103</v>
      </c>
      <c r="BD99">
        <v>90362.166740492103</v>
      </c>
      <c r="BF99">
        <v>90362.166740492103</v>
      </c>
      <c r="BG99">
        <v>1000</v>
      </c>
      <c r="BH99">
        <v>91362.166740492103</v>
      </c>
      <c r="BI99" s="5">
        <v>4568.1083370246051</v>
      </c>
      <c r="BJ99" s="5">
        <v>95930.275077516708</v>
      </c>
      <c r="BL99">
        <v>95930.275077516708</v>
      </c>
      <c r="BN99">
        <v>95930.275077516708</v>
      </c>
      <c r="BP99">
        <v>95930.275077516708</v>
      </c>
      <c r="BR99">
        <v>95930.275077516708</v>
      </c>
      <c r="BT99">
        <v>95930.275077516708</v>
      </c>
      <c r="BV99">
        <v>95930.275077516708</v>
      </c>
      <c r="BX99">
        <v>95930.275077516708</v>
      </c>
      <c r="BY99">
        <v>95930.28</v>
      </c>
      <c r="BZ99">
        <v>5924700</v>
      </c>
      <c r="CB99">
        <v>0.02</v>
      </c>
      <c r="CC99">
        <v>118494</v>
      </c>
      <c r="CD99">
        <v>94012.402849740931</v>
      </c>
      <c r="CE99">
        <v>5806206</v>
      </c>
      <c r="CF99" t="s">
        <v>8</v>
      </c>
      <c r="CH99">
        <v>94012.402849740931</v>
      </c>
      <c r="CI99">
        <v>0</v>
      </c>
      <c r="CJ99">
        <v>5806206</v>
      </c>
      <c r="CK99" t="s">
        <v>20</v>
      </c>
      <c r="CL99" t="s">
        <v>62</v>
      </c>
      <c r="CN99">
        <v>0</v>
      </c>
      <c r="CO99" t="s">
        <v>1</v>
      </c>
      <c r="CP99" t="s">
        <v>1</v>
      </c>
      <c r="CQ99" t="b">
        <v>1</v>
      </c>
      <c r="CR99" t="s">
        <v>1863</v>
      </c>
      <c r="CS99" t="s">
        <v>1787</v>
      </c>
      <c r="CT99" t="s">
        <v>1871</v>
      </c>
      <c r="CU99" t="s">
        <v>1865</v>
      </c>
      <c r="CV99" t="s">
        <v>820</v>
      </c>
      <c r="CW99" t="s">
        <v>1269</v>
      </c>
      <c r="CX99" t="s">
        <v>1450</v>
      </c>
      <c r="CY99">
        <v>1.3400000000000034</v>
      </c>
      <c r="CZ99">
        <v>125976.61981865315</v>
      </c>
      <c r="DA99">
        <v>5806206</v>
      </c>
      <c r="DB99" t="s">
        <v>8</v>
      </c>
      <c r="DC99" t="b">
        <v>1</v>
      </c>
      <c r="DD99">
        <v>5806206</v>
      </c>
      <c r="DE99">
        <v>0</v>
      </c>
      <c r="DF99" t="b">
        <v>1</v>
      </c>
      <c r="DG99" s="23">
        <f>ROUND(ПП4[[#This Row],[Стоимость квартиры с отделкой]]/1000000,2)</f>
        <v>5.81</v>
      </c>
    </row>
    <row r="100" spans="1:111" x14ac:dyDescent="0.25">
      <c r="A100">
        <v>99</v>
      </c>
      <c r="B100" t="s">
        <v>3</v>
      </c>
      <c r="C100">
        <v>14</v>
      </c>
      <c r="D100">
        <v>3</v>
      </c>
      <c r="E100">
        <v>1</v>
      </c>
      <c r="F100">
        <v>12.25</v>
      </c>
      <c r="I100">
        <v>12.25</v>
      </c>
      <c r="J100">
        <v>11.65</v>
      </c>
      <c r="K100">
        <v>3.67</v>
      </c>
      <c r="N100">
        <v>6.55</v>
      </c>
      <c r="O100">
        <v>2.83</v>
      </c>
      <c r="Q100">
        <v>2.83</v>
      </c>
      <c r="R100">
        <v>36.950000000000003</v>
      </c>
      <c r="S100">
        <v>34.120000000000005</v>
      </c>
      <c r="T100">
        <v>35.54</v>
      </c>
      <c r="U100">
        <v>36.6</v>
      </c>
      <c r="V100">
        <v>71400</v>
      </c>
      <c r="W100">
        <v>3570</v>
      </c>
      <c r="X100">
        <v>74970</v>
      </c>
      <c r="Y100">
        <v>2998.8</v>
      </c>
      <c r="Z100">
        <v>77968.800000000003</v>
      </c>
      <c r="AA100">
        <v>3898.440000000001</v>
      </c>
      <c r="AB100">
        <v>81867.240000000005</v>
      </c>
      <c r="AC100">
        <v>10.069670520000001</v>
      </c>
      <c r="AD100">
        <v>81877.309670520001</v>
      </c>
      <c r="AE100">
        <v>4093.8654835259999</v>
      </c>
      <c r="AF100">
        <v>85971.175154045995</v>
      </c>
      <c r="AH100">
        <v>85971.175154045995</v>
      </c>
      <c r="AI100">
        <v>2579.1352546213802</v>
      </c>
      <c r="AJ100">
        <v>88550.31040866737</v>
      </c>
      <c r="AK100">
        <v>885.50310408667372</v>
      </c>
      <c r="AL100">
        <v>89435.813512754044</v>
      </c>
      <c r="AM100">
        <v>1788.7162702550809</v>
      </c>
      <c r="AN100">
        <v>91224.529783009129</v>
      </c>
      <c r="AO100">
        <v>1824.4905956601824</v>
      </c>
      <c r="AP100">
        <v>93049.020378669316</v>
      </c>
      <c r="AQ100">
        <v>2791.4706113600796</v>
      </c>
      <c r="AR100">
        <v>95840.490990029415</v>
      </c>
      <c r="AT100">
        <v>95840.490990029415</v>
      </c>
      <c r="AV100">
        <v>95840.490990029415</v>
      </c>
      <c r="AX100">
        <v>95840.490990029415</v>
      </c>
      <c r="AZ100">
        <v>95840.490990029415</v>
      </c>
      <c r="BB100">
        <v>95840.490990029415</v>
      </c>
      <c r="BD100">
        <v>95840.490990029415</v>
      </c>
      <c r="BF100">
        <v>95840.490990029415</v>
      </c>
      <c r="BH100">
        <v>95840.490990029415</v>
      </c>
      <c r="BI100" s="5"/>
      <c r="BJ100" s="5">
        <v>95840.490990029415</v>
      </c>
      <c r="BL100">
        <v>95840.490990029415</v>
      </c>
      <c r="BN100">
        <v>95840.490990029415</v>
      </c>
      <c r="BP100">
        <v>95840.490990029415</v>
      </c>
      <c r="BR100">
        <v>95840.490990029415</v>
      </c>
      <c r="BT100">
        <v>95840.490990029415</v>
      </c>
      <c r="BV100">
        <v>95840.490990029415</v>
      </c>
      <c r="BX100">
        <v>95840.490990029415</v>
      </c>
      <c r="BY100">
        <v>95840.49</v>
      </c>
      <c r="BZ100">
        <v>3406171.01</v>
      </c>
      <c r="CC100">
        <v>0</v>
      </c>
      <c r="CD100">
        <v>95840.489870568374</v>
      </c>
      <c r="CE100">
        <v>3406171.01</v>
      </c>
      <c r="CF100" t="s">
        <v>9</v>
      </c>
      <c r="CG100">
        <v>4500</v>
      </c>
      <c r="CH100">
        <v>100340.48987056836</v>
      </c>
      <c r="CI100">
        <v>159930</v>
      </c>
      <c r="CJ100">
        <v>3566101.01</v>
      </c>
      <c r="CN100">
        <v>0</v>
      </c>
      <c r="CO100" t="s">
        <v>1</v>
      </c>
      <c r="CP100" t="s">
        <v>1</v>
      </c>
      <c r="CQ100" t="b">
        <v>1</v>
      </c>
      <c r="CR100" t="s">
        <v>1863</v>
      </c>
      <c r="CS100" t="s">
        <v>1787</v>
      </c>
      <c r="CT100" t="s">
        <v>1871</v>
      </c>
      <c r="CU100" t="s">
        <v>1864</v>
      </c>
      <c r="CV100" t="s">
        <v>821</v>
      </c>
      <c r="CW100" t="s">
        <v>128</v>
      </c>
      <c r="CX100" t="s">
        <v>1450</v>
      </c>
      <c r="CY100">
        <v>1.0600000000000025</v>
      </c>
      <c r="CZ100">
        <v>106360.91926280272</v>
      </c>
      <c r="DA100">
        <v>3566101.01</v>
      </c>
      <c r="DB100" t="s">
        <v>9</v>
      </c>
      <c r="DC100" t="b">
        <v>1</v>
      </c>
      <c r="DD100">
        <v>3566101.01</v>
      </c>
      <c r="DE100">
        <v>0</v>
      </c>
      <c r="DF100" t="b">
        <v>1</v>
      </c>
      <c r="DG100" s="23">
        <f>ROUND(ПП4[[#This Row],[Стоимость квартиры с отделкой]]/1000000,2)</f>
        <v>3.57</v>
      </c>
    </row>
    <row r="101" spans="1:111" x14ac:dyDescent="0.25">
      <c r="A101">
        <v>100</v>
      </c>
      <c r="B101" t="s">
        <v>3</v>
      </c>
      <c r="C101">
        <v>14</v>
      </c>
      <c r="D101">
        <v>4</v>
      </c>
      <c r="E101">
        <v>2</v>
      </c>
      <c r="F101">
        <v>14.61</v>
      </c>
      <c r="G101">
        <v>11.01</v>
      </c>
      <c r="I101">
        <v>25.62</v>
      </c>
      <c r="J101">
        <v>14.77</v>
      </c>
      <c r="K101">
        <v>2.85</v>
      </c>
      <c r="L101">
        <v>2.4900000000000002</v>
      </c>
      <c r="N101">
        <v>8.7899999999999991</v>
      </c>
      <c r="O101">
        <v>3.01</v>
      </c>
      <c r="Q101">
        <v>3.01</v>
      </c>
      <c r="R101">
        <v>57.53</v>
      </c>
      <c r="S101">
        <v>54.52</v>
      </c>
      <c r="T101">
        <v>56.03</v>
      </c>
      <c r="U101">
        <v>57.7</v>
      </c>
      <c r="V101">
        <v>67972.800000000003</v>
      </c>
      <c r="W101">
        <v>3398.6400000000003</v>
      </c>
      <c r="X101">
        <v>71371.44</v>
      </c>
      <c r="Z101">
        <v>71371.44</v>
      </c>
      <c r="AA101">
        <v>3568.5720000000001</v>
      </c>
      <c r="AB101">
        <v>74940.012000000002</v>
      </c>
      <c r="AC101">
        <v>9.2176214760000015</v>
      </c>
      <c r="AD101">
        <v>74949.229621475999</v>
      </c>
      <c r="AF101">
        <v>74949.229621475999</v>
      </c>
      <c r="AH101">
        <v>74949.229621475999</v>
      </c>
      <c r="AI101">
        <v>1498.98459242952</v>
      </c>
      <c r="AJ101">
        <v>76448.214213905521</v>
      </c>
      <c r="AK101">
        <v>764.48214213905521</v>
      </c>
      <c r="AL101">
        <v>77212.696356044573</v>
      </c>
      <c r="AN101">
        <v>77212.696356044573</v>
      </c>
      <c r="AP101">
        <v>77212.696356044573</v>
      </c>
      <c r="AR101">
        <v>77212.696356044573</v>
      </c>
      <c r="AT101">
        <v>77212.696356044573</v>
      </c>
      <c r="AV101">
        <v>77212.696356044573</v>
      </c>
      <c r="AX101">
        <v>77212.696356044573</v>
      </c>
      <c r="AZ101">
        <v>77212.696356044573</v>
      </c>
      <c r="BB101">
        <v>77212.696356044573</v>
      </c>
      <c r="BD101">
        <v>77212.696356044573</v>
      </c>
      <c r="BF101">
        <v>77212.696356044573</v>
      </c>
      <c r="BH101">
        <v>77212.696356044573</v>
      </c>
      <c r="BI101" s="5"/>
      <c r="BJ101" s="5">
        <v>77212.696356044573</v>
      </c>
      <c r="BL101">
        <v>77212.696356044573</v>
      </c>
      <c r="BN101">
        <v>77212.696356044573</v>
      </c>
      <c r="BP101">
        <v>77212.696356044573</v>
      </c>
      <c r="BR101">
        <v>77212.696356044573</v>
      </c>
      <c r="BT101">
        <v>77212.696356044573</v>
      </c>
      <c r="BV101">
        <v>77212.696356044573</v>
      </c>
      <c r="BX101">
        <v>77212.696356044573</v>
      </c>
      <c r="BY101">
        <v>77212.7</v>
      </c>
      <c r="BZ101">
        <v>4326227.58</v>
      </c>
      <c r="CC101">
        <v>0</v>
      </c>
      <c r="CD101">
        <v>77212.699982152422</v>
      </c>
      <c r="CE101">
        <v>4326227.58</v>
      </c>
      <c r="CF101" t="s">
        <v>9</v>
      </c>
      <c r="CG101">
        <v>4000</v>
      </c>
      <c r="CH101">
        <v>81212.699982152422</v>
      </c>
      <c r="CI101">
        <v>224120</v>
      </c>
      <c r="CJ101">
        <v>4550347.58</v>
      </c>
      <c r="CN101">
        <v>0</v>
      </c>
      <c r="CO101" t="s">
        <v>1</v>
      </c>
      <c r="CP101" t="s">
        <v>1</v>
      </c>
      <c r="CQ101" t="b">
        <v>1</v>
      </c>
      <c r="CR101" t="s">
        <v>1863</v>
      </c>
      <c r="CS101" t="s">
        <v>1787</v>
      </c>
      <c r="CT101" t="s">
        <v>1871</v>
      </c>
      <c r="CU101" t="s">
        <v>1857</v>
      </c>
      <c r="CV101" t="s">
        <v>822</v>
      </c>
      <c r="CW101" t="s">
        <v>128</v>
      </c>
      <c r="CX101" t="s">
        <v>1450</v>
      </c>
      <c r="CY101">
        <v>1.6700000000000017</v>
      </c>
      <c r="CZ101">
        <v>135625.20897019468</v>
      </c>
      <c r="DA101">
        <v>4550347.58</v>
      </c>
      <c r="DB101" t="s">
        <v>9</v>
      </c>
      <c r="DC101" t="b">
        <v>1</v>
      </c>
      <c r="DD101">
        <v>4550347.58</v>
      </c>
      <c r="DE101">
        <v>0</v>
      </c>
      <c r="DF101" t="b">
        <v>1</v>
      </c>
      <c r="DG101" s="23">
        <f>ROUND(ПП4[[#This Row],[Стоимость квартиры с отделкой]]/1000000,2)</f>
        <v>4.55</v>
      </c>
    </row>
    <row r="102" spans="1:111" x14ac:dyDescent="0.25">
      <c r="A102">
        <v>101</v>
      </c>
      <c r="B102" t="s">
        <v>3</v>
      </c>
      <c r="C102">
        <v>14</v>
      </c>
      <c r="D102">
        <v>5</v>
      </c>
      <c r="E102">
        <v>2</v>
      </c>
      <c r="F102">
        <v>14.86</v>
      </c>
      <c r="G102">
        <v>9.69</v>
      </c>
      <c r="I102">
        <v>24.55</v>
      </c>
      <c r="J102">
        <v>14.88</v>
      </c>
      <c r="K102">
        <v>2.83</v>
      </c>
      <c r="L102">
        <v>1.82</v>
      </c>
      <c r="N102">
        <v>9.26</v>
      </c>
      <c r="O102">
        <v>2.63</v>
      </c>
      <c r="Q102">
        <v>2.63</v>
      </c>
      <c r="R102">
        <v>55.97</v>
      </c>
      <c r="S102">
        <v>53.34</v>
      </c>
      <c r="T102">
        <v>54.66</v>
      </c>
      <c r="U102">
        <v>56.3</v>
      </c>
      <c r="V102">
        <v>67972.800000000003</v>
      </c>
      <c r="W102">
        <v>3398.6400000000003</v>
      </c>
      <c r="X102">
        <v>71371.44</v>
      </c>
      <c r="Z102">
        <v>71371.44</v>
      </c>
      <c r="AA102">
        <v>3568.5720000000001</v>
      </c>
      <c r="AB102">
        <v>74940.012000000002</v>
      </c>
      <c r="AC102">
        <v>9.2176214760000015</v>
      </c>
      <c r="AD102">
        <v>74949.229621475999</v>
      </c>
      <c r="AF102">
        <v>74949.229621475999</v>
      </c>
      <c r="AH102">
        <v>74949.229621475999</v>
      </c>
      <c r="AJ102">
        <v>74949.229621475999</v>
      </c>
      <c r="AL102">
        <v>74949.229621475999</v>
      </c>
      <c r="AN102">
        <v>74949.229621475999</v>
      </c>
      <c r="AP102">
        <v>74949.229621475999</v>
      </c>
      <c r="AR102">
        <v>74949.229621475999</v>
      </c>
      <c r="AT102">
        <v>74949.229621475999</v>
      </c>
      <c r="AV102">
        <v>74949.229621475999</v>
      </c>
      <c r="AX102">
        <v>74949.229621475999</v>
      </c>
      <c r="AZ102">
        <v>74949.229621475999</v>
      </c>
      <c r="BB102">
        <v>74949.229621475999</v>
      </c>
      <c r="BD102">
        <v>74949.229621475999</v>
      </c>
      <c r="BF102">
        <v>74949.229621475999</v>
      </c>
      <c r="BH102">
        <v>74949.229621475999</v>
      </c>
      <c r="BI102" s="5"/>
      <c r="BJ102" s="5">
        <v>74949.229621475999</v>
      </c>
      <c r="BL102">
        <v>74949.229621475999</v>
      </c>
      <c r="BN102">
        <v>74949.229621475999</v>
      </c>
      <c r="BP102">
        <v>74949.229621475999</v>
      </c>
      <c r="BR102">
        <v>74949.229621475999</v>
      </c>
      <c r="BT102">
        <v>74949.229621475999</v>
      </c>
      <c r="BV102">
        <v>74949.229621475999</v>
      </c>
      <c r="BX102">
        <v>74949.229621475999</v>
      </c>
      <c r="BY102">
        <v>74949.23</v>
      </c>
      <c r="BZ102">
        <v>4096724.91</v>
      </c>
      <c r="CB102">
        <v>0.05</v>
      </c>
      <c r="CC102">
        <v>204836.24549999999</v>
      </c>
      <c r="CD102">
        <v>71201.76838638859</v>
      </c>
      <c r="CE102">
        <v>3891888.66</v>
      </c>
      <c r="CF102" t="s">
        <v>9</v>
      </c>
      <c r="CG102">
        <v>7500</v>
      </c>
      <c r="CH102">
        <v>78701.76838638859</v>
      </c>
      <c r="CI102">
        <v>409950</v>
      </c>
      <c r="CJ102">
        <v>4301838.66</v>
      </c>
      <c r="CL102" t="s">
        <v>62</v>
      </c>
      <c r="CN102">
        <v>0</v>
      </c>
      <c r="CO102" t="s">
        <v>1</v>
      </c>
      <c r="CP102" t="s">
        <v>1</v>
      </c>
      <c r="CQ102" t="b">
        <v>1</v>
      </c>
      <c r="CR102" t="s">
        <v>1863</v>
      </c>
      <c r="CS102" t="s">
        <v>1787</v>
      </c>
      <c r="CT102" t="s">
        <v>1871</v>
      </c>
      <c r="CU102" t="s">
        <v>1857</v>
      </c>
      <c r="CV102" t="s">
        <v>823</v>
      </c>
      <c r="CW102" t="s">
        <v>128</v>
      </c>
      <c r="CX102" t="s">
        <v>1450</v>
      </c>
      <c r="CY102">
        <v>1.6400000000000006</v>
      </c>
      <c r="CZ102">
        <v>129070.90015367731</v>
      </c>
      <c r="DA102">
        <v>4301838.66</v>
      </c>
      <c r="DB102" t="s">
        <v>9</v>
      </c>
      <c r="DC102" t="b">
        <v>1</v>
      </c>
      <c r="DD102">
        <v>4301838.66</v>
      </c>
      <c r="DE102">
        <v>0</v>
      </c>
      <c r="DF102" t="b">
        <v>1</v>
      </c>
      <c r="DG102" s="23">
        <f>ROUND(ПП4[[#This Row],[Стоимость квартиры с отделкой]]/1000000,2)</f>
        <v>4.3</v>
      </c>
    </row>
    <row r="103" spans="1:111" x14ac:dyDescent="0.25">
      <c r="A103">
        <v>102</v>
      </c>
      <c r="B103" t="s">
        <v>3</v>
      </c>
      <c r="C103">
        <v>14</v>
      </c>
      <c r="D103">
        <v>6</v>
      </c>
      <c r="E103">
        <v>2</v>
      </c>
      <c r="F103">
        <v>13.33</v>
      </c>
      <c r="G103">
        <v>13.23</v>
      </c>
      <c r="I103">
        <v>26.56</v>
      </c>
      <c r="J103">
        <v>16.25</v>
      </c>
      <c r="K103">
        <v>3.18</v>
      </c>
      <c r="L103">
        <v>2.14</v>
      </c>
      <c r="M103">
        <v>5.14</v>
      </c>
      <c r="N103">
        <v>5.19</v>
      </c>
      <c r="O103">
        <v>2.81</v>
      </c>
      <c r="Q103">
        <v>2.81</v>
      </c>
      <c r="R103">
        <v>61.27</v>
      </c>
      <c r="S103">
        <v>58.46</v>
      </c>
      <c r="T103">
        <v>59.87</v>
      </c>
      <c r="U103">
        <v>61.6</v>
      </c>
      <c r="V103">
        <v>73304</v>
      </c>
      <c r="W103">
        <v>3665.2</v>
      </c>
      <c r="X103">
        <v>76969.2</v>
      </c>
      <c r="Z103">
        <v>76969.2</v>
      </c>
      <c r="AA103">
        <v>3848.46</v>
      </c>
      <c r="AB103">
        <v>80817.66</v>
      </c>
      <c r="AC103">
        <v>9.940572180000002</v>
      </c>
      <c r="AD103">
        <v>80827.600572180003</v>
      </c>
      <c r="AF103">
        <v>80827.600572180003</v>
      </c>
      <c r="AH103">
        <v>80827.600572180003</v>
      </c>
      <c r="AI103">
        <v>1616.5520114435999</v>
      </c>
      <c r="AJ103">
        <v>82444.152583623596</v>
      </c>
      <c r="AK103">
        <v>2473.324577508708</v>
      </c>
      <c r="AL103">
        <v>84917.477161132309</v>
      </c>
      <c r="AM103">
        <v>3396.6990864452923</v>
      </c>
      <c r="AN103">
        <v>88314.176247577605</v>
      </c>
      <c r="AP103">
        <v>88314.176247577605</v>
      </c>
      <c r="AR103">
        <v>88314.176247577605</v>
      </c>
      <c r="AT103">
        <v>88314.176247577605</v>
      </c>
      <c r="AV103">
        <v>88314.176247577605</v>
      </c>
      <c r="AX103">
        <v>88314.176247577605</v>
      </c>
      <c r="AZ103">
        <v>88314.176247577605</v>
      </c>
      <c r="BB103">
        <v>88314.176247577605</v>
      </c>
      <c r="BD103">
        <v>88314.176247577605</v>
      </c>
      <c r="BF103">
        <v>88314.176247577605</v>
      </c>
      <c r="BH103">
        <v>88314.176247577605</v>
      </c>
      <c r="BI103" s="5"/>
      <c r="BJ103" s="5">
        <v>88314.176247577605</v>
      </c>
      <c r="BL103">
        <v>88314.176247577605</v>
      </c>
      <c r="BN103">
        <v>88314.176247577605</v>
      </c>
      <c r="BP103">
        <v>88314.176247577605</v>
      </c>
      <c r="BR103">
        <v>88314.176247577605</v>
      </c>
      <c r="BT103">
        <v>88314.176247577605</v>
      </c>
      <c r="BV103">
        <v>88314.176247577605</v>
      </c>
      <c r="BX103">
        <v>88314.176247577605</v>
      </c>
      <c r="BY103">
        <v>88314.18</v>
      </c>
      <c r="BZ103">
        <v>5287369.96</v>
      </c>
      <c r="CA103">
        <v>239480</v>
      </c>
      <c r="CC103">
        <v>239480</v>
      </c>
      <c r="CD103">
        <v>84314.180056789715</v>
      </c>
      <c r="CE103">
        <v>5047889.96</v>
      </c>
      <c r="CF103" t="s">
        <v>9</v>
      </c>
      <c r="CG103">
        <v>4000</v>
      </c>
      <c r="CH103">
        <v>88314.180056789715</v>
      </c>
      <c r="CI103">
        <v>239480</v>
      </c>
      <c r="CJ103">
        <v>5287369.96</v>
      </c>
      <c r="CK103" t="s">
        <v>20</v>
      </c>
      <c r="CL103" t="s">
        <v>113</v>
      </c>
      <c r="CN103">
        <v>0</v>
      </c>
      <c r="CO103" t="s">
        <v>1</v>
      </c>
      <c r="CP103" t="s">
        <v>1</v>
      </c>
      <c r="CQ103" t="b">
        <v>1</v>
      </c>
      <c r="CR103" t="s">
        <v>1863</v>
      </c>
      <c r="CS103" t="s">
        <v>1787</v>
      </c>
      <c r="CT103" t="s">
        <v>1871</v>
      </c>
      <c r="CU103" t="s">
        <v>1857</v>
      </c>
      <c r="CV103" t="s">
        <v>824</v>
      </c>
      <c r="CW103" t="s">
        <v>128</v>
      </c>
      <c r="CX103" t="s">
        <v>1450</v>
      </c>
      <c r="CY103">
        <v>1.730000000000004</v>
      </c>
      <c r="CZ103">
        <v>152783.53149824656</v>
      </c>
      <c r="DA103">
        <v>5287369.96</v>
      </c>
      <c r="DB103" t="s">
        <v>9</v>
      </c>
      <c r="DC103" t="b">
        <v>1</v>
      </c>
      <c r="DD103">
        <v>5287369.96</v>
      </c>
      <c r="DE103">
        <v>0</v>
      </c>
      <c r="DF103" t="b">
        <v>1</v>
      </c>
      <c r="DG103" s="23">
        <f>ROUND(ПП4[[#This Row],[Стоимость квартиры с отделкой]]/1000000,2)</f>
        <v>5.29</v>
      </c>
    </row>
    <row r="104" spans="1:111" x14ac:dyDescent="0.25">
      <c r="A104">
        <v>103</v>
      </c>
      <c r="B104" t="s">
        <v>3</v>
      </c>
      <c r="C104">
        <v>14</v>
      </c>
      <c r="D104">
        <v>7</v>
      </c>
      <c r="E104">
        <v>0</v>
      </c>
      <c r="F104">
        <v>8.2799999999999994</v>
      </c>
      <c r="I104">
        <v>8.2799999999999994</v>
      </c>
      <c r="J104">
        <v>5.3</v>
      </c>
      <c r="K104">
        <v>3.38</v>
      </c>
      <c r="N104">
        <v>3.17</v>
      </c>
      <c r="O104">
        <v>3.23</v>
      </c>
      <c r="Q104">
        <v>3.23</v>
      </c>
      <c r="R104">
        <v>23.36</v>
      </c>
      <c r="S104">
        <v>20.13</v>
      </c>
      <c r="T104">
        <v>21.75</v>
      </c>
      <c r="U104">
        <v>22.5</v>
      </c>
      <c r="V104">
        <v>75600</v>
      </c>
      <c r="W104">
        <v>3780</v>
      </c>
      <c r="X104">
        <v>79380</v>
      </c>
      <c r="Z104">
        <v>79380</v>
      </c>
      <c r="AB104">
        <v>79380</v>
      </c>
      <c r="AC104">
        <v>9.7637400000000003</v>
      </c>
      <c r="AD104">
        <v>79389.763739999995</v>
      </c>
      <c r="AE104">
        <v>3969.4881869999999</v>
      </c>
      <c r="AF104">
        <v>83359.25192699999</v>
      </c>
      <c r="AG104">
        <v>8335.9251926999987</v>
      </c>
      <c r="AH104">
        <v>91695.177119699991</v>
      </c>
      <c r="AJ104">
        <v>91695.177119699991</v>
      </c>
      <c r="AK104">
        <v>2750.8553135909997</v>
      </c>
      <c r="AL104">
        <v>94446.032433290995</v>
      </c>
      <c r="AM104">
        <v>3777.8412973316399</v>
      </c>
      <c r="AN104">
        <v>98223.873730622639</v>
      </c>
      <c r="AO104">
        <v>4911.1936865311318</v>
      </c>
      <c r="AP104">
        <v>103135.06741715375</v>
      </c>
      <c r="AQ104">
        <v>3094.0520225146129</v>
      </c>
      <c r="AR104">
        <v>106229.1194396684</v>
      </c>
      <c r="AS104">
        <v>5311.4559719834197</v>
      </c>
      <c r="AT104">
        <v>111540.57541165179</v>
      </c>
      <c r="AU104">
        <v>3346.2172623495539</v>
      </c>
      <c r="AV104">
        <v>114886.79267400136</v>
      </c>
      <c r="AW104">
        <v>6893.2075604400816</v>
      </c>
      <c r="AX104">
        <v>121780.00023444144</v>
      </c>
      <c r="AZ104">
        <v>121780.00023444144</v>
      </c>
      <c r="BA104">
        <v>3653.4000070332431</v>
      </c>
      <c r="BB104">
        <v>125433.40024147468</v>
      </c>
      <c r="BD104">
        <v>125433.40024147468</v>
      </c>
      <c r="BE104">
        <v>6271.6700120737351</v>
      </c>
      <c r="BF104">
        <v>131705.07025354842</v>
      </c>
      <c r="BH104">
        <v>131705.07025354842</v>
      </c>
      <c r="BI104" s="5">
        <v>6585.253512677421</v>
      </c>
      <c r="BJ104" s="5">
        <v>138290.32376622583</v>
      </c>
      <c r="BK104">
        <v>-7500</v>
      </c>
      <c r="BL104">
        <v>130790.32376622585</v>
      </c>
      <c r="BM104">
        <v>2615.8064753245167</v>
      </c>
      <c r="BN104">
        <v>133406.13024155036</v>
      </c>
      <c r="BO104">
        <v>6670.3065120775182</v>
      </c>
      <c r="BP104">
        <v>140076.43675362787</v>
      </c>
      <c r="BQ104">
        <v>500</v>
      </c>
      <c r="BR104">
        <v>140576.43675362787</v>
      </c>
      <c r="BT104">
        <v>140576.43675362787</v>
      </c>
      <c r="BV104">
        <v>140576.43675362787</v>
      </c>
      <c r="BX104">
        <v>140576.43675362787</v>
      </c>
      <c r="BY104">
        <v>140576.44</v>
      </c>
      <c r="BZ104">
        <v>3057600</v>
      </c>
      <c r="CC104">
        <v>0</v>
      </c>
      <c r="CD104">
        <v>140579.31034482759</v>
      </c>
      <c r="CE104">
        <v>3057600</v>
      </c>
      <c r="CF104" t="s">
        <v>10</v>
      </c>
      <c r="CG104">
        <v>22000</v>
      </c>
      <c r="CH104">
        <v>162579.31034482759</v>
      </c>
      <c r="CI104">
        <v>478500</v>
      </c>
      <c r="CJ104">
        <v>3536100</v>
      </c>
      <c r="CK104" t="s">
        <v>20</v>
      </c>
      <c r="CN104">
        <v>0</v>
      </c>
      <c r="CO104" t="s">
        <v>1</v>
      </c>
      <c r="CP104" t="s">
        <v>1</v>
      </c>
      <c r="CQ104" t="b">
        <v>1</v>
      </c>
      <c r="CR104" t="s">
        <v>1863</v>
      </c>
      <c r="CS104" t="s">
        <v>1787</v>
      </c>
      <c r="CT104" t="s">
        <v>1871</v>
      </c>
      <c r="CU104" t="s">
        <v>1862</v>
      </c>
      <c r="CV104" t="s">
        <v>825</v>
      </c>
      <c r="CW104" t="s">
        <v>1269</v>
      </c>
      <c r="CX104" t="s">
        <v>1450</v>
      </c>
      <c r="CY104">
        <v>0.75</v>
      </c>
      <c r="CZ104">
        <v>121934.4827586207</v>
      </c>
      <c r="DA104">
        <v>3536100</v>
      </c>
      <c r="DB104" t="s">
        <v>10</v>
      </c>
      <c r="DC104" t="b">
        <v>1</v>
      </c>
      <c r="DD104">
        <v>3536100</v>
      </c>
      <c r="DE104">
        <v>0</v>
      </c>
      <c r="DF104" t="b">
        <v>1</v>
      </c>
      <c r="DG104" s="23">
        <f>ROUND(ПП4[[#This Row],[Стоимость квартиры с отделкой]]/1000000,2)</f>
        <v>3.54</v>
      </c>
    </row>
    <row r="105" spans="1:111" x14ac:dyDescent="0.25">
      <c r="A105">
        <v>104</v>
      </c>
      <c r="B105" t="s">
        <v>3</v>
      </c>
      <c r="C105">
        <v>14</v>
      </c>
      <c r="D105">
        <v>8</v>
      </c>
      <c r="E105">
        <v>0</v>
      </c>
      <c r="F105">
        <v>8.2899999999999991</v>
      </c>
      <c r="I105">
        <v>8.2899999999999991</v>
      </c>
      <c r="J105">
        <v>5.3</v>
      </c>
      <c r="K105">
        <v>3.38</v>
      </c>
      <c r="N105">
        <v>3.17</v>
      </c>
      <c r="O105">
        <v>3.17</v>
      </c>
      <c r="Q105">
        <v>3.17</v>
      </c>
      <c r="R105">
        <v>23.31</v>
      </c>
      <c r="S105">
        <v>20.14</v>
      </c>
      <c r="T105">
        <v>21.73</v>
      </c>
      <c r="U105">
        <v>22.5</v>
      </c>
      <c r="V105">
        <v>75600</v>
      </c>
      <c r="W105">
        <v>3780</v>
      </c>
      <c r="X105">
        <v>79380</v>
      </c>
      <c r="Z105">
        <v>79380</v>
      </c>
      <c r="AB105">
        <v>79380</v>
      </c>
      <c r="AC105">
        <v>9.7637400000000003</v>
      </c>
      <c r="AD105">
        <v>79389.763739999995</v>
      </c>
      <c r="AE105">
        <v>3969.4881869999999</v>
      </c>
      <c r="AF105">
        <v>83359.25192699999</v>
      </c>
      <c r="AG105">
        <v>8335.9251926999987</v>
      </c>
      <c r="AH105">
        <v>91695.177119699991</v>
      </c>
      <c r="AJ105">
        <v>91695.177119699991</v>
      </c>
      <c r="AK105">
        <v>2750.8553135909997</v>
      </c>
      <c r="AL105">
        <v>94446.032433290995</v>
      </c>
      <c r="AM105">
        <v>3777.8412973316399</v>
      </c>
      <c r="AN105">
        <v>98223.873730622639</v>
      </c>
      <c r="AO105">
        <v>4911.1936865311318</v>
      </c>
      <c r="AP105">
        <v>103135.06741715375</v>
      </c>
      <c r="AR105">
        <v>103135.06741715375</v>
      </c>
      <c r="AT105">
        <v>103135.06741715375</v>
      </c>
      <c r="AV105">
        <v>103135.06741715375</v>
      </c>
      <c r="AX105">
        <v>103135.06741715375</v>
      </c>
      <c r="AZ105">
        <v>103135.06741715375</v>
      </c>
      <c r="BB105">
        <v>103135.06741715375</v>
      </c>
      <c r="BD105">
        <v>103135.06741715375</v>
      </c>
      <c r="BF105">
        <v>103135.06741715375</v>
      </c>
      <c r="BH105">
        <v>103135.06741715375</v>
      </c>
      <c r="BI105" s="5"/>
      <c r="BJ105" s="5">
        <v>103135.06741715375</v>
      </c>
      <c r="BL105">
        <v>103135.06741715375</v>
      </c>
      <c r="BN105">
        <v>103135.06741715375</v>
      </c>
      <c r="BP105">
        <v>103135.06741715375</v>
      </c>
      <c r="BR105">
        <v>103135.06741715375</v>
      </c>
      <c r="BT105">
        <v>103135.06741715375</v>
      </c>
      <c r="BV105">
        <v>103135.06741715375</v>
      </c>
      <c r="BX105">
        <v>103135.06741715375</v>
      </c>
      <c r="BY105">
        <v>103135.07</v>
      </c>
      <c r="BZ105">
        <v>2241125.0699999998</v>
      </c>
      <c r="CC105">
        <v>0</v>
      </c>
      <c r="CD105">
        <v>103135.06994937873</v>
      </c>
      <c r="CE105">
        <v>2241125.0699999998</v>
      </c>
      <c r="CF105" t="s">
        <v>10</v>
      </c>
      <c r="CG105">
        <v>15000</v>
      </c>
      <c r="CH105">
        <v>118135.06994937873</v>
      </c>
      <c r="CI105">
        <v>325950</v>
      </c>
      <c r="CJ105">
        <v>2567075.0699999998</v>
      </c>
      <c r="CK105" t="s">
        <v>20</v>
      </c>
      <c r="CN105">
        <v>0</v>
      </c>
      <c r="CO105" t="s">
        <v>1</v>
      </c>
      <c r="CP105" t="s">
        <v>1</v>
      </c>
      <c r="CQ105" t="b">
        <v>1</v>
      </c>
      <c r="CR105" t="s">
        <v>1863</v>
      </c>
      <c r="CS105" t="s">
        <v>1787</v>
      </c>
      <c r="CT105" t="s">
        <v>1871</v>
      </c>
      <c r="CU105" t="s">
        <v>1862</v>
      </c>
      <c r="CV105" t="s">
        <v>826</v>
      </c>
      <c r="CW105" t="s">
        <v>128</v>
      </c>
      <c r="CX105" t="s">
        <v>1450</v>
      </c>
      <c r="CY105">
        <v>0.76999999999999957</v>
      </c>
      <c r="CZ105">
        <v>90964.003861021571</v>
      </c>
      <c r="DA105">
        <v>2567075.0699999998</v>
      </c>
      <c r="DB105" t="s">
        <v>10</v>
      </c>
      <c r="DC105" t="b">
        <v>1</v>
      </c>
      <c r="DD105">
        <v>2567075.0699999998</v>
      </c>
      <c r="DE105">
        <v>0</v>
      </c>
      <c r="DF105" t="b">
        <v>1</v>
      </c>
      <c r="DG105" s="23">
        <f>ROUND(ПП4[[#This Row],[Стоимость квартиры с отделкой]]/1000000,2)</f>
        <v>2.57</v>
      </c>
    </row>
    <row r="106" spans="1:111" x14ac:dyDescent="0.25">
      <c r="A106">
        <v>105</v>
      </c>
      <c r="B106" t="s">
        <v>3</v>
      </c>
      <c r="C106">
        <v>15</v>
      </c>
      <c r="D106">
        <v>1</v>
      </c>
      <c r="E106">
        <v>1</v>
      </c>
      <c r="F106">
        <v>13.93</v>
      </c>
      <c r="I106">
        <v>13.93</v>
      </c>
      <c r="J106">
        <v>9.18</v>
      </c>
      <c r="K106">
        <v>3.65</v>
      </c>
      <c r="N106">
        <v>5.52</v>
      </c>
      <c r="O106">
        <v>2.4900000000000002</v>
      </c>
      <c r="Q106">
        <v>2.4900000000000002</v>
      </c>
      <c r="R106">
        <v>34.770000000000003</v>
      </c>
      <c r="S106">
        <v>32.28</v>
      </c>
      <c r="T106">
        <v>33.53</v>
      </c>
      <c r="U106">
        <v>34.6</v>
      </c>
      <c r="V106">
        <v>70700</v>
      </c>
      <c r="W106">
        <v>3535</v>
      </c>
      <c r="X106">
        <v>74235</v>
      </c>
      <c r="Y106">
        <v>2969.4</v>
      </c>
      <c r="Z106">
        <v>77204.399999999994</v>
      </c>
      <c r="AA106">
        <v>3860.22</v>
      </c>
      <c r="AB106">
        <v>81064.62</v>
      </c>
      <c r="AC106">
        <v>9.9709482600000001</v>
      </c>
      <c r="AD106">
        <v>81074.590948259996</v>
      </c>
      <c r="AE106">
        <v>4053.7295474130001</v>
      </c>
      <c r="AF106">
        <v>85128.32049567299</v>
      </c>
      <c r="AH106">
        <v>85128.32049567299</v>
      </c>
      <c r="AI106">
        <v>2553.8496148701897</v>
      </c>
      <c r="AJ106">
        <v>87682.170110543186</v>
      </c>
      <c r="AL106">
        <v>87682.170110543186</v>
      </c>
      <c r="AN106">
        <v>87682.170110543186</v>
      </c>
      <c r="AP106">
        <v>87682.170110543186</v>
      </c>
      <c r="AR106">
        <v>87682.170110543186</v>
      </c>
      <c r="AT106">
        <v>87682.170110543186</v>
      </c>
      <c r="AV106">
        <v>87682.170110543186</v>
      </c>
      <c r="AX106">
        <v>87682.170110543186</v>
      </c>
      <c r="AZ106">
        <v>87682.170110543186</v>
      </c>
      <c r="BB106">
        <v>87682.170110543186</v>
      </c>
      <c r="BD106">
        <v>87682.170110543186</v>
      </c>
      <c r="BF106">
        <v>87682.170110543186</v>
      </c>
      <c r="BH106">
        <v>87682.170110543186</v>
      </c>
      <c r="BI106" s="5"/>
      <c r="BJ106" s="5">
        <v>87682.170110543186</v>
      </c>
      <c r="BL106">
        <v>87682.170110543186</v>
      </c>
      <c r="BN106">
        <v>87682.170110543186</v>
      </c>
      <c r="BP106">
        <v>87682.170110543186</v>
      </c>
      <c r="BR106">
        <v>87682.170110543186</v>
      </c>
      <c r="BT106">
        <v>87682.170110543186</v>
      </c>
      <c r="BV106">
        <v>87682.170110543186</v>
      </c>
      <c r="BX106">
        <v>87682.170110543186</v>
      </c>
      <c r="BY106">
        <v>87682.17</v>
      </c>
      <c r="BZ106">
        <v>2939983.16</v>
      </c>
      <c r="CC106">
        <v>0</v>
      </c>
      <c r="CD106">
        <v>87682.169997017598</v>
      </c>
      <c r="CE106">
        <v>2939983.16</v>
      </c>
      <c r="CF106" t="s">
        <v>10</v>
      </c>
      <c r="CG106">
        <v>15000</v>
      </c>
      <c r="CH106">
        <v>102682.1699970176</v>
      </c>
      <c r="CI106">
        <v>502950</v>
      </c>
      <c r="CJ106">
        <v>3442933.16</v>
      </c>
      <c r="CK106" t="s">
        <v>20</v>
      </c>
      <c r="CN106">
        <v>0</v>
      </c>
      <c r="CO106" t="s">
        <v>1</v>
      </c>
      <c r="CP106" t="s">
        <v>1</v>
      </c>
      <c r="CQ106" t="b">
        <v>1</v>
      </c>
      <c r="CR106" t="s">
        <v>1863</v>
      </c>
      <c r="CS106" t="s">
        <v>1787</v>
      </c>
      <c r="CT106" t="s">
        <v>1871</v>
      </c>
      <c r="CU106" t="s">
        <v>1864</v>
      </c>
      <c r="CV106" t="s">
        <v>827</v>
      </c>
      <c r="CW106" t="s">
        <v>128</v>
      </c>
      <c r="CX106" t="s">
        <v>1450</v>
      </c>
      <c r="CY106">
        <v>1.0700000000000005</v>
      </c>
      <c r="CZ106">
        <v>109869.92189680884</v>
      </c>
      <c r="DA106">
        <v>3442933.16</v>
      </c>
      <c r="DB106" t="s">
        <v>10</v>
      </c>
      <c r="DC106" t="b">
        <v>1</v>
      </c>
      <c r="DD106">
        <v>3442933.16</v>
      </c>
      <c r="DE106">
        <v>0</v>
      </c>
      <c r="DF106" t="b">
        <v>1</v>
      </c>
      <c r="DG106" s="23">
        <f>ROUND(ПП4[[#This Row],[Стоимость квартиры с отделкой]]/1000000,2)</f>
        <v>3.44</v>
      </c>
    </row>
    <row r="107" spans="1:111" x14ac:dyDescent="0.25">
      <c r="A107">
        <v>106</v>
      </c>
      <c r="B107" t="s">
        <v>3</v>
      </c>
      <c r="C107">
        <v>15</v>
      </c>
      <c r="D107">
        <v>2</v>
      </c>
      <c r="E107">
        <v>2</v>
      </c>
      <c r="F107">
        <v>16.55</v>
      </c>
      <c r="G107">
        <v>14.04</v>
      </c>
      <c r="I107">
        <v>30.59</v>
      </c>
      <c r="J107">
        <v>13.35</v>
      </c>
      <c r="K107">
        <v>3.69</v>
      </c>
      <c r="L107">
        <v>1.92</v>
      </c>
      <c r="N107">
        <v>9.48</v>
      </c>
      <c r="O107">
        <v>2.91</v>
      </c>
      <c r="P107">
        <v>2.5499999999999998</v>
      </c>
      <c r="Q107">
        <v>5.46</v>
      </c>
      <c r="R107">
        <v>64.489999999999995</v>
      </c>
      <c r="S107">
        <v>59.029999999999994</v>
      </c>
      <c r="T107">
        <v>61.76</v>
      </c>
      <c r="U107">
        <v>63.099999999999994</v>
      </c>
      <c r="V107">
        <v>69305.600000000006</v>
      </c>
      <c r="W107">
        <v>3465.2800000000007</v>
      </c>
      <c r="X107">
        <v>72770.880000000005</v>
      </c>
      <c r="Z107">
        <v>72770.880000000005</v>
      </c>
      <c r="AA107">
        <v>3638.5439999999999</v>
      </c>
      <c r="AB107">
        <v>76409.423999999999</v>
      </c>
      <c r="AC107">
        <v>9.3983591520000012</v>
      </c>
      <c r="AD107">
        <v>76418.822359152007</v>
      </c>
      <c r="AF107">
        <v>76418.822359152007</v>
      </c>
      <c r="AH107">
        <v>76418.822359152007</v>
      </c>
      <c r="AI107">
        <v>1528.37644718304</v>
      </c>
      <c r="AJ107">
        <v>77947.198806335029</v>
      </c>
      <c r="AK107">
        <v>2338.415964190051</v>
      </c>
      <c r="AL107">
        <v>80285.614770525077</v>
      </c>
      <c r="AN107">
        <v>80285.614770525077</v>
      </c>
      <c r="AP107">
        <v>80285.614770525077</v>
      </c>
      <c r="AR107">
        <v>80285.614770525077</v>
      </c>
      <c r="AT107">
        <v>80285.614770525077</v>
      </c>
      <c r="AV107">
        <v>80285.614770525077</v>
      </c>
      <c r="AX107">
        <v>80285.614770525077</v>
      </c>
      <c r="AZ107">
        <v>80285.614770525077</v>
      </c>
      <c r="BB107">
        <v>80285.614770525077</v>
      </c>
      <c r="BD107">
        <v>80285.614770525077</v>
      </c>
      <c r="BF107">
        <v>80285.614770525077</v>
      </c>
      <c r="BH107">
        <v>80285.614770525077</v>
      </c>
      <c r="BI107" s="5"/>
      <c r="BJ107" s="5">
        <v>80285.614770525077</v>
      </c>
      <c r="BL107">
        <v>80285.614770525077</v>
      </c>
      <c r="BN107">
        <v>80285.614770525077</v>
      </c>
      <c r="BP107">
        <v>80285.614770525077</v>
      </c>
      <c r="BR107">
        <v>80285.614770525077</v>
      </c>
      <c r="BT107">
        <v>80285.614770525077</v>
      </c>
      <c r="BV107">
        <v>80285.614770525077</v>
      </c>
      <c r="BX107">
        <v>80285.614770525077</v>
      </c>
      <c r="BY107">
        <v>80285.61</v>
      </c>
      <c r="BZ107">
        <v>4958439.2699999996</v>
      </c>
      <c r="CC107">
        <v>0</v>
      </c>
      <c r="CD107">
        <v>80285.609941709845</v>
      </c>
      <c r="CE107">
        <v>4958439.2699999996</v>
      </c>
      <c r="CF107" t="s">
        <v>9</v>
      </c>
      <c r="CG107">
        <v>4000</v>
      </c>
      <c r="CH107">
        <v>84285.609941709845</v>
      </c>
      <c r="CI107">
        <v>247040</v>
      </c>
      <c r="CJ107">
        <v>5205479.2699999996</v>
      </c>
      <c r="CK107" t="s">
        <v>20</v>
      </c>
      <c r="CN107">
        <v>0</v>
      </c>
      <c r="CO107" t="s">
        <v>1</v>
      </c>
      <c r="CP107" t="s">
        <v>1</v>
      </c>
      <c r="CQ107" t="b">
        <v>1</v>
      </c>
      <c r="CR107" t="s">
        <v>1863</v>
      </c>
      <c r="CS107" t="s">
        <v>1787</v>
      </c>
      <c r="CT107" t="s">
        <v>1871</v>
      </c>
      <c r="CU107" t="s">
        <v>1865</v>
      </c>
      <c r="CV107" t="s">
        <v>828</v>
      </c>
      <c r="CW107" t="s">
        <v>128</v>
      </c>
      <c r="CX107" t="s">
        <v>1450</v>
      </c>
      <c r="CY107">
        <v>1.3399999999999963</v>
      </c>
      <c r="CZ107">
        <v>112942.71732189089</v>
      </c>
      <c r="DA107">
        <v>5205479.2699999996</v>
      </c>
      <c r="DB107" t="s">
        <v>9</v>
      </c>
      <c r="DC107" t="b">
        <v>1</v>
      </c>
      <c r="DD107">
        <v>5205479.2699999996</v>
      </c>
      <c r="DE107">
        <v>0</v>
      </c>
      <c r="DF107" t="b">
        <v>1</v>
      </c>
      <c r="DG107" s="23">
        <f>ROUND(ПП4[[#This Row],[Стоимость квартиры с отделкой]]/1000000,2)</f>
        <v>5.21</v>
      </c>
    </row>
    <row r="108" spans="1:111" x14ac:dyDescent="0.25">
      <c r="A108">
        <v>107</v>
      </c>
      <c r="B108" t="s">
        <v>3</v>
      </c>
      <c r="C108">
        <v>15</v>
      </c>
      <c r="D108">
        <v>3</v>
      </c>
      <c r="E108">
        <v>1</v>
      </c>
      <c r="F108">
        <v>12.25</v>
      </c>
      <c r="I108">
        <v>12.25</v>
      </c>
      <c r="J108">
        <v>11.65</v>
      </c>
      <c r="K108">
        <v>3.67</v>
      </c>
      <c r="N108">
        <v>6.55</v>
      </c>
      <c r="O108">
        <v>2.83</v>
      </c>
      <c r="Q108">
        <v>2.83</v>
      </c>
      <c r="R108">
        <v>36.950000000000003</v>
      </c>
      <c r="S108">
        <v>34.120000000000005</v>
      </c>
      <c r="T108">
        <v>35.54</v>
      </c>
      <c r="U108">
        <v>36.9</v>
      </c>
      <c r="V108">
        <v>72100</v>
      </c>
      <c r="W108">
        <v>3605</v>
      </c>
      <c r="X108">
        <v>75705</v>
      </c>
      <c r="Y108">
        <v>3028.2000000000003</v>
      </c>
      <c r="Z108">
        <v>78733.2</v>
      </c>
      <c r="AA108">
        <v>3936.66</v>
      </c>
      <c r="AB108">
        <v>82669.86</v>
      </c>
      <c r="AC108">
        <v>10.16839278</v>
      </c>
      <c r="AD108">
        <v>82680.028392780005</v>
      </c>
      <c r="AE108">
        <v>4134.0014196390002</v>
      </c>
      <c r="AF108">
        <v>86814.029812419001</v>
      </c>
      <c r="AH108">
        <v>86814.029812419001</v>
      </c>
      <c r="AJ108">
        <v>86814.029812419001</v>
      </c>
      <c r="AL108">
        <v>86814.029812419001</v>
      </c>
      <c r="AN108">
        <v>86814.029812419001</v>
      </c>
      <c r="AP108">
        <v>86814.029812419001</v>
      </c>
      <c r="AR108">
        <v>86814.029812419001</v>
      </c>
      <c r="AT108">
        <v>86814.029812419001</v>
      </c>
      <c r="AV108">
        <v>86814.029812419001</v>
      </c>
      <c r="AX108">
        <v>86814.029812419001</v>
      </c>
      <c r="AZ108">
        <v>86814.029812419001</v>
      </c>
      <c r="BB108">
        <v>86814.029812419001</v>
      </c>
      <c r="BD108">
        <v>86814.029812419001</v>
      </c>
      <c r="BF108">
        <v>86814.029812419001</v>
      </c>
      <c r="BH108">
        <v>86814.029812419001</v>
      </c>
      <c r="BI108" s="5"/>
      <c r="BJ108" s="5">
        <v>86814.029812419001</v>
      </c>
      <c r="BL108">
        <v>86814.029812419001</v>
      </c>
      <c r="BN108">
        <v>86814.029812419001</v>
      </c>
      <c r="BP108">
        <v>86814.029812419001</v>
      </c>
      <c r="BR108">
        <v>86814.029812419001</v>
      </c>
      <c r="BT108">
        <v>86814.029812419001</v>
      </c>
      <c r="BV108">
        <v>86814.029812419001</v>
      </c>
      <c r="BX108">
        <v>86814.029812419001</v>
      </c>
      <c r="BY108">
        <v>86814.03</v>
      </c>
      <c r="BZ108">
        <v>3085370.63</v>
      </c>
      <c r="CC108">
        <v>0</v>
      </c>
      <c r="CD108">
        <v>86814.030106921782</v>
      </c>
      <c r="CE108">
        <v>3085370.63</v>
      </c>
      <c r="CF108" t="s">
        <v>10</v>
      </c>
      <c r="CG108">
        <v>15000</v>
      </c>
      <c r="CH108">
        <v>101814.03010692178</v>
      </c>
      <c r="CI108">
        <v>533100</v>
      </c>
      <c r="CJ108">
        <v>3618470.63</v>
      </c>
      <c r="CN108">
        <v>0</v>
      </c>
      <c r="CO108" t="s">
        <v>1</v>
      </c>
      <c r="CP108" t="s">
        <v>1</v>
      </c>
      <c r="CQ108" t="b">
        <v>1</v>
      </c>
      <c r="CR108" t="s">
        <v>1863</v>
      </c>
      <c r="CS108" t="s">
        <v>1787</v>
      </c>
      <c r="CT108" t="s">
        <v>1871</v>
      </c>
      <c r="CU108" t="s">
        <v>1864</v>
      </c>
      <c r="CV108" t="s">
        <v>829</v>
      </c>
      <c r="CW108" t="s">
        <v>128</v>
      </c>
      <c r="CX108" t="s">
        <v>1450</v>
      </c>
      <c r="CY108">
        <v>1.3599999999999994</v>
      </c>
      <c r="CZ108">
        <v>138467.08094541356</v>
      </c>
      <c r="DA108">
        <v>3618470.63</v>
      </c>
      <c r="DB108" t="s">
        <v>10</v>
      </c>
      <c r="DC108" t="b">
        <v>1</v>
      </c>
      <c r="DD108">
        <v>3618470.63</v>
      </c>
      <c r="DE108">
        <v>0</v>
      </c>
      <c r="DF108" t="b">
        <v>1</v>
      </c>
      <c r="DG108" s="23">
        <f>ROUND(ПП4[[#This Row],[Стоимость квартиры с отделкой]]/1000000,2)</f>
        <v>3.62</v>
      </c>
    </row>
    <row r="109" spans="1:111" x14ac:dyDescent="0.25">
      <c r="A109">
        <v>108</v>
      </c>
      <c r="B109" t="s">
        <v>3</v>
      </c>
      <c r="C109">
        <v>15</v>
      </c>
      <c r="D109">
        <v>4</v>
      </c>
      <c r="E109">
        <v>2</v>
      </c>
      <c r="F109">
        <v>14.61</v>
      </c>
      <c r="G109">
        <v>11.01</v>
      </c>
      <c r="I109">
        <v>25.62</v>
      </c>
      <c r="J109">
        <v>14.77</v>
      </c>
      <c r="K109">
        <v>2.85</v>
      </c>
      <c r="L109">
        <v>2.4900000000000002</v>
      </c>
      <c r="N109">
        <v>8.7899999999999991</v>
      </c>
      <c r="O109">
        <v>3.01</v>
      </c>
      <c r="Q109">
        <v>3.01</v>
      </c>
      <c r="R109">
        <v>57.53</v>
      </c>
      <c r="S109">
        <v>54.52</v>
      </c>
      <c r="T109">
        <v>56.03</v>
      </c>
      <c r="U109">
        <v>58.1</v>
      </c>
      <c r="V109">
        <v>68639.199999999997</v>
      </c>
      <c r="W109">
        <v>3431.96</v>
      </c>
      <c r="X109">
        <v>72071.16</v>
      </c>
      <c r="Z109">
        <v>72071.16</v>
      </c>
      <c r="AA109">
        <v>3603.558</v>
      </c>
      <c r="AB109">
        <v>75674.717999999993</v>
      </c>
      <c r="AC109">
        <v>9.3079903140000013</v>
      </c>
      <c r="AD109">
        <v>75684.02599031401</v>
      </c>
      <c r="AF109">
        <v>75684.02599031401</v>
      </c>
      <c r="AH109">
        <v>75684.02599031401</v>
      </c>
      <c r="AI109">
        <v>1513.6805198062802</v>
      </c>
      <c r="AJ109">
        <v>77197.70651012029</v>
      </c>
      <c r="AK109">
        <v>771.97706510120292</v>
      </c>
      <c r="AL109">
        <v>77969.683575221497</v>
      </c>
      <c r="AM109">
        <v>1559.3936715044299</v>
      </c>
      <c r="AN109">
        <v>79529.077246725923</v>
      </c>
      <c r="AO109">
        <v>2385.8723174017778</v>
      </c>
      <c r="AP109">
        <v>81914.949564127703</v>
      </c>
      <c r="AR109">
        <v>81914.949564127703</v>
      </c>
      <c r="AT109">
        <v>81914.949564127703</v>
      </c>
      <c r="AV109">
        <v>81914.949564127703</v>
      </c>
      <c r="AX109">
        <v>81914.949564127703</v>
      </c>
      <c r="AZ109">
        <v>81914.949564127703</v>
      </c>
      <c r="BB109">
        <v>81914.949564127703</v>
      </c>
      <c r="BD109">
        <v>81914.949564127703</v>
      </c>
      <c r="BF109">
        <v>81914.949564127703</v>
      </c>
      <c r="BH109">
        <v>81914.949564127703</v>
      </c>
      <c r="BI109" s="5"/>
      <c r="BJ109" s="5">
        <v>81914.949564127703</v>
      </c>
      <c r="BL109">
        <v>81914.949564127703</v>
      </c>
      <c r="BN109">
        <v>81914.949564127703</v>
      </c>
      <c r="BP109">
        <v>81914.949564127703</v>
      </c>
      <c r="BR109">
        <v>81914.949564127703</v>
      </c>
      <c r="BT109">
        <v>81914.949564127703</v>
      </c>
      <c r="BV109">
        <v>81914.949564127703</v>
      </c>
      <c r="BX109">
        <v>81914.949564127703</v>
      </c>
      <c r="BY109">
        <v>81914.95</v>
      </c>
      <c r="BZ109">
        <v>4589694.6500000004</v>
      </c>
      <c r="CA109">
        <v>120000</v>
      </c>
      <c r="CC109">
        <v>120000</v>
      </c>
      <c r="CD109">
        <v>79773.240228449053</v>
      </c>
      <c r="CE109">
        <v>4469694.6500000004</v>
      </c>
      <c r="CF109" t="s">
        <v>9</v>
      </c>
      <c r="CG109">
        <v>4000</v>
      </c>
      <c r="CH109">
        <v>83773.240228449053</v>
      </c>
      <c r="CI109">
        <v>224120</v>
      </c>
      <c r="CJ109">
        <v>4693814.6500000004</v>
      </c>
      <c r="CL109" t="s">
        <v>73</v>
      </c>
      <c r="CN109">
        <v>0</v>
      </c>
      <c r="CO109" t="s">
        <v>1</v>
      </c>
      <c r="CP109" t="s">
        <v>1</v>
      </c>
      <c r="CQ109" t="b">
        <v>1</v>
      </c>
      <c r="CR109" t="s">
        <v>1863</v>
      </c>
      <c r="CS109" t="s">
        <v>1787</v>
      </c>
      <c r="CT109" t="s">
        <v>1871</v>
      </c>
      <c r="CU109" t="s">
        <v>1857</v>
      </c>
      <c r="CV109" t="s">
        <v>830</v>
      </c>
      <c r="CW109" t="s">
        <v>128</v>
      </c>
      <c r="CX109" t="s">
        <v>1450</v>
      </c>
      <c r="CY109">
        <v>2.0700000000000003</v>
      </c>
      <c r="CZ109">
        <v>173410.60727288955</v>
      </c>
      <c r="DA109">
        <v>4693814.6500000004</v>
      </c>
      <c r="DB109" t="s">
        <v>9</v>
      </c>
      <c r="DC109" t="b">
        <v>1</v>
      </c>
      <c r="DD109">
        <v>4693814.6500000004</v>
      </c>
      <c r="DE109">
        <v>0</v>
      </c>
      <c r="DF109" t="b">
        <v>1</v>
      </c>
      <c r="DG109" s="23">
        <f>ROUND(ПП4[[#This Row],[Стоимость квартиры с отделкой]]/1000000,2)</f>
        <v>4.6900000000000004</v>
      </c>
    </row>
    <row r="110" spans="1:111" x14ac:dyDescent="0.25">
      <c r="A110">
        <v>109</v>
      </c>
      <c r="B110" t="s">
        <v>3</v>
      </c>
      <c r="C110">
        <v>15</v>
      </c>
      <c r="D110">
        <v>5</v>
      </c>
      <c r="E110">
        <v>2</v>
      </c>
      <c r="F110">
        <v>14.86</v>
      </c>
      <c r="G110">
        <v>9.69</v>
      </c>
      <c r="I110">
        <v>24.55</v>
      </c>
      <c r="J110">
        <v>14.88</v>
      </c>
      <c r="K110">
        <v>2.83</v>
      </c>
      <c r="L110">
        <v>1.82</v>
      </c>
      <c r="N110">
        <v>9.26</v>
      </c>
      <c r="O110">
        <v>2.63</v>
      </c>
      <c r="Q110">
        <v>2.63</v>
      </c>
      <c r="R110">
        <v>55.97</v>
      </c>
      <c r="S110">
        <v>53.34</v>
      </c>
      <c r="T110">
        <v>54.66</v>
      </c>
      <c r="U110">
        <v>56.7</v>
      </c>
      <c r="V110">
        <v>68639.199999999997</v>
      </c>
      <c r="W110">
        <v>3431.96</v>
      </c>
      <c r="X110">
        <v>72071.16</v>
      </c>
      <c r="Z110">
        <v>72071.16</v>
      </c>
      <c r="AA110">
        <v>3603.558</v>
      </c>
      <c r="AB110">
        <v>75674.717999999993</v>
      </c>
      <c r="AC110">
        <v>9.3079903140000013</v>
      </c>
      <c r="AD110">
        <v>75684.02599031401</v>
      </c>
      <c r="AF110">
        <v>75684.02599031401</v>
      </c>
      <c r="AH110">
        <v>75684.02599031401</v>
      </c>
      <c r="AI110">
        <v>1513.6805198062802</v>
      </c>
      <c r="AJ110">
        <v>77197.70651012029</v>
      </c>
      <c r="AK110">
        <v>771.97706510120292</v>
      </c>
      <c r="AL110">
        <v>77969.683575221497</v>
      </c>
      <c r="AM110">
        <v>1559.3936715044299</v>
      </c>
      <c r="AN110">
        <v>79529.077246725923</v>
      </c>
      <c r="AO110">
        <v>2385.8723174017778</v>
      </c>
      <c r="AP110">
        <v>81914.949564127703</v>
      </c>
      <c r="AQ110">
        <v>2457.4484869238308</v>
      </c>
      <c r="AR110">
        <v>84372.398051051539</v>
      </c>
      <c r="AT110">
        <v>84372.398051051539</v>
      </c>
      <c r="AU110">
        <v>2531.1719415315461</v>
      </c>
      <c r="AV110">
        <v>86903.569992583085</v>
      </c>
      <c r="AX110">
        <v>86903.569992583085</v>
      </c>
      <c r="AZ110">
        <v>86903.569992583085</v>
      </c>
      <c r="BB110">
        <v>86903.569992583085</v>
      </c>
      <c r="BD110">
        <v>86903.569992583085</v>
      </c>
      <c r="BF110">
        <v>86903.569992583085</v>
      </c>
      <c r="BG110">
        <v>3000</v>
      </c>
      <c r="BH110">
        <v>89903.569992583085</v>
      </c>
      <c r="BI110" s="5"/>
      <c r="BJ110" s="5">
        <v>89903.569992583085</v>
      </c>
      <c r="BL110">
        <v>89903.569992583085</v>
      </c>
      <c r="BN110">
        <v>89903.569992583085</v>
      </c>
      <c r="BP110">
        <v>89903.569992583085</v>
      </c>
      <c r="BR110">
        <v>89903.569992583085</v>
      </c>
      <c r="BT110">
        <v>89903.569992583085</v>
      </c>
      <c r="BV110">
        <v>89903.569992583085</v>
      </c>
      <c r="BX110">
        <v>89903.569992583085</v>
      </c>
      <c r="BY110">
        <v>89903.57</v>
      </c>
      <c r="BZ110">
        <v>4914200</v>
      </c>
      <c r="CB110">
        <v>0.03</v>
      </c>
      <c r="CC110">
        <v>147426</v>
      </c>
      <c r="CD110">
        <v>87207.720453713875</v>
      </c>
      <c r="CE110">
        <v>4766774</v>
      </c>
      <c r="CF110" t="s">
        <v>9</v>
      </c>
      <c r="CG110">
        <v>7500</v>
      </c>
      <c r="CH110">
        <v>94707.720453713875</v>
      </c>
      <c r="CI110">
        <v>409950</v>
      </c>
      <c r="CJ110">
        <v>5176724</v>
      </c>
      <c r="CL110" t="s">
        <v>1279</v>
      </c>
      <c r="CN110">
        <v>0</v>
      </c>
      <c r="CO110" t="s">
        <v>1</v>
      </c>
      <c r="CP110" t="s">
        <v>1</v>
      </c>
      <c r="CQ110" t="b">
        <v>1</v>
      </c>
      <c r="CR110" t="s">
        <v>1863</v>
      </c>
      <c r="CS110" t="s">
        <v>1787</v>
      </c>
      <c r="CT110" t="s">
        <v>1871</v>
      </c>
      <c r="CU110" t="s">
        <v>1857</v>
      </c>
      <c r="CV110" t="s">
        <v>831</v>
      </c>
      <c r="CW110" t="s">
        <v>1269</v>
      </c>
      <c r="CX110" t="s">
        <v>1450</v>
      </c>
      <c r="CY110">
        <v>2.0399999999999991</v>
      </c>
      <c r="CZ110">
        <v>193203.74972557623</v>
      </c>
      <c r="DA110">
        <v>5176724</v>
      </c>
      <c r="DB110" t="s">
        <v>9</v>
      </c>
      <c r="DC110" t="b">
        <v>1</v>
      </c>
      <c r="DD110">
        <v>5176724</v>
      </c>
      <c r="DE110">
        <v>0</v>
      </c>
      <c r="DF110" t="b">
        <v>1</v>
      </c>
      <c r="DG110" s="23">
        <f>ROUND(ПП4[[#This Row],[Стоимость квартиры с отделкой]]/1000000,2)</f>
        <v>5.18</v>
      </c>
    </row>
    <row r="111" spans="1:111" x14ac:dyDescent="0.25">
      <c r="A111">
        <v>110</v>
      </c>
      <c r="B111" t="s">
        <v>3</v>
      </c>
      <c r="C111">
        <v>15</v>
      </c>
      <c r="D111">
        <v>6</v>
      </c>
      <c r="E111">
        <v>2</v>
      </c>
      <c r="F111">
        <v>13.33</v>
      </c>
      <c r="G111">
        <v>13.23</v>
      </c>
      <c r="I111">
        <v>26.56</v>
      </c>
      <c r="J111">
        <v>16.25</v>
      </c>
      <c r="K111">
        <v>3.18</v>
      </c>
      <c r="L111">
        <v>2.14</v>
      </c>
      <c r="M111">
        <v>5.14</v>
      </c>
      <c r="N111">
        <v>5.19</v>
      </c>
      <c r="O111">
        <v>2.81</v>
      </c>
      <c r="Q111">
        <v>2.81</v>
      </c>
      <c r="R111">
        <v>61.27</v>
      </c>
      <c r="S111">
        <v>58.46</v>
      </c>
      <c r="T111">
        <v>59.87</v>
      </c>
      <c r="U111">
        <v>61.599999999999994</v>
      </c>
      <c r="V111">
        <v>73304</v>
      </c>
      <c r="W111">
        <v>3665.2</v>
      </c>
      <c r="X111">
        <v>76969.2</v>
      </c>
      <c r="Z111">
        <v>76969.2</v>
      </c>
      <c r="AA111">
        <v>3848.46</v>
      </c>
      <c r="AB111">
        <v>80817.66</v>
      </c>
      <c r="AC111">
        <v>9.940572180000002</v>
      </c>
      <c r="AD111">
        <v>80827.600572180003</v>
      </c>
      <c r="AF111">
        <v>80827.600572180003</v>
      </c>
      <c r="AH111">
        <v>80827.600572180003</v>
      </c>
      <c r="AI111">
        <v>1616.5520114435999</v>
      </c>
      <c r="AJ111">
        <v>82444.152583623596</v>
      </c>
      <c r="AK111">
        <v>2473.324577508708</v>
      </c>
      <c r="AL111">
        <v>84917.477161132309</v>
      </c>
      <c r="AM111">
        <v>3396.6990864452923</v>
      </c>
      <c r="AN111">
        <v>88314.176247577605</v>
      </c>
      <c r="AP111">
        <v>88314.176247577605</v>
      </c>
      <c r="AQ111">
        <v>2649.4252874273279</v>
      </c>
      <c r="AR111">
        <v>90963.601535004927</v>
      </c>
      <c r="AT111">
        <v>90963.601535004927</v>
      </c>
      <c r="AU111">
        <v>2728.9080460501477</v>
      </c>
      <c r="AV111">
        <v>93692.509581055085</v>
      </c>
      <c r="AX111">
        <v>93692.509581055085</v>
      </c>
      <c r="AZ111">
        <v>93692.509581055085</v>
      </c>
      <c r="BB111">
        <v>93692.509581055085</v>
      </c>
      <c r="BD111">
        <v>93692.509581055085</v>
      </c>
      <c r="BF111">
        <v>93692.509581055085</v>
      </c>
      <c r="BH111">
        <v>93692.509581055085</v>
      </c>
      <c r="BI111" s="5"/>
      <c r="BJ111" s="5">
        <v>93692.509581055085</v>
      </c>
      <c r="BL111">
        <v>93692.509581055085</v>
      </c>
      <c r="BN111">
        <v>93692.509581055085</v>
      </c>
      <c r="BP111">
        <v>93692.509581055085</v>
      </c>
      <c r="BR111">
        <v>93692.509581055085</v>
      </c>
      <c r="BT111">
        <v>93692.509581055085</v>
      </c>
      <c r="BV111">
        <v>93692.509581055085</v>
      </c>
      <c r="BX111">
        <v>93692.509581055085</v>
      </c>
      <c r="BY111">
        <v>93692.51</v>
      </c>
      <c r="BZ111">
        <v>5609370.5700000003</v>
      </c>
      <c r="CB111">
        <v>0.02</v>
      </c>
      <c r="CC111">
        <v>112187.4114</v>
      </c>
      <c r="CD111">
        <v>91818.659762819443</v>
      </c>
      <c r="CE111">
        <v>5497183.1600000001</v>
      </c>
      <c r="CF111" t="s">
        <v>8</v>
      </c>
      <c r="CH111">
        <v>91818.659762819443</v>
      </c>
      <c r="CI111">
        <v>0</v>
      </c>
      <c r="CJ111">
        <v>5497183.1600000001</v>
      </c>
      <c r="CK111" t="s">
        <v>20</v>
      </c>
      <c r="CL111" t="s">
        <v>62</v>
      </c>
      <c r="CN111">
        <v>0</v>
      </c>
      <c r="CO111" t="s">
        <v>1</v>
      </c>
      <c r="CP111" t="s">
        <v>1</v>
      </c>
      <c r="CQ111" t="b">
        <v>1</v>
      </c>
      <c r="CR111" t="s">
        <v>1863</v>
      </c>
      <c r="CS111" t="s">
        <v>1787</v>
      </c>
      <c r="CT111" t="s">
        <v>1871</v>
      </c>
      <c r="CU111" t="s">
        <v>1857</v>
      </c>
      <c r="CV111" t="s">
        <v>832</v>
      </c>
      <c r="CW111" t="s">
        <v>128</v>
      </c>
      <c r="CX111" t="s">
        <v>1450</v>
      </c>
      <c r="CY111">
        <v>1.7299999999999969</v>
      </c>
      <c r="CZ111">
        <v>158846.28138967734</v>
      </c>
      <c r="DA111">
        <v>5497183.1600000001</v>
      </c>
      <c r="DB111" t="s">
        <v>8</v>
      </c>
      <c r="DC111" t="b">
        <v>1</v>
      </c>
      <c r="DD111">
        <v>5497183.1600000001</v>
      </c>
      <c r="DE111">
        <v>0</v>
      </c>
      <c r="DF111" t="b">
        <v>1</v>
      </c>
      <c r="DG111" s="23">
        <f>ROUND(ПП4[[#This Row],[Стоимость квартиры с отделкой]]/1000000,2)</f>
        <v>5.5</v>
      </c>
    </row>
    <row r="112" spans="1:111" x14ac:dyDescent="0.25">
      <c r="A112">
        <v>111</v>
      </c>
      <c r="B112" t="s">
        <v>3</v>
      </c>
      <c r="C112">
        <v>15</v>
      </c>
      <c r="D112">
        <v>7</v>
      </c>
      <c r="E112">
        <v>0</v>
      </c>
      <c r="F112">
        <v>8.2799999999999994</v>
      </c>
      <c r="I112">
        <v>8.2799999999999994</v>
      </c>
      <c r="J112">
        <v>5.3</v>
      </c>
      <c r="K112">
        <v>3.38</v>
      </c>
      <c r="N112">
        <v>3.17</v>
      </c>
      <c r="O112">
        <v>3.23</v>
      </c>
      <c r="Q112">
        <v>3.23</v>
      </c>
      <c r="R112">
        <v>23.36</v>
      </c>
      <c r="S112">
        <v>20.13</v>
      </c>
      <c r="T112">
        <v>21.75</v>
      </c>
      <c r="U112">
        <v>22.6</v>
      </c>
      <c r="V112">
        <v>75600</v>
      </c>
      <c r="X112">
        <v>75600</v>
      </c>
      <c r="Z112">
        <v>75600</v>
      </c>
      <c r="AB112">
        <v>75600</v>
      </c>
      <c r="AD112">
        <v>75600</v>
      </c>
      <c r="AF112">
        <v>75600</v>
      </c>
      <c r="AH112">
        <v>75600</v>
      </c>
      <c r="AJ112">
        <v>75600</v>
      </c>
      <c r="AL112">
        <v>75600</v>
      </c>
      <c r="AN112">
        <v>75600</v>
      </c>
      <c r="AP112">
        <v>75600</v>
      </c>
      <c r="AR112">
        <v>75600</v>
      </c>
      <c r="AT112">
        <v>75600</v>
      </c>
      <c r="AV112">
        <v>75600</v>
      </c>
      <c r="AX112">
        <v>75600</v>
      </c>
      <c r="AZ112">
        <v>75600</v>
      </c>
      <c r="BB112">
        <v>75600</v>
      </c>
      <c r="BD112">
        <v>75600</v>
      </c>
      <c r="BF112">
        <v>75600</v>
      </c>
      <c r="BH112">
        <v>75600</v>
      </c>
      <c r="BI112" s="5"/>
      <c r="BJ112" s="5">
        <v>75600</v>
      </c>
      <c r="BL112">
        <v>75600</v>
      </c>
      <c r="BN112">
        <v>75600</v>
      </c>
      <c r="BP112">
        <v>75600</v>
      </c>
      <c r="BR112">
        <v>75600</v>
      </c>
      <c r="BT112">
        <v>75600</v>
      </c>
      <c r="BV112">
        <v>75600</v>
      </c>
      <c r="BX112">
        <v>75600</v>
      </c>
      <c r="BY112">
        <v>75600</v>
      </c>
      <c r="BZ112">
        <v>1644300</v>
      </c>
      <c r="CC112">
        <v>0</v>
      </c>
      <c r="CD112">
        <v>75600</v>
      </c>
      <c r="CE112">
        <v>1644300</v>
      </c>
      <c r="CF112" t="s">
        <v>9</v>
      </c>
      <c r="CG112">
        <v>7500</v>
      </c>
      <c r="CH112">
        <v>83100</v>
      </c>
      <c r="CI112">
        <v>163125</v>
      </c>
      <c r="CJ112">
        <v>1807425</v>
      </c>
      <c r="CK112" t="s">
        <v>20</v>
      </c>
      <c r="CN112">
        <v>0</v>
      </c>
      <c r="CO112" t="s">
        <v>1</v>
      </c>
      <c r="CP112" t="s">
        <v>1</v>
      </c>
      <c r="CQ112" t="b">
        <v>1</v>
      </c>
      <c r="CR112" t="s">
        <v>1863</v>
      </c>
      <c r="CS112" t="s">
        <v>1787</v>
      </c>
      <c r="CT112" t="s">
        <v>1871</v>
      </c>
      <c r="CU112" t="s">
        <v>1862</v>
      </c>
      <c r="CV112" t="s">
        <v>833</v>
      </c>
      <c r="CW112" t="s">
        <v>128</v>
      </c>
      <c r="CX112" t="s">
        <v>1450</v>
      </c>
      <c r="CY112">
        <v>0.84999999999999787</v>
      </c>
      <c r="CZ112">
        <v>70634.999999999825</v>
      </c>
      <c r="DA112">
        <v>1807425</v>
      </c>
      <c r="DB112" t="s">
        <v>9</v>
      </c>
      <c r="DC112" t="b">
        <v>1</v>
      </c>
      <c r="DD112">
        <v>1807425</v>
      </c>
      <c r="DE112">
        <v>0</v>
      </c>
      <c r="DF112" t="b">
        <v>1</v>
      </c>
      <c r="DG112" s="23">
        <f>ROUND(ПП4[[#This Row],[Стоимость квартиры с отделкой]]/1000000,2)</f>
        <v>1.81</v>
      </c>
    </row>
    <row r="113" spans="1:111" x14ac:dyDescent="0.25">
      <c r="A113">
        <v>112</v>
      </c>
      <c r="B113" t="s">
        <v>3</v>
      </c>
      <c r="C113">
        <v>15</v>
      </c>
      <c r="D113">
        <v>8</v>
      </c>
      <c r="E113">
        <v>0</v>
      </c>
      <c r="F113">
        <v>8.2899999999999991</v>
      </c>
      <c r="I113">
        <v>8.2899999999999991</v>
      </c>
      <c r="J113">
        <v>5.3</v>
      </c>
      <c r="K113">
        <v>3.38</v>
      </c>
      <c r="N113">
        <v>3.17</v>
      </c>
      <c r="O113">
        <v>3.17</v>
      </c>
      <c r="Q113">
        <v>3.17</v>
      </c>
      <c r="R113">
        <v>23.31</v>
      </c>
      <c r="S113">
        <v>20.14</v>
      </c>
      <c r="T113">
        <v>21.73</v>
      </c>
      <c r="U113">
        <v>22.3</v>
      </c>
      <c r="V113">
        <v>75600</v>
      </c>
      <c r="W113">
        <v>3780</v>
      </c>
      <c r="X113">
        <v>79380</v>
      </c>
      <c r="Z113">
        <v>79380</v>
      </c>
      <c r="AB113">
        <v>79380</v>
      </c>
      <c r="AC113">
        <v>9.7637400000000003</v>
      </c>
      <c r="AD113">
        <v>79389.763739999995</v>
      </c>
      <c r="AE113">
        <v>3969.4881869999999</v>
      </c>
      <c r="AF113">
        <v>83359.25192699999</v>
      </c>
      <c r="AG113">
        <v>8335.9251926999987</v>
      </c>
      <c r="AH113">
        <v>91695.177119699991</v>
      </c>
      <c r="AJ113">
        <v>91695.177119699991</v>
      </c>
      <c r="AK113">
        <v>2750.8553135909997</v>
      </c>
      <c r="AL113">
        <v>94446.032433290995</v>
      </c>
      <c r="AM113">
        <v>3777.8412973316399</v>
      </c>
      <c r="AN113">
        <v>98223.873730622639</v>
      </c>
      <c r="AO113">
        <v>4911.1936865311318</v>
      </c>
      <c r="AP113">
        <v>103135.06741715375</v>
      </c>
      <c r="AQ113">
        <v>3094.0520225146129</v>
      </c>
      <c r="AR113">
        <v>106229.1194396684</v>
      </c>
      <c r="AS113">
        <v>5311.4559719834197</v>
      </c>
      <c r="AT113">
        <v>111540.57541165179</v>
      </c>
      <c r="AU113">
        <v>3346.2172623495539</v>
      </c>
      <c r="AV113">
        <v>114886.79267400136</v>
      </c>
      <c r="AW113">
        <v>6893.2075604400816</v>
      </c>
      <c r="AX113">
        <v>121780.00023444144</v>
      </c>
      <c r="AZ113">
        <v>121780.00023444144</v>
      </c>
      <c r="BA113">
        <v>3653.4000070332431</v>
      </c>
      <c r="BB113">
        <v>125433.40024147468</v>
      </c>
      <c r="BD113">
        <v>125433.40024147468</v>
      </c>
      <c r="BE113">
        <v>6271.6700120737351</v>
      </c>
      <c r="BF113">
        <v>131705.07025354842</v>
      </c>
      <c r="BH113">
        <v>131705.07025354842</v>
      </c>
      <c r="BI113" s="5">
        <v>6585.253512677421</v>
      </c>
      <c r="BJ113" s="5">
        <v>138290.32376622583</v>
      </c>
      <c r="BK113">
        <v>-7500</v>
      </c>
      <c r="BL113">
        <v>130790.32376622585</v>
      </c>
      <c r="BM113">
        <v>2615.8064753245167</v>
      </c>
      <c r="BN113">
        <v>133406.13024155036</v>
      </c>
      <c r="BO113">
        <v>6670.3065120775182</v>
      </c>
      <c r="BP113">
        <v>140076.43675362787</v>
      </c>
      <c r="BQ113">
        <v>500</v>
      </c>
      <c r="BR113">
        <v>140576.43675362787</v>
      </c>
      <c r="BT113">
        <v>140576.43675362787</v>
      </c>
      <c r="BV113">
        <v>140576.43675362787</v>
      </c>
      <c r="BX113">
        <v>140576.43675362787</v>
      </c>
      <c r="BY113">
        <v>140576.44</v>
      </c>
      <c r="BZ113">
        <v>3054800</v>
      </c>
      <c r="CB113">
        <v>0.03</v>
      </c>
      <c r="CC113">
        <v>91644</v>
      </c>
      <c r="CD113">
        <v>136362.44822825587</v>
      </c>
      <c r="CE113">
        <v>2963156</v>
      </c>
      <c r="CF113" t="s">
        <v>9</v>
      </c>
      <c r="CG113">
        <v>7500</v>
      </c>
      <c r="CH113">
        <v>143862.44822825587</v>
      </c>
      <c r="CI113">
        <v>162975</v>
      </c>
      <c r="CJ113">
        <v>3126131</v>
      </c>
      <c r="CK113" t="s">
        <v>20</v>
      </c>
      <c r="CN113">
        <v>0</v>
      </c>
      <c r="CO113" t="s">
        <v>1</v>
      </c>
      <c r="CP113" t="s">
        <v>1</v>
      </c>
      <c r="CQ113" t="b">
        <v>1</v>
      </c>
      <c r="CR113" t="s">
        <v>1863</v>
      </c>
      <c r="CS113" t="s">
        <v>1787</v>
      </c>
      <c r="CT113" t="s">
        <v>1871</v>
      </c>
      <c r="CU113" t="s">
        <v>1862</v>
      </c>
      <c r="CV113" t="s">
        <v>834</v>
      </c>
      <c r="CW113" t="s">
        <v>1269</v>
      </c>
      <c r="CX113" t="s">
        <v>1450</v>
      </c>
      <c r="CY113">
        <v>0.57000000000000028</v>
      </c>
      <c r="CZ113">
        <v>82001.595490105887</v>
      </c>
      <c r="DA113">
        <v>3126131</v>
      </c>
      <c r="DB113" t="s">
        <v>9</v>
      </c>
      <c r="DC113" t="b">
        <v>1</v>
      </c>
      <c r="DD113">
        <v>3126131</v>
      </c>
      <c r="DE113">
        <v>0</v>
      </c>
      <c r="DF113" t="b">
        <v>1</v>
      </c>
      <c r="DG113" s="23">
        <f>ROUND(ПП4[[#This Row],[Стоимость квартиры с отделкой]]/1000000,2)</f>
        <v>3.13</v>
      </c>
    </row>
    <row r="114" spans="1:111" x14ac:dyDescent="0.25">
      <c r="A114">
        <v>113</v>
      </c>
      <c r="B114" t="s">
        <v>3</v>
      </c>
      <c r="C114">
        <v>16</v>
      </c>
      <c r="D114">
        <v>1</v>
      </c>
      <c r="E114">
        <v>1</v>
      </c>
      <c r="F114">
        <v>13.93</v>
      </c>
      <c r="I114">
        <v>13.93</v>
      </c>
      <c r="J114">
        <v>9.18</v>
      </c>
      <c r="K114">
        <v>3.65</v>
      </c>
      <c r="N114">
        <v>5.52</v>
      </c>
      <c r="O114">
        <v>2.4900000000000002</v>
      </c>
      <c r="Q114">
        <v>2.4900000000000002</v>
      </c>
      <c r="R114">
        <v>34.770000000000003</v>
      </c>
      <c r="S114">
        <v>32.28</v>
      </c>
      <c r="T114">
        <v>33.53</v>
      </c>
      <c r="U114">
        <v>34.6</v>
      </c>
      <c r="V114">
        <v>70700</v>
      </c>
      <c r="W114">
        <v>3535</v>
      </c>
      <c r="X114">
        <v>74235</v>
      </c>
      <c r="Y114">
        <v>2969.4</v>
      </c>
      <c r="Z114">
        <v>77204.399999999994</v>
      </c>
      <c r="AB114">
        <v>77204.399999999994</v>
      </c>
      <c r="AD114">
        <v>77204.399999999994</v>
      </c>
      <c r="AF114">
        <v>77204.399999999994</v>
      </c>
      <c r="AH114">
        <v>77204.399999999994</v>
      </c>
      <c r="AJ114">
        <v>77204.399999999994</v>
      </c>
      <c r="AL114">
        <v>77204.399999999994</v>
      </c>
      <c r="AN114">
        <v>77204.399999999994</v>
      </c>
      <c r="AP114">
        <v>77204.399999999994</v>
      </c>
      <c r="AR114">
        <v>77204.399999999994</v>
      </c>
      <c r="AT114">
        <v>77204.399999999994</v>
      </c>
      <c r="AV114">
        <v>77204.399999999994</v>
      </c>
      <c r="AX114">
        <v>77204.399999999994</v>
      </c>
      <c r="AZ114">
        <v>77204.399999999994</v>
      </c>
      <c r="BB114">
        <v>77204.399999999994</v>
      </c>
      <c r="BD114">
        <v>77204.399999999994</v>
      </c>
      <c r="BF114">
        <v>77204.399999999994</v>
      </c>
      <c r="BH114">
        <v>77204.399999999994</v>
      </c>
      <c r="BI114" s="5"/>
      <c r="BJ114" s="5">
        <v>77204.399999999994</v>
      </c>
      <c r="BL114">
        <v>77204.399999999994</v>
      </c>
      <c r="BN114">
        <v>77204.399999999994</v>
      </c>
      <c r="BP114">
        <v>77204.399999999994</v>
      </c>
      <c r="BR114">
        <v>77204.399999999994</v>
      </c>
      <c r="BT114">
        <v>77204.399999999994</v>
      </c>
      <c r="BV114">
        <v>77204.399999999994</v>
      </c>
      <c r="BX114">
        <v>77204.399999999994</v>
      </c>
      <c r="BY114">
        <v>77204.399999999994</v>
      </c>
      <c r="BZ114">
        <v>2588663.5299999998</v>
      </c>
      <c r="CC114">
        <v>0</v>
      </c>
      <c r="CD114">
        <v>77204.399940351897</v>
      </c>
      <c r="CE114">
        <v>2588663.5299999998</v>
      </c>
      <c r="CF114" t="s">
        <v>9</v>
      </c>
      <c r="CG114">
        <v>7500</v>
      </c>
      <c r="CH114">
        <v>84704.399940351897</v>
      </c>
      <c r="CI114">
        <v>251475</v>
      </c>
      <c r="CJ114">
        <v>2840138.53</v>
      </c>
      <c r="CK114" t="s">
        <v>20</v>
      </c>
      <c r="CN114">
        <v>0</v>
      </c>
      <c r="CO114" t="s">
        <v>1</v>
      </c>
      <c r="CP114" t="s">
        <v>1</v>
      </c>
      <c r="CQ114" t="b">
        <v>1</v>
      </c>
      <c r="CR114" t="s">
        <v>1863</v>
      </c>
      <c r="CS114" t="s">
        <v>1787</v>
      </c>
      <c r="CT114" t="s">
        <v>1871</v>
      </c>
      <c r="CU114" t="s">
        <v>1864</v>
      </c>
      <c r="CV114" t="s">
        <v>835</v>
      </c>
      <c r="CW114" t="s">
        <v>128</v>
      </c>
      <c r="CX114" t="s">
        <v>1450</v>
      </c>
      <c r="CY114">
        <v>1.0700000000000005</v>
      </c>
      <c r="CZ114">
        <v>90633.707936176565</v>
      </c>
      <c r="DA114">
        <v>2840138.53</v>
      </c>
      <c r="DB114" t="s">
        <v>9</v>
      </c>
      <c r="DC114" t="b">
        <v>1</v>
      </c>
      <c r="DD114">
        <v>2840138.53</v>
      </c>
      <c r="DE114">
        <v>0</v>
      </c>
      <c r="DF114" t="b">
        <v>1</v>
      </c>
      <c r="DG114" s="23">
        <f>ROUND(ПП4[[#This Row],[Стоимость квартиры с отделкой]]/1000000,2)</f>
        <v>2.84</v>
      </c>
    </row>
    <row r="115" spans="1:111" x14ac:dyDescent="0.25">
      <c r="A115">
        <v>114</v>
      </c>
      <c r="B115" t="s">
        <v>3</v>
      </c>
      <c r="C115">
        <v>16</v>
      </c>
      <c r="D115">
        <v>2</v>
      </c>
      <c r="E115">
        <v>2</v>
      </c>
      <c r="F115">
        <v>16.55</v>
      </c>
      <c r="G115">
        <v>14.04</v>
      </c>
      <c r="I115">
        <v>30.59</v>
      </c>
      <c r="J115">
        <v>13.35</v>
      </c>
      <c r="K115">
        <v>3.69</v>
      </c>
      <c r="L115">
        <v>1.92</v>
      </c>
      <c r="N115">
        <v>9.48</v>
      </c>
      <c r="O115">
        <v>2.91</v>
      </c>
      <c r="P115">
        <v>2.5499999999999998</v>
      </c>
      <c r="Q115">
        <v>5.46</v>
      </c>
      <c r="R115">
        <v>64.489999999999995</v>
      </c>
      <c r="S115">
        <v>59.029999999999994</v>
      </c>
      <c r="T115">
        <v>61.76</v>
      </c>
      <c r="U115">
        <v>63.2</v>
      </c>
      <c r="V115">
        <v>69305.600000000006</v>
      </c>
      <c r="W115">
        <v>3465.2800000000007</v>
      </c>
      <c r="X115">
        <v>72770.880000000005</v>
      </c>
      <c r="Z115">
        <v>72770.880000000005</v>
      </c>
      <c r="AA115">
        <v>3638.5439999999999</v>
      </c>
      <c r="AB115">
        <v>76409.423999999999</v>
      </c>
      <c r="AC115">
        <v>9.3983591520000012</v>
      </c>
      <c r="AD115">
        <v>76418.822359152007</v>
      </c>
      <c r="AF115">
        <v>76418.822359152007</v>
      </c>
      <c r="AH115">
        <v>76418.822359152007</v>
      </c>
      <c r="AI115">
        <v>1528.37644718304</v>
      </c>
      <c r="AJ115">
        <v>77947.198806335029</v>
      </c>
      <c r="AK115">
        <v>2338.415964190051</v>
      </c>
      <c r="AL115">
        <v>80285.614770525077</v>
      </c>
      <c r="AM115">
        <v>3211.4245908210032</v>
      </c>
      <c r="AN115">
        <v>83497.039361346076</v>
      </c>
      <c r="AP115">
        <v>83497.039361346076</v>
      </c>
      <c r="AR115">
        <v>83497.039361346076</v>
      </c>
      <c r="AT115">
        <v>83497.039361346076</v>
      </c>
      <c r="AV115">
        <v>83497.039361346076</v>
      </c>
      <c r="AX115">
        <v>83497.039361346076</v>
      </c>
      <c r="AZ115">
        <v>83497.039361346076</v>
      </c>
      <c r="BB115">
        <v>83497.039361346076</v>
      </c>
      <c r="BD115">
        <v>83497.039361346076</v>
      </c>
      <c r="BF115">
        <v>83497.039361346076</v>
      </c>
      <c r="BH115">
        <v>83497.039361346076</v>
      </c>
      <c r="BI115" s="5"/>
      <c r="BJ115" s="5">
        <v>83497.039361346076</v>
      </c>
      <c r="BL115">
        <v>83497.039361346076</v>
      </c>
      <c r="BN115">
        <v>83497.039361346076</v>
      </c>
      <c r="BP115">
        <v>83497.039361346076</v>
      </c>
      <c r="BR115">
        <v>83497.039361346076</v>
      </c>
      <c r="BT115">
        <v>83497.039361346076</v>
      </c>
      <c r="BV115">
        <v>83497.039361346076</v>
      </c>
      <c r="BX115">
        <v>83497.039361346076</v>
      </c>
      <c r="BY115">
        <v>83497.039999999994</v>
      </c>
      <c r="BZ115">
        <v>5156777.1900000004</v>
      </c>
      <c r="CC115">
        <v>0</v>
      </c>
      <c r="CD115">
        <v>83497.039993523329</v>
      </c>
      <c r="CE115">
        <v>5156777.1900000004</v>
      </c>
      <c r="CF115" t="s">
        <v>9</v>
      </c>
      <c r="CG115">
        <v>4000</v>
      </c>
      <c r="CH115">
        <v>87497.039993523329</v>
      </c>
      <c r="CI115">
        <v>247040</v>
      </c>
      <c r="CJ115">
        <v>5403817.1900000004</v>
      </c>
      <c r="CK115" t="s">
        <v>20</v>
      </c>
      <c r="CN115">
        <v>0</v>
      </c>
      <c r="CO115" t="s">
        <v>1</v>
      </c>
      <c r="CP115" t="s">
        <v>1</v>
      </c>
      <c r="CQ115" t="b">
        <v>1</v>
      </c>
      <c r="CR115" t="s">
        <v>1863</v>
      </c>
      <c r="CS115" t="s">
        <v>1787</v>
      </c>
      <c r="CT115" t="s">
        <v>1871</v>
      </c>
      <c r="CU115" t="s">
        <v>1865</v>
      </c>
      <c r="CV115" t="s">
        <v>836</v>
      </c>
      <c r="CW115" t="s">
        <v>128</v>
      </c>
      <c r="CX115" t="s">
        <v>1450</v>
      </c>
      <c r="CY115">
        <v>1.4399999999999975</v>
      </c>
      <c r="CZ115">
        <v>125995.73759067339</v>
      </c>
      <c r="DA115">
        <v>5403817.1900000004</v>
      </c>
      <c r="DB115" t="s">
        <v>9</v>
      </c>
      <c r="DC115" t="b">
        <v>1</v>
      </c>
      <c r="DD115">
        <v>5403817.1900000004</v>
      </c>
      <c r="DE115">
        <v>0</v>
      </c>
      <c r="DF115" t="b">
        <v>1</v>
      </c>
      <c r="DG115" s="23">
        <f>ROUND(ПП4[[#This Row],[Стоимость квартиры с отделкой]]/1000000,2)</f>
        <v>5.4</v>
      </c>
    </row>
    <row r="116" spans="1:111" x14ac:dyDescent="0.25">
      <c r="A116">
        <v>115</v>
      </c>
      <c r="B116" t="s">
        <v>3</v>
      </c>
      <c r="C116">
        <v>16</v>
      </c>
      <c r="D116">
        <v>3</v>
      </c>
      <c r="E116">
        <v>1</v>
      </c>
      <c r="F116">
        <v>12.25</v>
      </c>
      <c r="I116">
        <v>12.25</v>
      </c>
      <c r="J116">
        <v>11.65</v>
      </c>
      <c r="K116">
        <v>3.67</v>
      </c>
      <c r="N116">
        <v>6.55</v>
      </c>
      <c r="O116">
        <v>2.83</v>
      </c>
      <c r="Q116">
        <v>2.83</v>
      </c>
      <c r="R116">
        <v>36.950000000000003</v>
      </c>
      <c r="S116">
        <v>34.120000000000005</v>
      </c>
      <c r="T116">
        <v>35.54</v>
      </c>
      <c r="U116">
        <v>36.799999999999997</v>
      </c>
      <c r="V116">
        <v>72100</v>
      </c>
      <c r="W116">
        <v>3605</v>
      </c>
      <c r="X116">
        <v>75705</v>
      </c>
      <c r="Y116">
        <v>3028.2000000000003</v>
      </c>
      <c r="Z116">
        <v>78733.2</v>
      </c>
      <c r="AB116">
        <v>78733.2</v>
      </c>
      <c r="AD116">
        <v>78733.2</v>
      </c>
      <c r="AF116">
        <v>78733.2</v>
      </c>
      <c r="AH116">
        <v>78733.2</v>
      </c>
      <c r="AJ116">
        <v>78733.2</v>
      </c>
      <c r="AL116">
        <v>78733.2</v>
      </c>
      <c r="AN116">
        <v>78733.2</v>
      </c>
      <c r="AP116">
        <v>78733.2</v>
      </c>
      <c r="AR116">
        <v>78733.2</v>
      </c>
      <c r="AT116">
        <v>78733.2</v>
      </c>
      <c r="AV116">
        <v>78733.2</v>
      </c>
      <c r="AX116">
        <v>78733.2</v>
      </c>
      <c r="AZ116">
        <v>78733.2</v>
      </c>
      <c r="BB116">
        <v>78733.2</v>
      </c>
      <c r="BD116">
        <v>78733.2</v>
      </c>
      <c r="BF116">
        <v>78733.2</v>
      </c>
      <c r="BH116">
        <v>78733.2</v>
      </c>
      <c r="BI116" s="5"/>
      <c r="BJ116" s="5">
        <v>78733.2</v>
      </c>
      <c r="BL116">
        <v>78733.2</v>
      </c>
      <c r="BN116">
        <v>78733.2</v>
      </c>
      <c r="BP116">
        <v>78733.2</v>
      </c>
      <c r="BR116">
        <v>78733.2</v>
      </c>
      <c r="BT116">
        <v>78733.2</v>
      </c>
      <c r="BV116">
        <v>78733.2</v>
      </c>
      <c r="BX116">
        <v>78733.2</v>
      </c>
      <c r="BY116">
        <v>78733.2</v>
      </c>
      <c r="BZ116">
        <v>2798177.93</v>
      </c>
      <c r="CC116">
        <v>0</v>
      </c>
      <c r="CD116">
        <v>78733.200056274625</v>
      </c>
      <c r="CE116">
        <v>2798177.93</v>
      </c>
      <c r="CF116" t="s">
        <v>9</v>
      </c>
      <c r="CG116">
        <v>7500</v>
      </c>
      <c r="CH116">
        <v>86233.200056274625</v>
      </c>
      <c r="CI116">
        <v>266550</v>
      </c>
      <c r="CJ116">
        <v>3064727.93</v>
      </c>
      <c r="CN116">
        <v>0</v>
      </c>
      <c r="CO116" t="s">
        <v>1</v>
      </c>
      <c r="CP116" t="s">
        <v>1</v>
      </c>
      <c r="CQ116" t="b">
        <v>1</v>
      </c>
      <c r="CR116" t="s">
        <v>1863</v>
      </c>
      <c r="CS116" t="s">
        <v>1787</v>
      </c>
      <c r="CT116" t="s">
        <v>1871</v>
      </c>
      <c r="CU116" t="s">
        <v>1864</v>
      </c>
      <c r="CV116" t="s">
        <v>837</v>
      </c>
      <c r="CW116" t="s">
        <v>128</v>
      </c>
      <c r="CX116" t="s">
        <v>1450</v>
      </c>
      <c r="CY116">
        <v>1.259999999999998</v>
      </c>
      <c r="CZ116">
        <v>108653.83207090586</v>
      </c>
      <c r="DA116">
        <v>3064727.93</v>
      </c>
      <c r="DB116" t="s">
        <v>9</v>
      </c>
      <c r="DC116" t="b">
        <v>1</v>
      </c>
      <c r="DD116">
        <v>3064727.93</v>
      </c>
      <c r="DE116">
        <v>0</v>
      </c>
      <c r="DF116" t="b">
        <v>1</v>
      </c>
      <c r="DG116" s="23">
        <f>ROUND(ПП4[[#This Row],[Стоимость квартиры с отделкой]]/1000000,2)</f>
        <v>3.06</v>
      </c>
    </row>
    <row r="117" spans="1:111" x14ac:dyDescent="0.25">
      <c r="A117">
        <v>116</v>
      </c>
      <c r="B117" t="s">
        <v>3</v>
      </c>
      <c r="C117">
        <v>16</v>
      </c>
      <c r="D117">
        <v>4</v>
      </c>
      <c r="E117">
        <v>2</v>
      </c>
      <c r="F117">
        <v>14.61</v>
      </c>
      <c r="G117">
        <v>11.01</v>
      </c>
      <c r="I117">
        <v>25.62</v>
      </c>
      <c r="J117">
        <v>14.77</v>
      </c>
      <c r="K117">
        <v>2.85</v>
      </c>
      <c r="L117">
        <v>2.4900000000000002</v>
      </c>
      <c r="N117">
        <v>8.7899999999999991</v>
      </c>
      <c r="O117">
        <v>3.01</v>
      </c>
      <c r="Q117">
        <v>3.01</v>
      </c>
      <c r="R117">
        <v>57.53</v>
      </c>
      <c r="S117">
        <v>54.52</v>
      </c>
      <c r="T117">
        <v>56.03</v>
      </c>
      <c r="U117">
        <v>57.900000000000013</v>
      </c>
      <c r="V117">
        <v>68639.199999999997</v>
      </c>
      <c r="W117">
        <v>3431.96</v>
      </c>
      <c r="X117">
        <v>72071.16</v>
      </c>
      <c r="Z117">
        <v>72071.16</v>
      </c>
      <c r="AA117">
        <v>3603.558</v>
      </c>
      <c r="AB117">
        <v>75674.717999999993</v>
      </c>
      <c r="AD117">
        <v>75674.717999999993</v>
      </c>
      <c r="AF117">
        <v>75674.717999999993</v>
      </c>
      <c r="AH117">
        <v>75674.717999999993</v>
      </c>
      <c r="AJ117">
        <v>75674.717999999993</v>
      </c>
      <c r="AL117">
        <v>75674.717999999993</v>
      </c>
      <c r="AN117">
        <v>75674.717999999993</v>
      </c>
      <c r="AP117">
        <v>75674.717999999993</v>
      </c>
      <c r="AR117">
        <v>75674.717999999993</v>
      </c>
      <c r="AT117">
        <v>75674.717999999993</v>
      </c>
      <c r="AV117">
        <v>75674.717999999993</v>
      </c>
      <c r="AX117">
        <v>75674.717999999993</v>
      </c>
      <c r="AZ117">
        <v>75674.717999999993</v>
      </c>
      <c r="BB117">
        <v>75674.717999999993</v>
      </c>
      <c r="BD117">
        <v>75674.717999999993</v>
      </c>
      <c r="BF117">
        <v>75674.717999999993</v>
      </c>
      <c r="BH117">
        <v>75674.717999999993</v>
      </c>
      <c r="BI117" s="5"/>
      <c r="BJ117" s="5">
        <v>75674.717999999993</v>
      </c>
      <c r="BL117">
        <v>75674.717999999993</v>
      </c>
      <c r="BN117">
        <v>75674.717999999993</v>
      </c>
      <c r="BP117">
        <v>75674.717999999993</v>
      </c>
      <c r="BR117">
        <v>75674.717999999993</v>
      </c>
      <c r="BT117">
        <v>75674.717999999993</v>
      </c>
      <c r="BV117">
        <v>75674.717999999993</v>
      </c>
      <c r="BX117">
        <v>75674.717999999993</v>
      </c>
      <c r="BY117">
        <v>75674.720000000001</v>
      </c>
      <c r="BZ117">
        <v>4240054.5599999996</v>
      </c>
      <c r="CB117">
        <v>0.05</v>
      </c>
      <c r="CC117">
        <v>212002.728</v>
      </c>
      <c r="CD117">
        <v>71890.983937176512</v>
      </c>
      <c r="CE117">
        <v>4028051.83</v>
      </c>
      <c r="CF117" t="s">
        <v>9</v>
      </c>
      <c r="CG117">
        <v>7500</v>
      </c>
      <c r="CH117">
        <v>79390.983937176512</v>
      </c>
      <c r="CI117">
        <v>420225</v>
      </c>
      <c r="CJ117">
        <v>4448276.83</v>
      </c>
      <c r="CL117" t="s">
        <v>66</v>
      </c>
      <c r="CN117">
        <v>0</v>
      </c>
      <c r="CO117" t="s">
        <v>1</v>
      </c>
      <c r="CP117" t="s">
        <v>1</v>
      </c>
      <c r="CQ117" t="b">
        <v>1</v>
      </c>
      <c r="CR117" t="s">
        <v>1863</v>
      </c>
      <c r="CS117" t="s">
        <v>1787</v>
      </c>
      <c r="CT117" t="s">
        <v>1871</v>
      </c>
      <c r="CU117" t="s">
        <v>1857</v>
      </c>
      <c r="CV117" t="s">
        <v>838</v>
      </c>
      <c r="CW117" t="s">
        <v>128</v>
      </c>
      <c r="CX117" t="s">
        <v>1450</v>
      </c>
      <c r="CY117">
        <v>1.8700000000000117</v>
      </c>
      <c r="CZ117">
        <v>148461.139962521</v>
      </c>
      <c r="DA117">
        <v>4448276.83</v>
      </c>
      <c r="DB117" t="s">
        <v>9</v>
      </c>
      <c r="DC117" t="b">
        <v>1</v>
      </c>
      <c r="DD117">
        <v>4448276.83</v>
      </c>
      <c r="DE117">
        <v>0</v>
      </c>
      <c r="DF117" t="b">
        <v>1</v>
      </c>
      <c r="DG117" s="23">
        <f>ROUND(ПП4[[#This Row],[Стоимость квартиры с отделкой]]/1000000,2)</f>
        <v>4.45</v>
      </c>
    </row>
    <row r="118" spans="1:111" x14ac:dyDescent="0.25">
      <c r="A118">
        <v>117</v>
      </c>
      <c r="B118" t="s">
        <v>3</v>
      </c>
      <c r="C118">
        <v>16</v>
      </c>
      <c r="D118">
        <v>5</v>
      </c>
      <c r="E118">
        <v>2</v>
      </c>
      <c r="F118">
        <v>14.86</v>
      </c>
      <c r="G118">
        <v>9.69</v>
      </c>
      <c r="I118">
        <v>24.55</v>
      </c>
      <c r="J118">
        <v>14.88</v>
      </c>
      <c r="K118">
        <v>2.83</v>
      </c>
      <c r="L118">
        <v>1.82</v>
      </c>
      <c r="N118">
        <v>9.26</v>
      </c>
      <c r="O118">
        <v>2.63</v>
      </c>
      <c r="Q118">
        <v>2.63</v>
      </c>
      <c r="R118">
        <v>55.97</v>
      </c>
      <c r="S118">
        <v>53.34</v>
      </c>
      <c r="T118">
        <v>54.66</v>
      </c>
      <c r="U118">
        <v>56.500000000000007</v>
      </c>
      <c r="V118">
        <v>68639.199999999997</v>
      </c>
      <c r="W118">
        <v>3431.96</v>
      </c>
      <c r="X118">
        <v>72071.16</v>
      </c>
      <c r="Z118">
        <v>72071.16</v>
      </c>
      <c r="AA118">
        <v>3603.558</v>
      </c>
      <c r="AB118">
        <v>75674.717999999993</v>
      </c>
      <c r="AC118">
        <v>9.3079903140000013</v>
      </c>
      <c r="AD118">
        <v>75684.02599031401</v>
      </c>
      <c r="AF118">
        <v>75684.02599031401</v>
      </c>
      <c r="AH118">
        <v>75684.02599031401</v>
      </c>
      <c r="AI118">
        <v>1513.6805198062802</v>
      </c>
      <c r="AJ118">
        <v>77197.70651012029</v>
      </c>
      <c r="AK118">
        <v>771.97706510120292</v>
      </c>
      <c r="AL118">
        <v>77969.683575221497</v>
      </c>
      <c r="AN118">
        <v>77969.683575221497</v>
      </c>
      <c r="AP118">
        <v>77969.683575221497</v>
      </c>
      <c r="AR118">
        <v>77969.683575221497</v>
      </c>
      <c r="AT118">
        <v>77969.683575221497</v>
      </c>
      <c r="AV118">
        <v>77969.683575221497</v>
      </c>
      <c r="AX118">
        <v>77969.683575221497</v>
      </c>
      <c r="AZ118">
        <v>77969.683575221497</v>
      </c>
      <c r="BB118">
        <v>77969.683575221497</v>
      </c>
      <c r="BD118">
        <v>77969.683575221497</v>
      </c>
      <c r="BF118">
        <v>77969.683575221497</v>
      </c>
      <c r="BH118">
        <v>77969.683575221497</v>
      </c>
      <c r="BI118" s="5"/>
      <c r="BJ118" s="5">
        <v>77969.683575221497</v>
      </c>
      <c r="BL118">
        <v>77969.683575221497</v>
      </c>
      <c r="BN118">
        <v>77969.683575221497</v>
      </c>
      <c r="BP118">
        <v>77969.683575221497</v>
      </c>
      <c r="BR118">
        <v>77969.683575221497</v>
      </c>
      <c r="BT118">
        <v>77969.683575221497</v>
      </c>
      <c r="BV118">
        <v>77969.683575221497</v>
      </c>
      <c r="BX118">
        <v>77969.683575221497</v>
      </c>
      <c r="BY118">
        <v>77969.679999999993</v>
      </c>
      <c r="BZ118">
        <v>4261822.71</v>
      </c>
      <c r="CB118">
        <v>0.06</v>
      </c>
      <c r="CC118">
        <v>255709.36259999999</v>
      </c>
      <c r="CD118">
        <v>73291.49926820345</v>
      </c>
      <c r="CE118">
        <v>4006113.35</v>
      </c>
      <c r="CF118" t="s">
        <v>10</v>
      </c>
      <c r="CG118">
        <v>15000</v>
      </c>
      <c r="CH118">
        <v>88291.49926820345</v>
      </c>
      <c r="CI118">
        <v>819899.99999999953</v>
      </c>
      <c r="CJ118">
        <v>4826013.3499999996</v>
      </c>
      <c r="CL118" t="s">
        <v>110</v>
      </c>
      <c r="CN118">
        <v>0</v>
      </c>
      <c r="CO118" t="s">
        <v>1</v>
      </c>
      <c r="CP118" t="s">
        <v>1</v>
      </c>
      <c r="CQ118" t="b">
        <v>1</v>
      </c>
      <c r="CR118" t="s">
        <v>1863</v>
      </c>
      <c r="CS118" t="s">
        <v>1787</v>
      </c>
      <c r="CT118" t="s">
        <v>1871</v>
      </c>
      <c r="CU118" t="s">
        <v>1857</v>
      </c>
      <c r="CV118" t="s">
        <v>839</v>
      </c>
      <c r="CW118" t="s">
        <v>128</v>
      </c>
      <c r="CX118" t="s">
        <v>1450</v>
      </c>
      <c r="CY118">
        <v>1.8400000000000103</v>
      </c>
      <c r="CZ118">
        <v>162456.35865349526</v>
      </c>
      <c r="DA118">
        <v>4826013.3499999996</v>
      </c>
      <c r="DB118" t="s">
        <v>10</v>
      </c>
      <c r="DC118" t="b">
        <v>1</v>
      </c>
      <c r="DD118">
        <v>4826013.3499999996</v>
      </c>
      <c r="DE118">
        <v>0</v>
      </c>
      <c r="DF118" t="b">
        <v>1</v>
      </c>
      <c r="DG118" s="23">
        <f>ROUND(ПП4[[#This Row],[Стоимость квартиры с отделкой]]/1000000,2)</f>
        <v>4.83</v>
      </c>
    </row>
    <row r="119" spans="1:111" x14ac:dyDescent="0.25">
      <c r="A119">
        <v>118</v>
      </c>
      <c r="B119" t="s">
        <v>3</v>
      </c>
      <c r="C119">
        <v>16</v>
      </c>
      <c r="D119">
        <v>6</v>
      </c>
      <c r="E119">
        <v>2</v>
      </c>
      <c r="F119">
        <v>13.33</v>
      </c>
      <c r="G119">
        <v>13.23</v>
      </c>
      <c r="I119">
        <v>26.56</v>
      </c>
      <c r="J119">
        <v>16.25</v>
      </c>
      <c r="K119">
        <v>3.18</v>
      </c>
      <c r="L119">
        <v>2.14</v>
      </c>
      <c r="M119">
        <v>5.14</v>
      </c>
      <c r="N119">
        <v>5.19</v>
      </c>
      <c r="O119">
        <v>2.81</v>
      </c>
      <c r="Q119">
        <v>2.81</v>
      </c>
      <c r="R119">
        <v>61.27</v>
      </c>
      <c r="S119">
        <v>58.46</v>
      </c>
      <c r="T119">
        <v>59.87</v>
      </c>
      <c r="U119">
        <v>61.499999999999993</v>
      </c>
      <c r="V119">
        <v>73304</v>
      </c>
      <c r="W119">
        <v>3665.2</v>
      </c>
      <c r="X119">
        <v>76969.2</v>
      </c>
      <c r="Z119">
        <v>76969.2</v>
      </c>
      <c r="AA119">
        <v>3848.46</v>
      </c>
      <c r="AB119">
        <v>80817.66</v>
      </c>
      <c r="AD119">
        <v>80817.66</v>
      </c>
      <c r="AF119">
        <v>80817.66</v>
      </c>
      <c r="AH119">
        <v>80817.66</v>
      </c>
      <c r="AJ119">
        <v>80817.66</v>
      </c>
      <c r="AL119">
        <v>80817.66</v>
      </c>
      <c r="AN119">
        <v>80817.66</v>
      </c>
      <c r="AP119">
        <v>80817.66</v>
      </c>
      <c r="AR119">
        <v>80817.66</v>
      </c>
      <c r="AT119">
        <v>80817.66</v>
      </c>
      <c r="AV119">
        <v>80817.66</v>
      </c>
      <c r="AX119">
        <v>80817.66</v>
      </c>
      <c r="AZ119">
        <v>80817.66</v>
      </c>
      <c r="BB119">
        <v>80817.66</v>
      </c>
      <c r="BD119">
        <v>80817.66</v>
      </c>
      <c r="BF119">
        <v>80817.66</v>
      </c>
      <c r="BH119">
        <v>80817.66</v>
      </c>
      <c r="BI119" s="5"/>
      <c r="BJ119" s="5">
        <v>80817.66</v>
      </c>
      <c r="BL119">
        <v>80817.66</v>
      </c>
      <c r="BN119">
        <v>80817.66</v>
      </c>
      <c r="BP119">
        <v>80817.66</v>
      </c>
      <c r="BR119">
        <v>80817.66</v>
      </c>
      <c r="BT119">
        <v>80817.66</v>
      </c>
      <c r="BV119">
        <v>80817.66</v>
      </c>
      <c r="BX119">
        <v>80817.66</v>
      </c>
      <c r="BY119">
        <v>80817.66</v>
      </c>
      <c r="BZ119">
        <v>4838553.3</v>
      </c>
      <c r="CA119">
        <v>460814.59999999963</v>
      </c>
      <c r="CC119">
        <v>460814.59999999963</v>
      </c>
      <c r="CD119">
        <v>73120.739936529149</v>
      </c>
      <c r="CE119">
        <v>4377738.7</v>
      </c>
      <c r="CF119" t="s">
        <v>9</v>
      </c>
      <c r="CG119">
        <v>7500</v>
      </c>
      <c r="CH119">
        <v>80620.739936529149</v>
      </c>
      <c r="CI119">
        <v>449025</v>
      </c>
      <c r="CJ119">
        <v>4826763.7</v>
      </c>
      <c r="CK119" t="s">
        <v>20</v>
      </c>
      <c r="CL119" t="s">
        <v>66</v>
      </c>
      <c r="CN119">
        <v>0</v>
      </c>
      <c r="CO119" t="s">
        <v>1</v>
      </c>
      <c r="CP119" t="s">
        <v>1</v>
      </c>
      <c r="CQ119" t="b">
        <v>1</v>
      </c>
      <c r="CR119" t="s">
        <v>1863</v>
      </c>
      <c r="CS119" t="s">
        <v>1787</v>
      </c>
      <c r="CT119" t="s">
        <v>1871</v>
      </c>
      <c r="CU119" t="s">
        <v>1857</v>
      </c>
      <c r="CV119" t="s">
        <v>840</v>
      </c>
      <c r="CW119" t="s">
        <v>128</v>
      </c>
      <c r="CX119" t="s">
        <v>1450</v>
      </c>
      <c r="CY119">
        <v>1.6299999999999957</v>
      </c>
      <c r="CZ119">
        <v>131411.80609654216</v>
      </c>
      <c r="DA119">
        <v>4826763.7</v>
      </c>
      <c r="DB119" t="s">
        <v>9</v>
      </c>
      <c r="DC119" t="b">
        <v>1</v>
      </c>
      <c r="DD119">
        <v>4826763.7</v>
      </c>
      <c r="DE119">
        <v>0</v>
      </c>
      <c r="DF119" t="b">
        <v>1</v>
      </c>
      <c r="DG119" s="23">
        <f>ROUND(ПП4[[#This Row],[Стоимость квартиры с отделкой]]/1000000,2)</f>
        <v>4.83</v>
      </c>
    </row>
    <row r="120" spans="1:111" x14ac:dyDescent="0.25">
      <c r="A120">
        <v>119</v>
      </c>
      <c r="B120" t="s">
        <v>3</v>
      </c>
      <c r="C120">
        <v>16</v>
      </c>
      <c r="D120">
        <v>7</v>
      </c>
      <c r="E120">
        <v>0</v>
      </c>
      <c r="F120">
        <v>8.2799999999999994</v>
      </c>
      <c r="I120">
        <v>8.2799999999999994</v>
      </c>
      <c r="J120">
        <v>5.3</v>
      </c>
      <c r="K120">
        <v>3.38</v>
      </c>
      <c r="N120">
        <v>3.17</v>
      </c>
      <c r="O120">
        <v>3.23</v>
      </c>
      <c r="Q120">
        <v>3.23</v>
      </c>
      <c r="R120">
        <v>23.36</v>
      </c>
      <c r="S120">
        <v>20.13</v>
      </c>
      <c r="T120">
        <v>21.75</v>
      </c>
      <c r="U120">
        <v>22.6</v>
      </c>
      <c r="V120">
        <v>75600</v>
      </c>
      <c r="W120">
        <v>3780</v>
      </c>
      <c r="X120">
        <v>79380</v>
      </c>
      <c r="Z120">
        <v>79380</v>
      </c>
      <c r="AB120">
        <v>79380</v>
      </c>
      <c r="AC120">
        <v>9.7637400000000003</v>
      </c>
      <c r="AD120">
        <v>79389.763739999995</v>
      </c>
      <c r="AE120">
        <v>3969.4881869999999</v>
      </c>
      <c r="AF120">
        <v>83359.25192699999</v>
      </c>
      <c r="AG120">
        <v>8335.9251926999987</v>
      </c>
      <c r="AH120">
        <v>91695.177119699991</v>
      </c>
      <c r="AJ120">
        <v>91695.177119699991</v>
      </c>
      <c r="AK120">
        <v>2750.8553135909997</v>
      </c>
      <c r="AL120">
        <v>94446.032433290995</v>
      </c>
      <c r="AM120">
        <v>3777.8412973316399</v>
      </c>
      <c r="AN120">
        <v>98223.873730622639</v>
      </c>
      <c r="AO120">
        <v>4911.1936865311318</v>
      </c>
      <c r="AP120">
        <v>103135.06741715375</v>
      </c>
      <c r="AQ120">
        <v>3094.0520225146129</v>
      </c>
      <c r="AR120">
        <v>106229.1194396684</v>
      </c>
      <c r="AT120">
        <v>106229.1194396684</v>
      </c>
      <c r="AV120">
        <v>106229.1194396684</v>
      </c>
      <c r="AX120">
        <v>106229.1194396684</v>
      </c>
      <c r="AZ120">
        <v>106229.1194396684</v>
      </c>
      <c r="BB120">
        <v>106229.1194396684</v>
      </c>
      <c r="BD120">
        <v>106229.1194396684</v>
      </c>
      <c r="BF120">
        <v>106229.1194396684</v>
      </c>
      <c r="BH120">
        <v>106229.1194396684</v>
      </c>
      <c r="BI120" s="5"/>
      <c r="BJ120" s="5">
        <v>106229.1194396684</v>
      </c>
      <c r="BL120">
        <v>106229.1194396684</v>
      </c>
      <c r="BN120">
        <v>106229.1194396684</v>
      </c>
      <c r="BP120">
        <v>106229.1194396684</v>
      </c>
      <c r="BR120">
        <v>106229.1194396684</v>
      </c>
      <c r="BT120">
        <v>106229.1194396684</v>
      </c>
      <c r="BV120">
        <v>106229.1194396684</v>
      </c>
      <c r="BX120">
        <v>106229.1194396684</v>
      </c>
      <c r="BY120">
        <v>106229.12</v>
      </c>
      <c r="BZ120">
        <v>2310483.36</v>
      </c>
      <c r="CC120">
        <v>0</v>
      </c>
      <c r="CD120">
        <v>106229.12</v>
      </c>
      <c r="CE120">
        <v>2310483.36</v>
      </c>
      <c r="CF120" t="s">
        <v>10</v>
      </c>
      <c r="CG120">
        <v>15500</v>
      </c>
      <c r="CH120">
        <v>121729.12</v>
      </c>
      <c r="CI120">
        <v>337125</v>
      </c>
      <c r="CJ120">
        <v>2647608.36</v>
      </c>
      <c r="CK120" t="s">
        <v>20</v>
      </c>
      <c r="CN120">
        <v>0</v>
      </c>
      <c r="CO120" t="s">
        <v>1</v>
      </c>
      <c r="CP120" t="s">
        <v>1</v>
      </c>
      <c r="CQ120" t="b">
        <v>1</v>
      </c>
      <c r="CR120" t="s">
        <v>1863</v>
      </c>
      <c r="CS120" t="s">
        <v>1787</v>
      </c>
      <c r="CT120" t="s">
        <v>1871</v>
      </c>
      <c r="CU120" t="s">
        <v>1862</v>
      </c>
      <c r="CV120" t="s">
        <v>841</v>
      </c>
      <c r="CW120" t="s">
        <v>128</v>
      </c>
      <c r="CX120" t="s">
        <v>1450</v>
      </c>
      <c r="CY120">
        <v>0.84999999999999787</v>
      </c>
      <c r="CZ120">
        <v>103469.75199999972</v>
      </c>
      <c r="DA120">
        <v>2647608.36</v>
      </c>
      <c r="DB120" t="s">
        <v>10</v>
      </c>
      <c r="DC120" t="b">
        <v>1</v>
      </c>
      <c r="DD120">
        <v>2647608.36</v>
      </c>
      <c r="DE120">
        <v>0</v>
      </c>
      <c r="DF120" t="b">
        <v>1</v>
      </c>
      <c r="DG120" s="23">
        <f>ROUND(ПП4[[#This Row],[Стоимость квартиры с отделкой]]/1000000,2)</f>
        <v>2.65</v>
      </c>
    </row>
    <row r="121" spans="1:111" x14ac:dyDescent="0.25">
      <c r="A121">
        <v>120</v>
      </c>
      <c r="B121" t="s">
        <v>3</v>
      </c>
      <c r="C121">
        <v>16</v>
      </c>
      <c r="D121">
        <v>8</v>
      </c>
      <c r="E121">
        <v>0</v>
      </c>
      <c r="F121">
        <v>8.2899999999999991</v>
      </c>
      <c r="I121">
        <v>8.2899999999999991</v>
      </c>
      <c r="J121">
        <v>5.3</v>
      </c>
      <c r="K121">
        <v>3.38</v>
      </c>
      <c r="N121">
        <v>3.17</v>
      </c>
      <c r="O121">
        <v>3.17</v>
      </c>
      <c r="Q121">
        <v>3.17</v>
      </c>
      <c r="R121">
        <v>23.31</v>
      </c>
      <c r="S121">
        <v>20.14</v>
      </c>
      <c r="T121">
        <v>21.73</v>
      </c>
      <c r="U121">
        <v>22.4</v>
      </c>
      <c r="V121">
        <v>75600</v>
      </c>
      <c r="W121">
        <v>3780</v>
      </c>
      <c r="X121">
        <v>79380</v>
      </c>
      <c r="Z121">
        <v>79380</v>
      </c>
      <c r="AB121">
        <v>79380</v>
      </c>
      <c r="AC121">
        <v>9.7637400000000003</v>
      </c>
      <c r="AD121">
        <v>79389.763739999995</v>
      </c>
      <c r="AE121">
        <v>3969.4881869999999</v>
      </c>
      <c r="AF121">
        <v>83359.25192699999</v>
      </c>
      <c r="AH121">
        <v>83359.25192699999</v>
      </c>
      <c r="AJ121">
        <v>83359.25192699999</v>
      </c>
      <c r="AL121">
        <v>83359.25192699999</v>
      </c>
      <c r="AN121">
        <v>83359.25192699999</v>
      </c>
      <c r="AP121">
        <v>83359.25192699999</v>
      </c>
      <c r="AR121">
        <v>83359.25192699999</v>
      </c>
      <c r="AT121">
        <v>83359.25192699999</v>
      </c>
      <c r="AV121">
        <v>83359.25192699999</v>
      </c>
      <c r="AX121">
        <v>83359.25192699999</v>
      </c>
      <c r="AZ121">
        <v>83359.25192699999</v>
      </c>
      <c r="BB121">
        <v>83359.25192699999</v>
      </c>
      <c r="BD121">
        <v>83359.25192699999</v>
      </c>
      <c r="BF121">
        <v>83359.25192699999</v>
      </c>
      <c r="BH121">
        <v>83359.25192699999</v>
      </c>
      <c r="BI121" s="5"/>
      <c r="BJ121" s="5">
        <v>83359.25192699999</v>
      </c>
      <c r="BL121">
        <v>83359.25192699999</v>
      </c>
      <c r="BN121">
        <v>83359.25192699999</v>
      </c>
      <c r="BP121">
        <v>83359.25192699999</v>
      </c>
      <c r="BR121">
        <v>83359.25192699999</v>
      </c>
      <c r="BT121">
        <v>83359.25192699999</v>
      </c>
      <c r="BV121">
        <v>83359.25192699999</v>
      </c>
      <c r="BX121">
        <v>83359.25192699999</v>
      </c>
      <c r="BY121">
        <v>83359.25</v>
      </c>
      <c r="BZ121">
        <v>1811396.5</v>
      </c>
      <c r="CB121">
        <v>0.05</v>
      </c>
      <c r="CC121">
        <v>90569.825000000012</v>
      </c>
      <c r="CD121">
        <v>79191.287620800736</v>
      </c>
      <c r="CE121">
        <v>1720826.68</v>
      </c>
      <c r="CF121" t="s">
        <v>10</v>
      </c>
      <c r="CG121">
        <v>22000</v>
      </c>
      <c r="CH121">
        <v>101191.28762080074</v>
      </c>
      <c r="CI121">
        <v>478060.00000000023</v>
      </c>
      <c r="CJ121">
        <v>2198886.6800000002</v>
      </c>
      <c r="CK121" t="s">
        <v>20</v>
      </c>
      <c r="CL121" t="s">
        <v>62</v>
      </c>
      <c r="CN121">
        <v>0</v>
      </c>
      <c r="CO121" t="s">
        <v>1</v>
      </c>
      <c r="CP121" t="s">
        <v>1</v>
      </c>
      <c r="CQ121" t="b">
        <v>1</v>
      </c>
      <c r="CR121" t="s">
        <v>1863</v>
      </c>
      <c r="CS121" t="s">
        <v>1787</v>
      </c>
      <c r="CT121" t="s">
        <v>1871</v>
      </c>
      <c r="CU121" t="s">
        <v>1862</v>
      </c>
      <c r="CV121" t="s">
        <v>842</v>
      </c>
      <c r="CW121" t="s">
        <v>128</v>
      </c>
      <c r="CX121" t="s">
        <v>1450</v>
      </c>
      <c r="CY121">
        <v>0.66999999999999815</v>
      </c>
      <c r="CZ121">
        <v>67798.162705936309</v>
      </c>
      <c r="DA121">
        <v>2266684.8427059366</v>
      </c>
      <c r="DB121" t="s">
        <v>10</v>
      </c>
      <c r="DC121" t="b">
        <v>1</v>
      </c>
      <c r="DD121">
        <v>2198886.6800000002</v>
      </c>
      <c r="DE121">
        <v>0</v>
      </c>
      <c r="DF121" t="b">
        <v>1</v>
      </c>
      <c r="DG121" s="23">
        <f>ROUND(ПП4[[#This Row],[Стоимость квартиры с отделкой]]/1000000,2)</f>
        <v>2.2000000000000002</v>
      </c>
    </row>
    <row r="122" spans="1:111" x14ac:dyDescent="0.25">
      <c r="A122">
        <v>121</v>
      </c>
      <c r="B122" t="s">
        <v>4</v>
      </c>
      <c r="C122">
        <v>2</v>
      </c>
      <c r="D122" t="s">
        <v>53</v>
      </c>
      <c r="E122">
        <v>0</v>
      </c>
      <c r="F122">
        <v>13.95</v>
      </c>
      <c r="I122">
        <v>13.95</v>
      </c>
      <c r="J122">
        <v>5.77</v>
      </c>
      <c r="K122">
        <v>3.6</v>
      </c>
      <c r="N122">
        <v>3.59</v>
      </c>
      <c r="O122">
        <v>4.12</v>
      </c>
      <c r="Q122">
        <v>4.12</v>
      </c>
      <c r="R122">
        <v>31.03</v>
      </c>
      <c r="S122">
        <v>26.91</v>
      </c>
      <c r="T122">
        <v>28.97</v>
      </c>
      <c r="U122">
        <v>29.499999999999996</v>
      </c>
      <c r="V122">
        <v>75600</v>
      </c>
      <c r="W122">
        <v>3780</v>
      </c>
      <c r="X122">
        <v>79380</v>
      </c>
      <c r="Z122">
        <v>79380</v>
      </c>
      <c r="AB122">
        <v>79380</v>
      </c>
      <c r="AC122">
        <v>9.7637400000000003</v>
      </c>
      <c r="AD122">
        <v>79389.763739999995</v>
      </c>
      <c r="AE122">
        <v>3969.4881869999999</v>
      </c>
      <c r="AF122">
        <v>83359.25192699999</v>
      </c>
      <c r="AH122">
        <v>83359.25192699999</v>
      </c>
      <c r="AJ122">
        <v>83359.25192699999</v>
      </c>
      <c r="AL122">
        <v>83359.25192699999</v>
      </c>
      <c r="AN122">
        <v>83359.25192699999</v>
      </c>
      <c r="AP122">
        <v>83359.25192699999</v>
      </c>
      <c r="AR122">
        <v>83359.25192699999</v>
      </c>
      <c r="AT122">
        <v>83359.25192699999</v>
      </c>
      <c r="AV122">
        <v>83359.25192699999</v>
      </c>
      <c r="AX122">
        <v>83359.25192699999</v>
      </c>
      <c r="AZ122">
        <v>83359.25192699999</v>
      </c>
      <c r="BB122">
        <v>83359.25192699999</v>
      </c>
      <c r="BD122">
        <v>83359.25192699999</v>
      </c>
      <c r="BF122">
        <v>83359.25192699999</v>
      </c>
      <c r="BH122">
        <v>83359.25192699999</v>
      </c>
      <c r="BI122" s="5"/>
      <c r="BJ122" s="5">
        <v>83359.25192699999</v>
      </c>
      <c r="BL122">
        <v>83359.25192699999</v>
      </c>
      <c r="BN122">
        <v>83359.25192699999</v>
      </c>
      <c r="BP122">
        <v>83359.25192699999</v>
      </c>
      <c r="BR122">
        <v>83359.25192699999</v>
      </c>
      <c r="BT122">
        <v>83359.25192699999</v>
      </c>
      <c r="BV122">
        <v>83359.25192699999</v>
      </c>
      <c r="BX122">
        <v>83359.25192699999</v>
      </c>
      <c r="BY122">
        <v>83359.25</v>
      </c>
      <c r="BZ122">
        <v>2414917.4700000002</v>
      </c>
      <c r="CC122">
        <v>0</v>
      </c>
      <c r="CD122">
        <v>83359.249913703839</v>
      </c>
      <c r="CE122">
        <v>2414917.4700000002</v>
      </c>
      <c r="CF122" t="s">
        <v>10</v>
      </c>
      <c r="CG122">
        <v>15000</v>
      </c>
      <c r="CH122">
        <v>98359.249913703839</v>
      </c>
      <c r="CI122">
        <v>434550</v>
      </c>
      <c r="CJ122">
        <v>2849467.47</v>
      </c>
      <c r="CN122">
        <v>0</v>
      </c>
      <c r="CO122" t="s">
        <v>1</v>
      </c>
      <c r="CP122" t="s">
        <v>1</v>
      </c>
      <c r="CQ122" t="b">
        <v>1</v>
      </c>
      <c r="CR122" t="s">
        <v>1863</v>
      </c>
      <c r="CS122" t="s">
        <v>1787</v>
      </c>
      <c r="CT122" t="s">
        <v>1871</v>
      </c>
      <c r="CU122" t="s">
        <v>1862</v>
      </c>
      <c r="CV122" t="s">
        <v>843</v>
      </c>
      <c r="CW122" t="s">
        <v>128</v>
      </c>
      <c r="CX122" t="s">
        <v>1450</v>
      </c>
      <c r="CY122">
        <v>0.52999999999999758</v>
      </c>
      <c r="CZ122">
        <v>52130.402454262803</v>
      </c>
      <c r="DA122">
        <v>2849467.47</v>
      </c>
      <c r="DB122" t="s">
        <v>10</v>
      </c>
      <c r="DC122" t="b">
        <v>1</v>
      </c>
      <c r="DD122">
        <v>2849467.47</v>
      </c>
      <c r="DE122">
        <v>0</v>
      </c>
      <c r="DF122" t="b">
        <v>1</v>
      </c>
      <c r="DG122" s="23">
        <f>ROUND(ПП4[[#This Row],[Стоимость квартиры с отделкой]]/1000000,2)</f>
        <v>2.85</v>
      </c>
    </row>
    <row r="123" spans="1:111" x14ac:dyDescent="0.25">
      <c r="A123">
        <v>122</v>
      </c>
      <c r="B123" t="s">
        <v>4</v>
      </c>
      <c r="C123">
        <v>2</v>
      </c>
      <c r="D123" t="s">
        <v>54</v>
      </c>
      <c r="E123">
        <v>2</v>
      </c>
      <c r="F123">
        <v>17.54</v>
      </c>
      <c r="G123">
        <v>12.04</v>
      </c>
      <c r="I123">
        <v>29.58</v>
      </c>
      <c r="J123">
        <v>17.010000000000002</v>
      </c>
      <c r="K123">
        <v>3.71</v>
      </c>
      <c r="L123">
        <v>2.64</v>
      </c>
      <c r="N123">
        <v>13.06</v>
      </c>
      <c r="O123">
        <v>2.61</v>
      </c>
      <c r="P123">
        <v>2.88</v>
      </c>
      <c r="Q123">
        <v>5.49</v>
      </c>
      <c r="R123">
        <v>71.489999999999995</v>
      </c>
      <c r="S123">
        <v>66</v>
      </c>
      <c r="T123">
        <v>68.75</v>
      </c>
      <c r="U123">
        <v>70.300000000000011</v>
      </c>
      <c r="V123">
        <v>71304.800000000003</v>
      </c>
      <c r="W123">
        <v>3565.24</v>
      </c>
      <c r="X123">
        <v>74870.039999999994</v>
      </c>
      <c r="Z123">
        <v>74870.039999999994</v>
      </c>
      <c r="AA123">
        <v>3743.502</v>
      </c>
      <c r="AB123">
        <v>78613.542000000016</v>
      </c>
      <c r="AC123">
        <v>9.6694656660000025</v>
      </c>
      <c r="AD123">
        <v>78623.211465666012</v>
      </c>
      <c r="AF123">
        <v>78623.211465666012</v>
      </c>
      <c r="AH123">
        <v>78623.211465666012</v>
      </c>
      <c r="AI123">
        <v>1572.4642293133202</v>
      </c>
      <c r="AJ123">
        <v>80195.675694979334</v>
      </c>
      <c r="AK123">
        <v>801.95675694979332</v>
      </c>
      <c r="AL123">
        <v>80997.632451929123</v>
      </c>
      <c r="AM123">
        <v>1619.9526490385824</v>
      </c>
      <c r="AN123">
        <v>82617.585100967699</v>
      </c>
      <c r="AP123">
        <v>82617.585100967699</v>
      </c>
      <c r="AQ123">
        <v>2478.527553029031</v>
      </c>
      <c r="AR123">
        <v>85096.112653996737</v>
      </c>
      <c r="AT123">
        <v>85096.112653996737</v>
      </c>
      <c r="AU123">
        <v>2552.8833796199019</v>
      </c>
      <c r="AV123">
        <v>87648.99603361664</v>
      </c>
      <c r="AX123">
        <v>87648.99603361664</v>
      </c>
      <c r="AZ123">
        <v>87648.99603361664</v>
      </c>
      <c r="BB123">
        <v>87648.99603361664</v>
      </c>
      <c r="BD123">
        <v>87648.99603361664</v>
      </c>
      <c r="BF123">
        <v>87648.99603361664</v>
      </c>
      <c r="BH123">
        <v>87648.99603361664</v>
      </c>
      <c r="BI123" s="5">
        <v>4382.449801680832</v>
      </c>
      <c r="BJ123" s="5">
        <v>92031.445835297476</v>
      </c>
      <c r="BL123">
        <v>92031.445835297476</v>
      </c>
      <c r="BN123">
        <v>92031.445835297476</v>
      </c>
      <c r="BP123">
        <v>92031.445835297476</v>
      </c>
      <c r="BR123">
        <v>92031.445835297476</v>
      </c>
      <c r="BT123">
        <v>92031.445835297476</v>
      </c>
      <c r="BV123">
        <v>92031.445835297476</v>
      </c>
      <c r="BX123">
        <v>92031.445835297476</v>
      </c>
      <c r="BY123">
        <v>92031.45</v>
      </c>
      <c r="BZ123">
        <v>6327200</v>
      </c>
      <c r="CA123">
        <v>309375</v>
      </c>
      <c r="CC123">
        <v>309375</v>
      </c>
      <c r="CD123">
        <v>87532</v>
      </c>
      <c r="CE123">
        <v>6017825</v>
      </c>
      <c r="CF123" t="s">
        <v>9</v>
      </c>
      <c r="CG123">
        <v>7500</v>
      </c>
      <c r="CH123">
        <v>95032</v>
      </c>
      <c r="CI123">
        <v>515625</v>
      </c>
      <c r="CJ123">
        <v>6533450</v>
      </c>
      <c r="CL123" t="s">
        <v>1287</v>
      </c>
      <c r="CN123">
        <v>0</v>
      </c>
      <c r="CO123" t="s">
        <v>1</v>
      </c>
      <c r="CP123" t="s">
        <v>1</v>
      </c>
      <c r="CQ123" t="b">
        <v>1</v>
      </c>
      <c r="CR123" t="s">
        <v>1863</v>
      </c>
      <c r="CS123" t="s">
        <v>1787</v>
      </c>
      <c r="CT123" t="s">
        <v>1871</v>
      </c>
      <c r="CU123" t="s">
        <v>1857</v>
      </c>
      <c r="CV123" t="s">
        <v>844</v>
      </c>
      <c r="CW123" t="s">
        <v>1269</v>
      </c>
      <c r="CX123" t="s">
        <v>1450</v>
      </c>
      <c r="CY123">
        <v>1.5500000000000114</v>
      </c>
      <c r="CZ123">
        <v>147299.60000000108</v>
      </c>
      <c r="DA123">
        <v>6533450</v>
      </c>
      <c r="DB123" t="s">
        <v>9</v>
      </c>
      <c r="DC123" t="b">
        <v>1</v>
      </c>
      <c r="DD123">
        <v>6533450</v>
      </c>
      <c r="DE123">
        <v>0</v>
      </c>
      <c r="DF123" t="b">
        <v>1</v>
      </c>
      <c r="DG123" s="23">
        <f>ROUND(ПП4[[#This Row],[Стоимость квартиры с отделкой]]/1000000,2)</f>
        <v>6.53</v>
      </c>
    </row>
    <row r="124" spans="1:111" x14ac:dyDescent="0.25">
      <c r="A124">
        <v>123</v>
      </c>
      <c r="B124" t="s">
        <v>4</v>
      </c>
      <c r="C124">
        <v>2</v>
      </c>
      <c r="D124" t="s">
        <v>55</v>
      </c>
      <c r="E124">
        <v>1</v>
      </c>
      <c r="F124">
        <v>13.45</v>
      </c>
      <c r="I124">
        <v>13.45</v>
      </c>
      <c r="J124">
        <v>11.31</v>
      </c>
      <c r="K124">
        <v>3.69</v>
      </c>
      <c r="N124">
        <v>5.63</v>
      </c>
      <c r="O124">
        <v>2.59</v>
      </c>
      <c r="Q124">
        <v>2.59</v>
      </c>
      <c r="R124">
        <v>36.67</v>
      </c>
      <c r="S124">
        <v>34.08</v>
      </c>
      <c r="T124">
        <v>35.380000000000003</v>
      </c>
      <c r="U124">
        <v>36.4</v>
      </c>
      <c r="V124">
        <v>71400</v>
      </c>
      <c r="W124">
        <v>3570</v>
      </c>
      <c r="X124">
        <v>74970</v>
      </c>
      <c r="Y124">
        <v>2998.8</v>
      </c>
      <c r="Z124">
        <v>77968.800000000003</v>
      </c>
      <c r="AA124">
        <v>3898.440000000001</v>
      </c>
      <c r="AB124">
        <v>81867.240000000005</v>
      </c>
      <c r="AC124">
        <v>10.069670520000001</v>
      </c>
      <c r="AD124">
        <v>81877.309670520001</v>
      </c>
      <c r="AE124">
        <v>4093.8654835259999</v>
      </c>
      <c r="AF124">
        <v>85971.175154045995</v>
      </c>
      <c r="AH124">
        <v>85971.175154045995</v>
      </c>
      <c r="AI124">
        <v>2579.1352546213802</v>
      </c>
      <c r="AJ124">
        <v>88550.31040866737</v>
      </c>
      <c r="AL124">
        <v>88550.31040866737</v>
      </c>
      <c r="AN124">
        <v>88550.31040866737</v>
      </c>
      <c r="AP124">
        <v>88550.31040866737</v>
      </c>
      <c r="AR124">
        <v>88550.31040866737</v>
      </c>
      <c r="AT124">
        <v>88550.31040866737</v>
      </c>
      <c r="AV124">
        <v>88550.31040866737</v>
      </c>
      <c r="AX124">
        <v>88550.31040866737</v>
      </c>
      <c r="AZ124">
        <v>88550.31040866737</v>
      </c>
      <c r="BB124">
        <v>88550.31040866737</v>
      </c>
      <c r="BD124">
        <v>88550.31040866737</v>
      </c>
      <c r="BF124">
        <v>88550.31040866737</v>
      </c>
      <c r="BH124">
        <v>88550.31040866737</v>
      </c>
      <c r="BI124" s="5"/>
      <c r="BJ124" s="5">
        <v>88550.31040866737</v>
      </c>
      <c r="BL124">
        <v>88550.31040866737</v>
      </c>
      <c r="BN124">
        <v>88550.31040866737</v>
      </c>
      <c r="BP124">
        <v>88550.31040866737</v>
      </c>
      <c r="BR124">
        <v>88550.31040866737</v>
      </c>
      <c r="BT124">
        <v>88550.31040866737</v>
      </c>
      <c r="BV124">
        <v>88550.31040866737</v>
      </c>
      <c r="BX124">
        <v>88550.31040866737</v>
      </c>
      <c r="BY124">
        <v>88550.31</v>
      </c>
      <c r="BZ124">
        <v>3132909.97</v>
      </c>
      <c r="CB124">
        <v>0.06</v>
      </c>
      <c r="CC124">
        <v>187974.59820000001</v>
      </c>
      <c r="CD124">
        <v>83237.291407574899</v>
      </c>
      <c r="CE124">
        <v>2944935.37</v>
      </c>
      <c r="CF124" t="s">
        <v>9</v>
      </c>
      <c r="CG124">
        <v>4000</v>
      </c>
      <c r="CH124">
        <v>87237.291407574899</v>
      </c>
      <c r="CI124">
        <v>141520</v>
      </c>
      <c r="CJ124">
        <v>3086455.37</v>
      </c>
      <c r="CL124" t="s">
        <v>110</v>
      </c>
      <c r="CN124">
        <v>0</v>
      </c>
      <c r="CO124" t="s">
        <v>1</v>
      </c>
      <c r="CP124" t="s">
        <v>1</v>
      </c>
      <c r="CQ124" t="b">
        <v>1</v>
      </c>
      <c r="CR124" t="s">
        <v>1863</v>
      </c>
      <c r="CS124" t="s">
        <v>1787</v>
      </c>
      <c r="CT124" t="s">
        <v>1871</v>
      </c>
      <c r="CU124" t="s">
        <v>1864</v>
      </c>
      <c r="CV124" t="s">
        <v>845</v>
      </c>
      <c r="CW124" t="s">
        <v>128</v>
      </c>
      <c r="CX124" t="s">
        <v>1450</v>
      </c>
      <c r="CY124">
        <v>1.019999999999996</v>
      </c>
      <c r="CZ124">
        <v>88982.037235726049</v>
      </c>
      <c r="DA124">
        <v>3086455.37</v>
      </c>
      <c r="DB124" t="s">
        <v>9</v>
      </c>
      <c r="DC124" t="b">
        <v>1</v>
      </c>
      <c r="DD124">
        <v>3086455.37</v>
      </c>
      <c r="DE124">
        <v>0</v>
      </c>
      <c r="DF124" t="b">
        <v>1</v>
      </c>
      <c r="DG124" s="23">
        <f>ROUND(ПП4[[#This Row],[Стоимость квартиры с отделкой]]/1000000,2)</f>
        <v>3.09</v>
      </c>
    </row>
    <row r="125" spans="1:111" x14ac:dyDescent="0.25">
      <c r="A125">
        <v>124</v>
      </c>
      <c r="B125" t="s">
        <v>4</v>
      </c>
      <c r="C125">
        <v>2</v>
      </c>
      <c r="D125" t="s">
        <v>56</v>
      </c>
      <c r="E125">
        <v>1</v>
      </c>
      <c r="F125">
        <v>13.45</v>
      </c>
      <c r="I125">
        <v>13.45</v>
      </c>
      <c r="J125">
        <v>12.54</v>
      </c>
      <c r="K125">
        <v>3.69</v>
      </c>
      <c r="N125">
        <v>6.62</v>
      </c>
      <c r="O125">
        <v>3.01</v>
      </c>
      <c r="Q125">
        <v>3.01</v>
      </c>
      <c r="R125">
        <v>39.31</v>
      </c>
      <c r="S125">
        <v>36.299999999999997</v>
      </c>
      <c r="T125">
        <v>37.81</v>
      </c>
      <c r="U125">
        <v>39.299999999999997</v>
      </c>
      <c r="V125">
        <v>72100</v>
      </c>
      <c r="W125">
        <v>3605</v>
      </c>
      <c r="X125">
        <v>75705</v>
      </c>
      <c r="Y125">
        <v>3028.2000000000003</v>
      </c>
      <c r="Z125">
        <v>78733.2</v>
      </c>
      <c r="AA125">
        <v>3936.66</v>
      </c>
      <c r="AB125">
        <v>82669.86</v>
      </c>
      <c r="AC125">
        <v>10.16839278</v>
      </c>
      <c r="AD125">
        <v>82680.028392780005</v>
      </c>
      <c r="AE125">
        <v>4134.0014196390002</v>
      </c>
      <c r="AF125">
        <v>86814.029812419001</v>
      </c>
      <c r="AH125">
        <v>86814.029812419001</v>
      </c>
      <c r="AJ125">
        <v>86814.029812419001</v>
      </c>
      <c r="AL125">
        <v>86814.029812419001</v>
      </c>
      <c r="AN125">
        <v>86814.029812419001</v>
      </c>
      <c r="AP125">
        <v>86814.029812419001</v>
      </c>
      <c r="AR125">
        <v>86814.029812419001</v>
      </c>
      <c r="AT125">
        <v>86814.029812419001</v>
      </c>
      <c r="AV125">
        <v>86814.029812419001</v>
      </c>
      <c r="AX125">
        <v>86814.029812419001</v>
      </c>
      <c r="AZ125">
        <v>86814.029812419001</v>
      </c>
      <c r="BB125">
        <v>86814.029812419001</v>
      </c>
      <c r="BD125">
        <v>86814.029812419001</v>
      </c>
      <c r="BF125">
        <v>86814.029812419001</v>
      </c>
      <c r="BH125">
        <v>86814.029812419001</v>
      </c>
      <c r="BI125" s="5"/>
      <c r="BJ125" s="5">
        <v>86814.029812419001</v>
      </c>
      <c r="BL125">
        <v>86814.029812419001</v>
      </c>
      <c r="BN125">
        <v>86814.029812419001</v>
      </c>
      <c r="BP125">
        <v>86814.029812419001</v>
      </c>
      <c r="BR125">
        <v>86814.029812419001</v>
      </c>
      <c r="BT125">
        <v>86814.029812419001</v>
      </c>
      <c r="BV125">
        <v>86814.029812419001</v>
      </c>
      <c r="BX125">
        <v>86814.029812419001</v>
      </c>
      <c r="BY125">
        <v>86814.03</v>
      </c>
      <c r="BZ125">
        <v>3282438.47</v>
      </c>
      <c r="CB125">
        <v>0.05</v>
      </c>
      <c r="CC125">
        <v>164121.92350000003</v>
      </c>
      <c r="CD125">
        <v>82473.328484527898</v>
      </c>
      <c r="CE125">
        <v>3118316.55</v>
      </c>
      <c r="CF125" t="s">
        <v>9</v>
      </c>
      <c r="CG125">
        <v>4000</v>
      </c>
      <c r="CH125">
        <v>86473.328484527898</v>
      </c>
      <c r="CI125">
        <v>151240</v>
      </c>
      <c r="CJ125">
        <v>3269556.55</v>
      </c>
      <c r="CL125" t="s">
        <v>62</v>
      </c>
      <c r="CN125">
        <v>0</v>
      </c>
      <c r="CO125" t="s">
        <v>1</v>
      </c>
      <c r="CP125" t="s">
        <v>1</v>
      </c>
      <c r="CQ125" t="b">
        <v>1</v>
      </c>
      <c r="CR125" t="s">
        <v>1863</v>
      </c>
      <c r="CS125" t="s">
        <v>1787</v>
      </c>
      <c r="CT125" t="s">
        <v>1871</v>
      </c>
      <c r="CU125" t="s">
        <v>1864</v>
      </c>
      <c r="CV125" t="s">
        <v>846</v>
      </c>
      <c r="CW125" t="s">
        <v>128</v>
      </c>
      <c r="CX125" t="s">
        <v>1450</v>
      </c>
      <c r="CY125">
        <v>1.490000000000002</v>
      </c>
      <c r="CZ125">
        <v>128845.25944194674</v>
      </c>
      <c r="DA125">
        <v>3269556.55</v>
      </c>
      <c r="DB125" t="s">
        <v>9</v>
      </c>
      <c r="DC125" t="b">
        <v>1</v>
      </c>
      <c r="DD125">
        <v>3269556.55</v>
      </c>
      <c r="DE125">
        <v>0</v>
      </c>
      <c r="DF125" t="b">
        <v>1</v>
      </c>
      <c r="DG125" s="23">
        <f>ROUND(ПП4[[#This Row],[Стоимость квартиры с отделкой]]/1000000,2)</f>
        <v>3.27</v>
      </c>
    </row>
    <row r="126" spans="1:111" x14ac:dyDescent="0.25">
      <c r="A126">
        <v>125</v>
      </c>
      <c r="B126" t="s">
        <v>4</v>
      </c>
      <c r="C126">
        <v>2</v>
      </c>
      <c r="D126" t="s">
        <v>57</v>
      </c>
      <c r="E126">
        <v>1</v>
      </c>
      <c r="F126">
        <v>12.11</v>
      </c>
      <c r="I126">
        <v>12.11</v>
      </c>
      <c r="J126">
        <v>12.27</v>
      </c>
      <c r="K126">
        <v>3.84</v>
      </c>
      <c r="N126">
        <v>7.06</v>
      </c>
      <c r="O126">
        <v>2.84</v>
      </c>
      <c r="Q126">
        <v>2.84</v>
      </c>
      <c r="R126">
        <v>38.119999999999997</v>
      </c>
      <c r="S126">
        <v>35.28</v>
      </c>
      <c r="T126">
        <v>36.700000000000003</v>
      </c>
      <c r="U126">
        <v>37.999999999999993</v>
      </c>
      <c r="V126">
        <v>72100</v>
      </c>
      <c r="W126">
        <v>3605</v>
      </c>
      <c r="X126">
        <v>75705</v>
      </c>
      <c r="Y126">
        <v>3028.2000000000003</v>
      </c>
      <c r="Z126">
        <v>78733.2</v>
      </c>
      <c r="AA126">
        <v>3936.66</v>
      </c>
      <c r="AB126">
        <v>82669.86</v>
      </c>
      <c r="AC126">
        <v>10.16839278</v>
      </c>
      <c r="AD126">
        <v>82680.028392780005</v>
      </c>
      <c r="AE126">
        <v>4134.0014196390002</v>
      </c>
      <c r="AF126">
        <v>86814.029812419001</v>
      </c>
      <c r="AH126">
        <v>86814.029812419001</v>
      </c>
      <c r="AI126">
        <v>2604.4208943725698</v>
      </c>
      <c r="AJ126">
        <v>89418.450706791569</v>
      </c>
      <c r="AK126">
        <v>894.18450706791566</v>
      </c>
      <c r="AL126">
        <v>90312.635213859481</v>
      </c>
      <c r="AN126">
        <v>90312.635213859481</v>
      </c>
      <c r="AP126">
        <v>90312.635213859481</v>
      </c>
      <c r="AR126">
        <v>90312.635213859481</v>
      </c>
      <c r="AT126">
        <v>90312.635213859481</v>
      </c>
      <c r="AV126">
        <v>90312.635213859481</v>
      </c>
      <c r="AX126">
        <v>90312.635213859481</v>
      </c>
      <c r="AZ126">
        <v>90312.635213859481</v>
      </c>
      <c r="BB126">
        <v>90312.635213859481</v>
      </c>
      <c r="BD126">
        <v>90312.635213859481</v>
      </c>
      <c r="BF126">
        <v>90312.635213859481</v>
      </c>
      <c r="BH126">
        <v>90312.635213859481</v>
      </c>
      <c r="BI126" s="5"/>
      <c r="BJ126" s="5">
        <v>90312.635213859481</v>
      </c>
      <c r="BL126">
        <v>90312.635213859481</v>
      </c>
      <c r="BN126">
        <v>90312.635213859481</v>
      </c>
      <c r="BP126">
        <v>90312.635213859481</v>
      </c>
      <c r="BR126">
        <v>90312.635213859481</v>
      </c>
      <c r="BT126">
        <v>90312.635213859481</v>
      </c>
      <c r="BV126">
        <v>90312.635213859481</v>
      </c>
      <c r="BX126">
        <v>90312.635213859481</v>
      </c>
      <c r="BY126">
        <v>90312.639999999999</v>
      </c>
      <c r="BZ126">
        <v>3314473.89</v>
      </c>
      <c r="CB126">
        <v>0.06</v>
      </c>
      <c r="CC126">
        <v>198868.43340000001</v>
      </c>
      <c r="CD126">
        <v>84893.881743869206</v>
      </c>
      <c r="CE126">
        <v>3115605.46</v>
      </c>
      <c r="CF126" t="s">
        <v>10</v>
      </c>
      <c r="CG126">
        <v>15000</v>
      </c>
      <c r="CH126">
        <v>99893.881743869206</v>
      </c>
      <c r="CI126">
        <v>550500</v>
      </c>
      <c r="CJ126">
        <v>3666105.46</v>
      </c>
      <c r="CL126" t="s">
        <v>110</v>
      </c>
      <c r="CN126">
        <v>0</v>
      </c>
      <c r="CO126" t="s">
        <v>1</v>
      </c>
      <c r="CP126" t="s">
        <v>1</v>
      </c>
      <c r="CQ126" t="b">
        <v>1</v>
      </c>
      <c r="CR126" t="s">
        <v>1863</v>
      </c>
      <c r="CS126" t="s">
        <v>1787</v>
      </c>
      <c r="CT126" t="s">
        <v>1871</v>
      </c>
      <c r="CU126" t="s">
        <v>1864</v>
      </c>
      <c r="CV126" t="s">
        <v>847</v>
      </c>
      <c r="CW126" t="s">
        <v>128</v>
      </c>
      <c r="CX126" t="s">
        <v>1450</v>
      </c>
      <c r="CY126">
        <v>1.2999999999999901</v>
      </c>
      <c r="CZ126">
        <v>129862.04626702896</v>
      </c>
      <c r="DA126">
        <v>3666105.46</v>
      </c>
      <c r="DB126" t="s">
        <v>10</v>
      </c>
      <c r="DC126" t="b">
        <v>1</v>
      </c>
      <c r="DD126">
        <v>3666105.46</v>
      </c>
      <c r="DE126">
        <v>0</v>
      </c>
      <c r="DF126" t="b">
        <v>1</v>
      </c>
      <c r="DG126" s="23">
        <f>ROUND(ПП4[[#This Row],[Стоимость квартиры с отделкой]]/1000000,2)</f>
        <v>3.67</v>
      </c>
    </row>
    <row r="127" spans="1:111" x14ac:dyDescent="0.25">
      <c r="A127">
        <v>126</v>
      </c>
      <c r="B127" t="s">
        <v>4</v>
      </c>
      <c r="C127">
        <v>2</v>
      </c>
      <c r="D127" t="s">
        <v>58</v>
      </c>
      <c r="E127">
        <v>1</v>
      </c>
      <c r="F127">
        <v>11.74</v>
      </c>
      <c r="I127">
        <v>11.74</v>
      </c>
      <c r="J127">
        <v>12.47</v>
      </c>
      <c r="K127">
        <v>3.71</v>
      </c>
      <c r="N127">
        <v>7.29</v>
      </c>
      <c r="O127">
        <v>2.89</v>
      </c>
      <c r="Q127">
        <v>2.89</v>
      </c>
      <c r="R127">
        <v>38.1</v>
      </c>
      <c r="S127">
        <v>35.21</v>
      </c>
      <c r="T127">
        <v>36.659999999999997</v>
      </c>
      <c r="U127">
        <v>37.700000000000003</v>
      </c>
      <c r="V127">
        <v>72100</v>
      </c>
      <c r="W127">
        <v>3605</v>
      </c>
      <c r="X127">
        <v>75705</v>
      </c>
      <c r="Y127">
        <v>3028.2000000000003</v>
      </c>
      <c r="Z127">
        <v>78733.2</v>
      </c>
      <c r="AA127">
        <v>3936.66</v>
      </c>
      <c r="AB127">
        <v>82669.86</v>
      </c>
      <c r="AC127">
        <v>10.16839278</v>
      </c>
      <c r="AD127">
        <v>82680.028392780005</v>
      </c>
      <c r="AE127">
        <v>4134.0014196390002</v>
      </c>
      <c r="AF127">
        <v>86814.029812419001</v>
      </c>
      <c r="AH127">
        <v>86814.029812419001</v>
      </c>
      <c r="AI127">
        <v>2604.4208943725698</v>
      </c>
      <c r="AJ127">
        <v>89418.450706791569</v>
      </c>
      <c r="AK127">
        <v>894.18450706791566</v>
      </c>
      <c r="AL127">
        <v>90312.635213859481</v>
      </c>
      <c r="AM127">
        <v>1806.2527042771897</v>
      </c>
      <c r="AN127">
        <v>92118.887918136679</v>
      </c>
      <c r="AO127">
        <v>1842.3777583627336</v>
      </c>
      <c r="AP127">
        <v>93961.265676499403</v>
      </c>
      <c r="AR127">
        <v>93961.265676499403</v>
      </c>
      <c r="AT127">
        <v>93961.265676499403</v>
      </c>
      <c r="AV127">
        <v>93961.265676499403</v>
      </c>
      <c r="AX127">
        <v>93961.265676499403</v>
      </c>
      <c r="AZ127">
        <v>93961.265676499403</v>
      </c>
      <c r="BB127">
        <v>93961.265676499403</v>
      </c>
      <c r="BD127">
        <v>93961.265676499403</v>
      </c>
      <c r="BF127">
        <v>93961.265676499403</v>
      </c>
      <c r="BH127">
        <v>93961.265676499403</v>
      </c>
      <c r="BI127" s="5"/>
      <c r="BJ127" s="5">
        <v>93961.265676499403</v>
      </c>
      <c r="BL127">
        <v>93961.265676499403</v>
      </c>
      <c r="BN127">
        <v>93961.265676499403</v>
      </c>
      <c r="BP127">
        <v>93961.265676499403</v>
      </c>
      <c r="BR127">
        <v>93961.265676499403</v>
      </c>
      <c r="BT127">
        <v>93961.265676499403</v>
      </c>
      <c r="BV127">
        <v>93961.265676499403</v>
      </c>
      <c r="BX127">
        <v>93961.265676499403</v>
      </c>
      <c r="BY127">
        <v>93961.27</v>
      </c>
      <c r="BZ127">
        <v>3444620.16</v>
      </c>
      <c r="CB127">
        <v>0.02</v>
      </c>
      <c r="CC127">
        <v>68892.403200000001</v>
      </c>
      <c r="CD127">
        <v>92082.044735406438</v>
      </c>
      <c r="CE127">
        <v>3375727.76</v>
      </c>
      <c r="CF127" t="s">
        <v>10</v>
      </c>
      <c r="CG127">
        <v>15000</v>
      </c>
      <c r="CH127">
        <v>107082.04473540644</v>
      </c>
      <c r="CI127">
        <v>549900</v>
      </c>
      <c r="CJ127">
        <v>3925627.76</v>
      </c>
      <c r="CL127" t="s">
        <v>81</v>
      </c>
      <c r="CN127">
        <v>0</v>
      </c>
      <c r="CO127" t="s">
        <v>1</v>
      </c>
      <c r="CP127" t="s">
        <v>1</v>
      </c>
      <c r="CQ127" t="b">
        <v>1</v>
      </c>
      <c r="CR127" t="s">
        <v>1863</v>
      </c>
      <c r="CS127" t="s">
        <v>1787</v>
      </c>
      <c r="CT127" t="s">
        <v>1871</v>
      </c>
      <c r="CU127" t="s">
        <v>1864</v>
      </c>
      <c r="CV127" t="s">
        <v>848</v>
      </c>
      <c r="CW127" t="s">
        <v>128</v>
      </c>
      <c r="CX127" t="s">
        <v>1450</v>
      </c>
      <c r="CY127">
        <v>1.0400000000000065</v>
      </c>
      <c r="CZ127">
        <v>111365.32652482337</v>
      </c>
      <c r="DA127">
        <v>3925627.76</v>
      </c>
      <c r="DB127" t="s">
        <v>10</v>
      </c>
      <c r="DC127" t="b">
        <v>1</v>
      </c>
      <c r="DD127">
        <v>3925627.76</v>
      </c>
      <c r="DE127">
        <v>0</v>
      </c>
      <c r="DF127" t="b">
        <v>1</v>
      </c>
      <c r="DG127" s="23">
        <f>ROUND(ПП4[[#This Row],[Стоимость квартиры с отделкой]]/1000000,2)</f>
        <v>3.93</v>
      </c>
    </row>
    <row r="128" spans="1:111" x14ac:dyDescent="0.25">
      <c r="A128">
        <v>127</v>
      </c>
      <c r="B128" t="s">
        <v>4</v>
      </c>
      <c r="C128">
        <v>2</v>
      </c>
      <c r="D128" t="s">
        <v>59</v>
      </c>
      <c r="E128">
        <v>3</v>
      </c>
      <c r="F128">
        <v>14.79</v>
      </c>
      <c r="G128">
        <v>14.24</v>
      </c>
      <c r="H128">
        <v>13.63</v>
      </c>
      <c r="I128">
        <v>42.66</v>
      </c>
      <c r="J128">
        <v>13.29</v>
      </c>
      <c r="K128">
        <v>4.72</v>
      </c>
      <c r="L128">
        <v>1.66</v>
      </c>
      <c r="M128">
        <v>2.19</v>
      </c>
      <c r="N128">
        <v>11.45</v>
      </c>
      <c r="O128">
        <v>2.73</v>
      </c>
      <c r="P128">
        <v>2.78</v>
      </c>
      <c r="Q128">
        <v>5.51</v>
      </c>
      <c r="R128">
        <v>81.48</v>
      </c>
      <c r="S128">
        <v>75.97</v>
      </c>
      <c r="T128">
        <v>78.73</v>
      </c>
      <c r="U128">
        <v>80.899999999999977</v>
      </c>
      <c r="V128">
        <v>68364.800000000003</v>
      </c>
      <c r="W128">
        <v>3418.24</v>
      </c>
      <c r="X128">
        <v>71783.040000000008</v>
      </c>
      <c r="Z128">
        <v>71783.040000000008</v>
      </c>
      <c r="AB128">
        <v>71783.040000000008</v>
      </c>
      <c r="AC128">
        <v>8.8293139200000024</v>
      </c>
      <c r="AD128">
        <v>71791.869313920004</v>
      </c>
      <c r="AF128">
        <v>71791.869313920004</v>
      </c>
      <c r="AH128">
        <v>71791.869313920004</v>
      </c>
      <c r="AI128">
        <v>2153.7560794176002</v>
      </c>
      <c r="AJ128">
        <v>73945.625393337599</v>
      </c>
      <c r="AK128">
        <v>739.45625393337605</v>
      </c>
      <c r="AL128">
        <v>74685.08164727097</v>
      </c>
      <c r="AM128">
        <v>1493.7016329454195</v>
      </c>
      <c r="AN128">
        <v>76178.78328021639</v>
      </c>
      <c r="AO128">
        <v>2285.3634984064915</v>
      </c>
      <c r="AP128">
        <v>78464.146778622875</v>
      </c>
      <c r="AQ128">
        <v>2353.924403358686</v>
      </c>
      <c r="AR128">
        <v>80818.071181981562</v>
      </c>
      <c r="AS128">
        <v>4040.9035590990784</v>
      </c>
      <c r="AT128">
        <v>84858.974741080645</v>
      </c>
      <c r="AU128">
        <v>2545.7692422324194</v>
      </c>
      <c r="AV128">
        <v>87404.743983313063</v>
      </c>
      <c r="AW128">
        <v>5244.2846389987835</v>
      </c>
      <c r="AX128">
        <v>92649.028622311846</v>
      </c>
      <c r="AZ128">
        <v>92649.028622311846</v>
      </c>
      <c r="BB128">
        <v>92649.028622311846</v>
      </c>
      <c r="BD128">
        <v>92649.028622311846</v>
      </c>
      <c r="BF128">
        <v>92649.028622311846</v>
      </c>
      <c r="BH128">
        <v>92649.028622311846</v>
      </c>
      <c r="BI128" s="5"/>
      <c r="BJ128" s="5">
        <v>92649.028622311846</v>
      </c>
      <c r="BL128">
        <v>92649.028622311846</v>
      </c>
      <c r="BN128">
        <v>92649.028622311846</v>
      </c>
      <c r="BP128">
        <v>92649.028622311846</v>
      </c>
      <c r="BR128">
        <v>92649.028622311846</v>
      </c>
      <c r="BT128">
        <v>92649.028622311846</v>
      </c>
      <c r="BV128">
        <v>92649.028622311846</v>
      </c>
      <c r="BX128">
        <v>92649.028622311846</v>
      </c>
      <c r="BY128">
        <v>92649.03</v>
      </c>
      <c r="BZ128">
        <v>7294258.1299999999</v>
      </c>
      <c r="CB128">
        <v>0.02</v>
      </c>
      <c r="CC128">
        <v>145885.16260000001</v>
      </c>
      <c r="CD128">
        <v>90796.049409373794</v>
      </c>
      <c r="CE128">
        <v>7148372.9699999997</v>
      </c>
      <c r="CF128" t="s">
        <v>8</v>
      </c>
      <c r="CH128">
        <v>90796.049409373794</v>
      </c>
      <c r="CI128">
        <v>0</v>
      </c>
      <c r="CJ128">
        <v>7148372.9699999997</v>
      </c>
      <c r="CL128" t="s">
        <v>118</v>
      </c>
      <c r="CN128">
        <v>0</v>
      </c>
      <c r="CO128" t="s">
        <v>1</v>
      </c>
      <c r="CP128" t="s">
        <v>1</v>
      </c>
      <c r="CQ128" t="b">
        <v>1</v>
      </c>
      <c r="CR128" t="s">
        <v>1863</v>
      </c>
      <c r="CS128" t="s">
        <v>1787</v>
      </c>
      <c r="CT128" t="s">
        <v>1871</v>
      </c>
      <c r="CU128" t="s">
        <v>1866</v>
      </c>
      <c r="CV128" t="s">
        <v>849</v>
      </c>
      <c r="CW128" t="s">
        <v>128</v>
      </c>
      <c r="CX128" t="s">
        <v>1450</v>
      </c>
      <c r="CY128">
        <v>2.1699999999999875</v>
      </c>
      <c r="CZ128">
        <v>197027.42721833999</v>
      </c>
      <c r="DA128">
        <v>7148372.9699999997</v>
      </c>
      <c r="DB128" t="s">
        <v>8</v>
      </c>
      <c r="DC128" t="b">
        <v>1</v>
      </c>
      <c r="DD128">
        <v>7148372.9699999997</v>
      </c>
      <c r="DE128">
        <v>0</v>
      </c>
      <c r="DF128" t="b">
        <v>1</v>
      </c>
      <c r="DG128" s="23">
        <f>ROUND(ПП4[[#This Row],[Стоимость квартиры с отделкой]]/1000000,2)</f>
        <v>7.15</v>
      </c>
    </row>
    <row r="129" spans="1:111" x14ac:dyDescent="0.25">
      <c r="A129">
        <v>128</v>
      </c>
      <c r="B129" t="s">
        <v>4</v>
      </c>
      <c r="C129">
        <v>2</v>
      </c>
      <c r="D129" t="s">
        <v>60</v>
      </c>
      <c r="E129">
        <v>1</v>
      </c>
      <c r="F129">
        <v>14.13</v>
      </c>
      <c r="I129">
        <v>14.13</v>
      </c>
      <c r="J129">
        <v>9.2100000000000009</v>
      </c>
      <c r="K129">
        <v>3.66</v>
      </c>
      <c r="N129">
        <v>5.55</v>
      </c>
      <c r="O129">
        <v>2.48</v>
      </c>
      <c r="Q129">
        <v>2.48</v>
      </c>
      <c r="R129">
        <v>35.03</v>
      </c>
      <c r="S129">
        <v>32.550000000000004</v>
      </c>
      <c r="T129">
        <v>33.79</v>
      </c>
      <c r="U129">
        <v>34.599999999999994</v>
      </c>
      <c r="V129">
        <v>70700</v>
      </c>
      <c r="X129">
        <v>70700</v>
      </c>
      <c r="Z129">
        <v>70700</v>
      </c>
      <c r="AB129">
        <v>70700</v>
      </c>
      <c r="AD129">
        <v>70700</v>
      </c>
      <c r="AF129">
        <v>70700</v>
      </c>
      <c r="AH129">
        <v>70700</v>
      </c>
      <c r="AJ129">
        <v>70700</v>
      </c>
      <c r="AL129">
        <v>70700</v>
      </c>
      <c r="AN129">
        <v>70700</v>
      </c>
      <c r="AP129">
        <v>70700</v>
      </c>
      <c r="AR129">
        <v>70700</v>
      </c>
      <c r="AT129">
        <v>70700</v>
      </c>
      <c r="AV129">
        <v>70700</v>
      </c>
      <c r="AX129">
        <v>70700</v>
      </c>
      <c r="AZ129">
        <v>70700</v>
      </c>
      <c r="BB129">
        <v>70700</v>
      </c>
      <c r="BD129">
        <v>70700</v>
      </c>
      <c r="BF129">
        <v>70700</v>
      </c>
      <c r="BH129">
        <v>70700</v>
      </c>
      <c r="BI129" s="5"/>
      <c r="BJ129" s="5">
        <v>70700</v>
      </c>
      <c r="BL129">
        <v>70700</v>
      </c>
      <c r="BN129">
        <v>70700</v>
      </c>
      <c r="BP129">
        <v>70700</v>
      </c>
      <c r="BR129">
        <v>70700</v>
      </c>
      <c r="BT129">
        <v>70700</v>
      </c>
      <c r="BV129">
        <v>70700</v>
      </c>
      <c r="BX129">
        <v>70700</v>
      </c>
      <c r="BY129">
        <v>70700</v>
      </c>
      <c r="BZ129">
        <v>2388953</v>
      </c>
      <c r="CC129">
        <v>0</v>
      </c>
      <c r="CD129">
        <v>70700</v>
      </c>
      <c r="CE129">
        <v>2388953</v>
      </c>
      <c r="CF129" t="s">
        <v>9</v>
      </c>
      <c r="CG129">
        <v>7000</v>
      </c>
      <c r="CH129">
        <v>77700</v>
      </c>
      <c r="CI129">
        <v>236530</v>
      </c>
      <c r="CJ129">
        <v>2625483</v>
      </c>
      <c r="CK129" t="s">
        <v>20</v>
      </c>
      <c r="CN129">
        <v>0</v>
      </c>
      <c r="CO129" t="s">
        <v>1</v>
      </c>
      <c r="CP129" t="s">
        <v>1</v>
      </c>
      <c r="CQ129" t="b">
        <v>1</v>
      </c>
      <c r="CR129" t="s">
        <v>1863</v>
      </c>
      <c r="CS129" t="s">
        <v>1787</v>
      </c>
      <c r="CT129" t="s">
        <v>1871</v>
      </c>
      <c r="CU129" t="s">
        <v>1864</v>
      </c>
      <c r="CV129" t="s">
        <v>850</v>
      </c>
      <c r="CW129" t="s">
        <v>128</v>
      </c>
      <c r="CX129" t="s">
        <v>1450</v>
      </c>
      <c r="CY129">
        <v>0.80999999999999517</v>
      </c>
      <c r="CZ129">
        <v>62936.999999999622</v>
      </c>
      <c r="DA129">
        <v>2625483</v>
      </c>
      <c r="DB129" t="s">
        <v>9</v>
      </c>
      <c r="DC129" t="b">
        <v>1</v>
      </c>
      <c r="DD129">
        <v>2625483</v>
      </c>
      <c r="DE129">
        <v>0</v>
      </c>
      <c r="DF129" t="b">
        <v>1</v>
      </c>
      <c r="DG129" s="23">
        <f>ROUND(ПП4[[#This Row],[Стоимость квартиры с отделкой]]/1000000,2)</f>
        <v>2.63</v>
      </c>
    </row>
    <row r="130" spans="1:111" x14ac:dyDescent="0.25">
      <c r="A130">
        <v>129</v>
      </c>
      <c r="B130" t="s">
        <v>4</v>
      </c>
      <c r="C130">
        <v>3</v>
      </c>
      <c r="D130" t="s">
        <v>53</v>
      </c>
      <c r="E130">
        <v>0</v>
      </c>
      <c r="F130">
        <v>13.95</v>
      </c>
      <c r="I130">
        <v>13.95</v>
      </c>
      <c r="J130">
        <v>5.77</v>
      </c>
      <c r="K130">
        <v>3.6</v>
      </c>
      <c r="N130">
        <v>3.59</v>
      </c>
      <c r="O130">
        <v>4.12</v>
      </c>
      <c r="Q130">
        <v>4.12</v>
      </c>
      <c r="R130">
        <v>31.03</v>
      </c>
      <c r="S130">
        <v>26.91</v>
      </c>
      <c r="T130">
        <v>28.97</v>
      </c>
      <c r="U130">
        <v>29.7</v>
      </c>
      <c r="V130">
        <v>75600</v>
      </c>
      <c r="W130">
        <v>3780</v>
      </c>
      <c r="X130">
        <v>79380</v>
      </c>
      <c r="Z130">
        <v>79380</v>
      </c>
      <c r="AB130">
        <v>79380</v>
      </c>
      <c r="AD130">
        <v>79380</v>
      </c>
      <c r="AF130">
        <v>79380</v>
      </c>
      <c r="AH130">
        <v>79380</v>
      </c>
      <c r="AJ130">
        <v>79380</v>
      </c>
      <c r="AL130">
        <v>79380</v>
      </c>
      <c r="AN130">
        <v>79380</v>
      </c>
      <c r="AP130">
        <v>79380</v>
      </c>
      <c r="AR130">
        <v>79380</v>
      </c>
      <c r="AT130">
        <v>79380</v>
      </c>
      <c r="AV130">
        <v>79380</v>
      </c>
      <c r="AX130">
        <v>79380</v>
      </c>
      <c r="AZ130">
        <v>79380</v>
      </c>
      <c r="BB130">
        <v>79380</v>
      </c>
      <c r="BD130">
        <v>79380</v>
      </c>
      <c r="BF130">
        <v>79380</v>
      </c>
      <c r="BH130">
        <v>79380</v>
      </c>
      <c r="BI130" s="5"/>
      <c r="BJ130" s="5">
        <v>79380</v>
      </c>
      <c r="BL130">
        <v>79380</v>
      </c>
      <c r="BN130">
        <v>79380</v>
      </c>
      <c r="BP130">
        <v>79380</v>
      </c>
      <c r="BR130">
        <v>79380</v>
      </c>
      <c r="BT130">
        <v>79380</v>
      </c>
      <c r="BV130">
        <v>79380</v>
      </c>
      <c r="BX130">
        <v>79380</v>
      </c>
      <c r="BY130">
        <v>79380</v>
      </c>
      <c r="BZ130">
        <v>2299638.6</v>
      </c>
      <c r="CC130">
        <v>0</v>
      </c>
      <c r="CD130">
        <v>79380</v>
      </c>
      <c r="CE130">
        <v>2299638.6</v>
      </c>
      <c r="CF130" t="s">
        <v>9</v>
      </c>
      <c r="CG130">
        <v>7500</v>
      </c>
      <c r="CH130">
        <v>86880</v>
      </c>
      <c r="CI130">
        <v>217275</v>
      </c>
      <c r="CJ130">
        <v>2516913.6</v>
      </c>
      <c r="CN130">
        <v>0</v>
      </c>
      <c r="CO130" t="s">
        <v>1</v>
      </c>
      <c r="CP130" t="s">
        <v>1</v>
      </c>
      <c r="CQ130" t="b">
        <v>1</v>
      </c>
      <c r="CR130" t="s">
        <v>1863</v>
      </c>
      <c r="CS130" t="s">
        <v>1787</v>
      </c>
      <c r="CT130" t="s">
        <v>1871</v>
      </c>
      <c r="CU130" t="s">
        <v>1862</v>
      </c>
      <c r="CV130" t="s">
        <v>851</v>
      </c>
      <c r="CW130" t="s">
        <v>128</v>
      </c>
      <c r="CX130" t="s">
        <v>1450</v>
      </c>
      <c r="CY130">
        <v>0.73000000000000043</v>
      </c>
      <c r="CZ130">
        <v>63422.400000000038</v>
      </c>
      <c r="DA130">
        <v>2516913.6</v>
      </c>
      <c r="DB130" t="s">
        <v>9</v>
      </c>
      <c r="DC130" t="b">
        <v>1</v>
      </c>
      <c r="DD130">
        <v>2516913.6</v>
      </c>
      <c r="DE130">
        <v>0</v>
      </c>
      <c r="DF130" t="b">
        <v>1</v>
      </c>
      <c r="DG130" s="23">
        <f>ROUND(ПП4[[#This Row],[Стоимость квартиры с отделкой]]/1000000,2)</f>
        <v>2.52</v>
      </c>
    </row>
    <row r="131" spans="1:111" x14ac:dyDescent="0.25">
      <c r="A131">
        <v>130</v>
      </c>
      <c r="B131" t="s">
        <v>4</v>
      </c>
      <c r="C131">
        <v>3</v>
      </c>
      <c r="D131" t="s">
        <v>54</v>
      </c>
      <c r="E131">
        <v>2</v>
      </c>
      <c r="F131">
        <v>17.54</v>
      </c>
      <c r="G131">
        <v>12.04</v>
      </c>
      <c r="I131">
        <v>29.58</v>
      </c>
      <c r="J131">
        <v>17.010000000000002</v>
      </c>
      <c r="K131">
        <v>3.71</v>
      </c>
      <c r="L131">
        <v>2.64</v>
      </c>
      <c r="N131">
        <v>13.06</v>
      </c>
      <c r="O131">
        <v>2.61</v>
      </c>
      <c r="P131">
        <v>2.88</v>
      </c>
      <c r="Q131">
        <v>5.49</v>
      </c>
      <c r="R131">
        <v>71.489999999999995</v>
      </c>
      <c r="S131">
        <v>66</v>
      </c>
      <c r="T131">
        <v>68.75</v>
      </c>
      <c r="U131">
        <v>70</v>
      </c>
      <c r="V131">
        <v>71971.199999999997</v>
      </c>
      <c r="W131">
        <v>3598.56</v>
      </c>
      <c r="X131">
        <v>75569.759999999995</v>
      </c>
      <c r="Z131">
        <v>75569.759999999995</v>
      </c>
      <c r="AA131">
        <v>3778.4879999999998</v>
      </c>
      <c r="AB131">
        <v>79348.248000000007</v>
      </c>
      <c r="AC131">
        <v>9.7598345040000005</v>
      </c>
      <c r="AD131">
        <v>79358.007834503995</v>
      </c>
      <c r="AF131">
        <v>79358.007834503995</v>
      </c>
      <c r="AH131">
        <v>79358.007834503995</v>
      </c>
      <c r="AI131">
        <v>1587.1601566900799</v>
      </c>
      <c r="AJ131">
        <v>80945.167991194074</v>
      </c>
      <c r="AK131">
        <v>809.4516799119408</v>
      </c>
      <c r="AL131">
        <v>81754.619671106018</v>
      </c>
      <c r="AN131">
        <v>81754.619671106018</v>
      </c>
      <c r="AP131">
        <v>81754.619671106018</v>
      </c>
      <c r="AR131">
        <v>81754.619671106018</v>
      </c>
      <c r="AT131">
        <v>81754.619671106018</v>
      </c>
      <c r="AV131">
        <v>81754.619671106018</v>
      </c>
      <c r="AX131">
        <v>81754.619671106018</v>
      </c>
      <c r="AZ131">
        <v>81754.619671106018</v>
      </c>
      <c r="BB131">
        <v>81754.619671106018</v>
      </c>
      <c r="BD131">
        <v>81754.619671106018</v>
      </c>
      <c r="BF131">
        <v>81754.619671106018</v>
      </c>
      <c r="BH131">
        <v>81754.619671106018</v>
      </c>
      <c r="BI131" s="5"/>
      <c r="BJ131" s="5">
        <v>81754.619671106018</v>
      </c>
      <c r="BL131">
        <v>81754.619671106018</v>
      </c>
      <c r="BN131">
        <v>81754.619671106018</v>
      </c>
      <c r="BP131">
        <v>81754.619671106018</v>
      </c>
      <c r="BR131">
        <v>81754.619671106018</v>
      </c>
      <c r="BT131">
        <v>81754.619671106018</v>
      </c>
      <c r="BV131">
        <v>81754.619671106018</v>
      </c>
      <c r="BX131">
        <v>81754.619671106018</v>
      </c>
      <c r="BY131">
        <v>81754.62</v>
      </c>
      <c r="BZ131">
        <v>5620630.1299999999</v>
      </c>
      <c r="CA131">
        <v>275000</v>
      </c>
      <c r="CC131">
        <v>275000</v>
      </c>
      <c r="CD131">
        <v>77754.620072727266</v>
      </c>
      <c r="CE131">
        <v>5345630.13</v>
      </c>
      <c r="CF131" t="s">
        <v>9</v>
      </c>
      <c r="CG131">
        <v>4000</v>
      </c>
      <c r="CH131">
        <v>81754.620072727266</v>
      </c>
      <c r="CI131">
        <v>275000</v>
      </c>
      <c r="CJ131">
        <v>5620630.1299999999</v>
      </c>
      <c r="CL131" t="s">
        <v>112</v>
      </c>
      <c r="CN131">
        <v>0</v>
      </c>
      <c r="CO131" t="s">
        <v>1</v>
      </c>
      <c r="CP131" t="s">
        <v>1</v>
      </c>
      <c r="CQ131" t="b">
        <v>1</v>
      </c>
      <c r="CR131" t="s">
        <v>1863</v>
      </c>
      <c r="CS131" t="s">
        <v>1787</v>
      </c>
      <c r="CT131" t="s">
        <v>1871</v>
      </c>
      <c r="CU131" t="s">
        <v>1857</v>
      </c>
      <c r="CV131" t="s">
        <v>852</v>
      </c>
      <c r="CW131" t="s">
        <v>128</v>
      </c>
      <c r="CX131" t="s">
        <v>1450</v>
      </c>
      <c r="CY131">
        <v>1.25</v>
      </c>
      <c r="CZ131">
        <v>102193.27509090908</v>
      </c>
      <c r="DA131">
        <v>5620630.1299999999</v>
      </c>
      <c r="DB131" t="s">
        <v>9</v>
      </c>
      <c r="DC131" t="b">
        <v>1</v>
      </c>
      <c r="DD131">
        <v>5620630.1299999999</v>
      </c>
      <c r="DE131">
        <v>0</v>
      </c>
      <c r="DF131" t="b">
        <v>1</v>
      </c>
      <c r="DG131" s="23">
        <f>ROUND(ПП4[[#This Row],[Стоимость квартиры с отделкой]]/1000000,2)</f>
        <v>5.62</v>
      </c>
    </row>
    <row r="132" spans="1:111" x14ac:dyDescent="0.25">
      <c r="A132">
        <v>131</v>
      </c>
      <c r="B132" t="s">
        <v>4</v>
      </c>
      <c r="C132">
        <v>3</v>
      </c>
      <c r="D132" t="s">
        <v>55</v>
      </c>
      <c r="E132">
        <v>1</v>
      </c>
      <c r="F132">
        <v>13.45</v>
      </c>
      <c r="I132">
        <v>13.45</v>
      </c>
      <c r="J132">
        <v>11.31</v>
      </c>
      <c r="K132">
        <v>3.69</v>
      </c>
      <c r="N132">
        <v>5.63</v>
      </c>
      <c r="O132">
        <v>2.59</v>
      </c>
      <c r="Q132">
        <v>2.59</v>
      </c>
      <c r="R132">
        <v>36.67</v>
      </c>
      <c r="S132">
        <v>34.08</v>
      </c>
      <c r="T132">
        <v>35.380000000000003</v>
      </c>
      <c r="U132">
        <v>36.599999999999994</v>
      </c>
      <c r="V132">
        <v>72100</v>
      </c>
      <c r="W132">
        <v>3605</v>
      </c>
      <c r="X132">
        <v>75705</v>
      </c>
      <c r="Y132">
        <v>3028.2000000000003</v>
      </c>
      <c r="Z132">
        <v>78733.2</v>
      </c>
      <c r="AA132">
        <v>3936.66</v>
      </c>
      <c r="AB132">
        <v>82669.86</v>
      </c>
      <c r="AC132">
        <v>10.16839278</v>
      </c>
      <c r="AD132">
        <v>82680.028392780005</v>
      </c>
      <c r="AE132">
        <v>4134.0014196390002</v>
      </c>
      <c r="AF132">
        <v>86814.029812419001</v>
      </c>
      <c r="AH132">
        <v>86814.029812419001</v>
      </c>
      <c r="AJ132">
        <v>86814.029812419001</v>
      </c>
      <c r="AL132">
        <v>86814.029812419001</v>
      </c>
      <c r="AN132">
        <v>86814.029812419001</v>
      </c>
      <c r="AP132">
        <v>86814.029812419001</v>
      </c>
      <c r="AR132">
        <v>86814.029812419001</v>
      </c>
      <c r="AT132">
        <v>86814.029812419001</v>
      </c>
      <c r="AV132">
        <v>86814.029812419001</v>
      </c>
      <c r="AX132">
        <v>86814.029812419001</v>
      </c>
      <c r="AZ132">
        <v>86814.029812419001</v>
      </c>
      <c r="BB132">
        <v>86814.029812419001</v>
      </c>
      <c r="BD132">
        <v>86814.029812419001</v>
      </c>
      <c r="BF132">
        <v>86814.029812419001</v>
      </c>
      <c r="BH132">
        <v>86814.029812419001</v>
      </c>
      <c r="BI132" s="5"/>
      <c r="BJ132" s="5">
        <v>86814.029812419001</v>
      </c>
      <c r="BL132">
        <v>86814.029812419001</v>
      </c>
      <c r="BN132">
        <v>86814.029812419001</v>
      </c>
      <c r="BP132">
        <v>86814.029812419001</v>
      </c>
      <c r="BR132">
        <v>86814.029812419001</v>
      </c>
      <c r="BT132">
        <v>86814.029812419001</v>
      </c>
      <c r="BV132">
        <v>86814.029812419001</v>
      </c>
      <c r="BX132">
        <v>86814.029812419001</v>
      </c>
      <c r="BY132">
        <v>86814.03</v>
      </c>
      <c r="BZ132">
        <v>3071480.38</v>
      </c>
      <c r="CC132">
        <v>0</v>
      </c>
      <c r="CD132">
        <v>86814.029960429616</v>
      </c>
      <c r="CE132">
        <v>3071480.38</v>
      </c>
      <c r="CF132" t="s">
        <v>8</v>
      </c>
      <c r="CH132">
        <v>86814.029960429616</v>
      </c>
      <c r="CI132">
        <v>0</v>
      </c>
      <c r="CJ132">
        <v>3071480.38</v>
      </c>
      <c r="CN132">
        <v>0</v>
      </c>
      <c r="CO132" t="s">
        <v>1</v>
      </c>
      <c r="CP132" t="s">
        <v>1</v>
      </c>
      <c r="CQ132" t="b">
        <v>1</v>
      </c>
      <c r="CR132" t="s">
        <v>1863</v>
      </c>
      <c r="CS132" t="s">
        <v>1787</v>
      </c>
      <c r="CT132" t="s">
        <v>1871</v>
      </c>
      <c r="CU132" t="s">
        <v>1864</v>
      </c>
      <c r="CV132" t="s">
        <v>853</v>
      </c>
      <c r="CW132" t="s">
        <v>128</v>
      </c>
      <c r="CX132" t="s">
        <v>1450</v>
      </c>
      <c r="CY132">
        <v>1.2199999999999918</v>
      </c>
      <c r="CZ132">
        <v>105913.11655172342</v>
      </c>
      <c r="DA132">
        <v>3071480.38</v>
      </c>
      <c r="DB132" t="s">
        <v>8</v>
      </c>
      <c r="DC132" t="b">
        <v>1</v>
      </c>
      <c r="DD132">
        <v>3071480.38</v>
      </c>
      <c r="DE132">
        <v>0</v>
      </c>
      <c r="DF132" t="b">
        <v>1</v>
      </c>
      <c r="DG132" s="23">
        <f>ROUND(ПП4[[#This Row],[Стоимость квартиры с отделкой]]/1000000,2)</f>
        <v>3.07</v>
      </c>
    </row>
    <row r="133" spans="1:111" x14ac:dyDescent="0.25">
      <c r="A133">
        <v>132</v>
      </c>
      <c r="B133" t="s">
        <v>4</v>
      </c>
      <c r="C133">
        <v>3</v>
      </c>
      <c r="D133" t="s">
        <v>56</v>
      </c>
      <c r="E133">
        <v>1</v>
      </c>
      <c r="F133">
        <v>13.45</v>
      </c>
      <c r="I133">
        <v>13.45</v>
      </c>
      <c r="J133">
        <v>12.54</v>
      </c>
      <c r="K133">
        <v>3.69</v>
      </c>
      <c r="N133">
        <v>6.62</v>
      </c>
      <c r="O133">
        <v>3.01</v>
      </c>
      <c r="Q133">
        <v>3.01</v>
      </c>
      <c r="R133">
        <v>39.31</v>
      </c>
      <c r="S133">
        <v>36.299999999999997</v>
      </c>
      <c r="T133">
        <v>37.81</v>
      </c>
      <c r="U133">
        <v>39.1</v>
      </c>
      <c r="V133">
        <v>72800</v>
      </c>
      <c r="W133">
        <v>3640</v>
      </c>
      <c r="X133">
        <v>76440</v>
      </c>
      <c r="Y133">
        <v>3057.6</v>
      </c>
      <c r="Z133">
        <v>79497.600000000006</v>
      </c>
      <c r="AA133">
        <v>3974.880000000001</v>
      </c>
      <c r="AB133">
        <v>83472.48000000001</v>
      </c>
      <c r="AC133">
        <v>10.267115040000002</v>
      </c>
      <c r="AD133">
        <v>83482.747115040009</v>
      </c>
      <c r="AE133">
        <v>4174.137355752001</v>
      </c>
      <c r="AF133">
        <v>87656.884470792007</v>
      </c>
      <c r="AH133">
        <v>87656.884470792007</v>
      </c>
      <c r="AI133">
        <v>2629.7065341237603</v>
      </c>
      <c r="AJ133">
        <v>90286.591004915783</v>
      </c>
      <c r="AK133">
        <v>902.86591004915772</v>
      </c>
      <c r="AL133">
        <v>91189.456914964932</v>
      </c>
      <c r="AN133">
        <v>91189.456914964932</v>
      </c>
      <c r="AP133">
        <v>91189.456914964932</v>
      </c>
      <c r="AR133">
        <v>91189.456914964932</v>
      </c>
      <c r="AT133">
        <v>91189.456914964932</v>
      </c>
      <c r="AV133">
        <v>91189.456914964932</v>
      </c>
      <c r="AX133">
        <v>91189.456914964932</v>
      </c>
      <c r="AZ133">
        <v>91189.456914964932</v>
      </c>
      <c r="BB133">
        <v>91189.456914964932</v>
      </c>
      <c r="BD133">
        <v>91189.456914964932</v>
      </c>
      <c r="BF133">
        <v>91189.456914964932</v>
      </c>
      <c r="BH133">
        <v>91189.456914964932</v>
      </c>
      <c r="BI133" s="5"/>
      <c r="BJ133" s="5">
        <v>91189.456914964932</v>
      </c>
      <c r="BL133">
        <v>91189.456914964932</v>
      </c>
      <c r="BN133">
        <v>91189.456914964932</v>
      </c>
      <c r="BP133">
        <v>91189.456914964932</v>
      </c>
      <c r="BR133">
        <v>91189.456914964932</v>
      </c>
      <c r="BT133">
        <v>91189.456914964932</v>
      </c>
      <c r="BV133">
        <v>91189.456914964932</v>
      </c>
      <c r="BX133">
        <v>91189.456914964932</v>
      </c>
      <c r="BY133">
        <v>91189.46</v>
      </c>
      <c r="BZ133">
        <v>3447873.48</v>
      </c>
      <c r="CC133">
        <v>0</v>
      </c>
      <c r="CD133">
        <v>91189.45993123512</v>
      </c>
      <c r="CE133">
        <v>3447873.48</v>
      </c>
      <c r="CF133" t="s">
        <v>9</v>
      </c>
      <c r="CG133">
        <v>4000</v>
      </c>
      <c r="CH133">
        <v>95189.45993123512</v>
      </c>
      <c r="CI133">
        <v>151240</v>
      </c>
      <c r="CJ133">
        <v>3599113.48</v>
      </c>
      <c r="CN133">
        <v>0</v>
      </c>
      <c r="CO133" t="s">
        <v>1</v>
      </c>
      <c r="CP133" t="s">
        <v>1</v>
      </c>
      <c r="CQ133" t="b">
        <v>1</v>
      </c>
      <c r="CR133" t="s">
        <v>1863</v>
      </c>
      <c r="CS133" t="s">
        <v>1787</v>
      </c>
      <c r="CT133" t="s">
        <v>1871</v>
      </c>
      <c r="CU133" t="s">
        <v>1864</v>
      </c>
      <c r="CV133" t="s">
        <v>854</v>
      </c>
      <c r="CW133" t="s">
        <v>128</v>
      </c>
      <c r="CX133" t="s">
        <v>1450</v>
      </c>
      <c r="CY133">
        <v>1.2899999999999991</v>
      </c>
      <c r="CZ133">
        <v>122794.40331129322</v>
      </c>
      <c r="DA133">
        <v>3599113.48</v>
      </c>
      <c r="DB133" t="s">
        <v>9</v>
      </c>
      <c r="DC133" t="b">
        <v>1</v>
      </c>
      <c r="DD133">
        <v>3599113.48</v>
      </c>
      <c r="DE133">
        <v>0</v>
      </c>
      <c r="DF133" t="b">
        <v>1</v>
      </c>
      <c r="DG133" s="23">
        <f>ROUND(ПП4[[#This Row],[Стоимость квартиры с отделкой]]/1000000,2)</f>
        <v>3.6</v>
      </c>
    </row>
    <row r="134" spans="1:111" x14ac:dyDescent="0.25">
      <c r="A134">
        <v>133</v>
      </c>
      <c r="B134" t="s">
        <v>4</v>
      </c>
      <c r="C134">
        <v>3</v>
      </c>
      <c r="D134" t="s">
        <v>57</v>
      </c>
      <c r="E134">
        <v>1</v>
      </c>
      <c r="F134">
        <v>12.11</v>
      </c>
      <c r="I134">
        <v>12.11</v>
      </c>
      <c r="J134">
        <v>12.27</v>
      </c>
      <c r="K134">
        <v>3.84</v>
      </c>
      <c r="N134">
        <v>7.06</v>
      </c>
      <c r="O134">
        <v>2.84</v>
      </c>
      <c r="Q134">
        <v>2.84</v>
      </c>
      <c r="R134">
        <v>38.119999999999997</v>
      </c>
      <c r="S134">
        <v>35.28</v>
      </c>
      <c r="T134">
        <v>36.700000000000003</v>
      </c>
      <c r="U134">
        <v>38</v>
      </c>
      <c r="V134">
        <v>72800</v>
      </c>
      <c r="W134">
        <v>3640</v>
      </c>
      <c r="X134">
        <v>76440</v>
      </c>
      <c r="Y134">
        <v>3057.6</v>
      </c>
      <c r="Z134">
        <v>79497.600000000006</v>
      </c>
      <c r="AA134">
        <v>3974.880000000001</v>
      </c>
      <c r="AB134">
        <v>83472.48000000001</v>
      </c>
      <c r="AC134">
        <v>10.267115040000002</v>
      </c>
      <c r="AD134">
        <v>83482.747115040009</v>
      </c>
      <c r="AE134">
        <v>4174.137355752001</v>
      </c>
      <c r="AF134">
        <v>87656.884470792007</v>
      </c>
      <c r="AH134">
        <v>87656.884470792007</v>
      </c>
      <c r="AI134">
        <v>2629.7065341237603</v>
      </c>
      <c r="AJ134">
        <v>90286.591004915783</v>
      </c>
      <c r="AL134">
        <v>90286.591004915783</v>
      </c>
      <c r="AN134">
        <v>90286.591004915783</v>
      </c>
      <c r="AP134">
        <v>90286.591004915783</v>
      </c>
      <c r="AR134">
        <v>90286.591004915783</v>
      </c>
      <c r="AT134">
        <v>90286.591004915783</v>
      </c>
      <c r="AV134">
        <v>90286.591004915783</v>
      </c>
      <c r="AX134">
        <v>90286.591004915783</v>
      </c>
      <c r="AZ134">
        <v>90286.591004915783</v>
      </c>
      <c r="BB134">
        <v>90286.591004915783</v>
      </c>
      <c r="BD134">
        <v>90286.591004915783</v>
      </c>
      <c r="BF134">
        <v>90286.591004915783</v>
      </c>
      <c r="BH134">
        <v>90286.591004915783</v>
      </c>
      <c r="BI134" s="5"/>
      <c r="BJ134" s="5">
        <v>90286.591004915783</v>
      </c>
      <c r="BL134">
        <v>90286.591004915783</v>
      </c>
      <c r="BN134">
        <v>90286.591004915783</v>
      </c>
      <c r="BP134">
        <v>90286.591004915783</v>
      </c>
      <c r="BR134">
        <v>90286.591004915783</v>
      </c>
      <c r="BT134">
        <v>90286.591004915783</v>
      </c>
      <c r="BV134">
        <v>90286.591004915783</v>
      </c>
      <c r="BX134">
        <v>90286.591004915783</v>
      </c>
      <c r="BY134">
        <v>90286.59</v>
      </c>
      <c r="BZ134">
        <v>3313517.85</v>
      </c>
      <c r="CC134">
        <v>0</v>
      </c>
      <c r="CD134">
        <v>90286.589918256126</v>
      </c>
      <c r="CE134">
        <v>3313517.85</v>
      </c>
      <c r="CF134" t="s">
        <v>9</v>
      </c>
      <c r="CG134">
        <v>4000</v>
      </c>
      <c r="CH134">
        <v>94286.589918256126</v>
      </c>
      <c r="CI134">
        <v>146800</v>
      </c>
      <c r="CJ134">
        <v>3460317.85</v>
      </c>
      <c r="CN134">
        <v>0</v>
      </c>
      <c r="CO134" t="s">
        <v>1</v>
      </c>
      <c r="CP134" t="s">
        <v>1</v>
      </c>
      <c r="CQ134" t="b">
        <v>1</v>
      </c>
      <c r="CR134" t="s">
        <v>1863</v>
      </c>
      <c r="CS134" t="s">
        <v>1787</v>
      </c>
      <c r="CT134" t="s">
        <v>1871</v>
      </c>
      <c r="CU134" t="s">
        <v>1864</v>
      </c>
      <c r="CV134" t="s">
        <v>855</v>
      </c>
      <c r="CW134" t="s">
        <v>128</v>
      </c>
      <c r="CX134" t="s">
        <v>1450</v>
      </c>
      <c r="CY134">
        <v>1.2999999999999972</v>
      </c>
      <c r="CZ134">
        <v>122572.5668937327</v>
      </c>
      <c r="DA134">
        <v>3460317.85</v>
      </c>
      <c r="DB134" t="s">
        <v>9</v>
      </c>
      <c r="DC134" t="b">
        <v>1</v>
      </c>
      <c r="DD134">
        <v>3460317.85</v>
      </c>
      <c r="DE134">
        <v>0</v>
      </c>
      <c r="DF134" t="b">
        <v>1</v>
      </c>
      <c r="DG134" s="23">
        <f>ROUND(ПП4[[#This Row],[Стоимость квартиры с отделкой]]/1000000,2)</f>
        <v>3.46</v>
      </c>
    </row>
    <row r="135" spans="1:111" x14ac:dyDescent="0.25">
      <c r="A135">
        <v>134</v>
      </c>
      <c r="B135" t="s">
        <v>4</v>
      </c>
      <c r="C135">
        <v>3</v>
      </c>
      <c r="D135" t="s">
        <v>58</v>
      </c>
      <c r="E135">
        <v>1</v>
      </c>
      <c r="F135">
        <v>11.74</v>
      </c>
      <c r="I135">
        <v>11.74</v>
      </c>
      <c r="J135">
        <v>12.47</v>
      </c>
      <c r="K135">
        <v>3.71</v>
      </c>
      <c r="N135">
        <v>7.29</v>
      </c>
      <c r="O135">
        <v>2.89</v>
      </c>
      <c r="Q135">
        <v>2.89</v>
      </c>
      <c r="R135">
        <v>38.1</v>
      </c>
      <c r="S135">
        <v>35.21</v>
      </c>
      <c r="T135">
        <v>36.659999999999997</v>
      </c>
      <c r="U135">
        <v>38</v>
      </c>
      <c r="V135">
        <v>72800</v>
      </c>
      <c r="X135">
        <v>72800</v>
      </c>
      <c r="Z135">
        <v>72800</v>
      </c>
      <c r="AB135">
        <v>72800</v>
      </c>
      <c r="AD135">
        <v>72800</v>
      </c>
      <c r="AF135">
        <v>72800</v>
      </c>
      <c r="AH135">
        <v>72800</v>
      </c>
      <c r="AJ135">
        <v>72800</v>
      </c>
      <c r="AL135">
        <v>72800</v>
      </c>
      <c r="AN135">
        <v>72800</v>
      </c>
      <c r="AP135">
        <v>72800</v>
      </c>
      <c r="AR135">
        <v>72800</v>
      </c>
      <c r="AT135">
        <v>72800</v>
      </c>
      <c r="AV135">
        <v>72800</v>
      </c>
      <c r="AX135">
        <v>72800</v>
      </c>
      <c r="AZ135">
        <v>72800</v>
      </c>
      <c r="BB135">
        <v>72800</v>
      </c>
      <c r="BD135">
        <v>72800</v>
      </c>
      <c r="BF135">
        <v>72800</v>
      </c>
      <c r="BH135">
        <v>72800</v>
      </c>
      <c r="BI135" s="5"/>
      <c r="BJ135" s="5">
        <v>72800</v>
      </c>
      <c r="BL135">
        <v>72800</v>
      </c>
      <c r="BN135">
        <v>72800</v>
      </c>
      <c r="BP135">
        <v>72800</v>
      </c>
      <c r="BR135">
        <v>72800</v>
      </c>
      <c r="BT135">
        <v>72800</v>
      </c>
      <c r="BV135">
        <v>72800</v>
      </c>
      <c r="BX135">
        <v>72800</v>
      </c>
      <c r="BY135">
        <v>72800</v>
      </c>
      <c r="BZ135">
        <v>2668848</v>
      </c>
      <c r="CC135">
        <v>0</v>
      </c>
      <c r="CD135">
        <v>72800</v>
      </c>
      <c r="CE135">
        <v>2668848</v>
      </c>
      <c r="CF135" t="s">
        <v>9</v>
      </c>
      <c r="CG135">
        <v>7000</v>
      </c>
      <c r="CH135">
        <v>79800</v>
      </c>
      <c r="CI135">
        <v>256620</v>
      </c>
      <c r="CJ135">
        <v>2925468</v>
      </c>
      <c r="CN135">
        <v>0</v>
      </c>
      <c r="CO135" t="s">
        <v>1</v>
      </c>
      <c r="CP135" t="s">
        <v>1</v>
      </c>
      <c r="CQ135" t="b">
        <v>1</v>
      </c>
      <c r="CR135" t="s">
        <v>1863</v>
      </c>
      <c r="CS135" t="s">
        <v>1787</v>
      </c>
      <c r="CT135" t="s">
        <v>1871</v>
      </c>
      <c r="CU135" t="s">
        <v>1864</v>
      </c>
      <c r="CV135" t="s">
        <v>856</v>
      </c>
      <c r="CW135" t="s">
        <v>128</v>
      </c>
      <c r="CX135" t="s">
        <v>1450</v>
      </c>
      <c r="CY135">
        <v>1.3400000000000034</v>
      </c>
      <c r="CZ135">
        <v>106932.00000000028</v>
      </c>
      <c r="DA135">
        <v>2925468</v>
      </c>
      <c r="DB135" t="s">
        <v>9</v>
      </c>
      <c r="DC135" t="b">
        <v>1</v>
      </c>
      <c r="DD135">
        <v>2925468</v>
      </c>
      <c r="DE135">
        <v>0</v>
      </c>
      <c r="DF135" t="b">
        <v>1</v>
      </c>
      <c r="DG135" s="23">
        <f>ROUND(ПП4[[#This Row],[Стоимость квартиры с отделкой]]/1000000,2)</f>
        <v>2.93</v>
      </c>
    </row>
    <row r="136" spans="1:111" x14ac:dyDescent="0.25">
      <c r="A136">
        <v>135</v>
      </c>
      <c r="B136" t="s">
        <v>4</v>
      </c>
      <c r="C136">
        <v>3</v>
      </c>
      <c r="D136" t="s">
        <v>59</v>
      </c>
      <c r="E136">
        <v>3</v>
      </c>
      <c r="F136">
        <v>14.79</v>
      </c>
      <c r="G136">
        <v>14.24</v>
      </c>
      <c r="H136">
        <v>13.63</v>
      </c>
      <c r="I136">
        <v>42.66</v>
      </c>
      <c r="J136">
        <v>13.29</v>
      </c>
      <c r="K136">
        <v>4.72</v>
      </c>
      <c r="L136">
        <v>1.66</v>
      </c>
      <c r="M136">
        <v>2.19</v>
      </c>
      <c r="N136">
        <v>11.45</v>
      </c>
      <c r="O136">
        <v>2.73</v>
      </c>
      <c r="P136">
        <v>2.78</v>
      </c>
      <c r="Q136">
        <v>5.51</v>
      </c>
      <c r="R136">
        <v>81.48</v>
      </c>
      <c r="S136">
        <v>75.97</v>
      </c>
      <c r="T136">
        <v>78.73</v>
      </c>
      <c r="U136">
        <v>80.599999999999994</v>
      </c>
      <c r="V136">
        <v>68992.000000000015</v>
      </c>
      <c r="W136">
        <v>3449.6000000000008</v>
      </c>
      <c r="X136">
        <v>72441.60000000002</v>
      </c>
      <c r="Z136">
        <v>72441.60000000002</v>
      </c>
      <c r="AB136">
        <v>72441.60000000002</v>
      </c>
      <c r="AC136">
        <v>8.9103168000000039</v>
      </c>
      <c r="AD136">
        <v>72450.510316800021</v>
      </c>
      <c r="AF136">
        <v>72450.510316800021</v>
      </c>
      <c r="AH136">
        <v>72450.510316800021</v>
      </c>
      <c r="AI136">
        <v>2173.5153095040005</v>
      </c>
      <c r="AJ136">
        <v>74624.025626304021</v>
      </c>
      <c r="AK136">
        <v>746.24025626304035</v>
      </c>
      <c r="AL136">
        <v>75370.265882567066</v>
      </c>
      <c r="AM136">
        <v>1507.4053176513414</v>
      </c>
      <c r="AN136">
        <v>76877.671200218407</v>
      </c>
      <c r="AP136">
        <v>76877.671200218407</v>
      </c>
      <c r="AR136">
        <v>76877.671200218407</v>
      </c>
      <c r="AT136">
        <v>76877.671200218407</v>
      </c>
      <c r="AV136">
        <v>76877.671200218407</v>
      </c>
      <c r="AX136">
        <v>76877.671200218407</v>
      </c>
      <c r="AZ136">
        <v>76877.671200218407</v>
      </c>
      <c r="BB136">
        <v>76877.671200218407</v>
      </c>
      <c r="BD136">
        <v>76877.671200218407</v>
      </c>
      <c r="BF136">
        <v>76877.671200218407</v>
      </c>
      <c r="BH136">
        <v>76877.671200218407</v>
      </c>
      <c r="BI136" s="5"/>
      <c r="BJ136" s="5">
        <v>76877.671200218407</v>
      </c>
      <c r="BL136">
        <v>76877.671200218407</v>
      </c>
      <c r="BN136">
        <v>76877.671200218407</v>
      </c>
      <c r="BP136">
        <v>76877.671200218407</v>
      </c>
      <c r="BR136">
        <v>76877.671200218407</v>
      </c>
      <c r="BT136">
        <v>76877.671200218407</v>
      </c>
      <c r="BV136">
        <v>76877.671200218407</v>
      </c>
      <c r="BX136">
        <v>76877.671200218407</v>
      </c>
      <c r="BY136">
        <v>76877.67</v>
      </c>
      <c r="BZ136">
        <v>6052578.96</v>
      </c>
      <c r="CB136">
        <v>0.06</v>
      </c>
      <c r="CC136">
        <v>363154.73759999999</v>
      </c>
      <c r="CD136">
        <v>72265.009780261651</v>
      </c>
      <c r="CE136">
        <v>5689424.2199999997</v>
      </c>
      <c r="CF136" t="s">
        <v>8</v>
      </c>
      <c r="CH136">
        <v>72265.009780261651</v>
      </c>
      <c r="CI136">
        <v>0</v>
      </c>
      <c r="CJ136">
        <v>5689424.2199999997</v>
      </c>
      <c r="CL136" t="s">
        <v>110</v>
      </c>
      <c r="CN136">
        <v>0</v>
      </c>
      <c r="CO136" t="s">
        <v>1</v>
      </c>
      <c r="CP136" t="s">
        <v>1</v>
      </c>
      <c r="CQ136" t="b">
        <v>1</v>
      </c>
      <c r="CR136" t="s">
        <v>1863</v>
      </c>
      <c r="CS136" t="s">
        <v>1787</v>
      </c>
      <c r="CT136" t="s">
        <v>1871</v>
      </c>
      <c r="CU136" t="s">
        <v>1866</v>
      </c>
      <c r="CV136" t="s">
        <v>857</v>
      </c>
      <c r="CW136" t="s">
        <v>128</v>
      </c>
      <c r="CX136" t="s">
        <v>1450</v>
      </c>
      <c r="CY136">
        <v>1.8699999999999903</v>
      </c>
      <c r="CZ136">
        <v>135135.56828908858</v>
      </c>
      <c r="DA136">
        <v>5689424.2199999997</v>
      </c>
      <c r="DB136" t="s">
        <v>8</v>
      </c>
      <c r="DC136" t="b">
        <v>1</v>
      </c>
      <c r="DD136">
        <v>5689424.2199999997</v>
      </c>
      <c r="DE136">
        <v>0</v>
      </c>
      <c r="DF136" t="b">
        <v>1</v>
      </c>
      <c r="DG136" s="23">
        <f>ROUND(ПП4[[#This Row],[Стоимость квартиры с отделкой]]/1000000,2)</f>
        <v>5.69</v>
      </c>
    </row>
    <row r="137" spans="1:111" x14ac:dyDescent="0.25">
      <c r="A137">
        <v>136</v>
      </c>
      <c r="B137" t="s">
        <v>4</v>
      </c>
      <c r="C137">
        <v>3</v>
      </c>
      <c r="D137" t="s">
        <v>60</v>
      </c>
      <c r="E137">
        <v>1</v>
      </c>
      <c r="F137">
        <v>14.13</v>
      </c>
      <c r="I137">
        <v>14.13</v>
      </c>
      <c r="J137">
        <v>9.2100000000000009</v>
      </c>
      <c r="K137">
        <v>3.66</v>
      </c>
      <c r="N137">
        <v>5.55</v>
      </c>
      <c r="O137">
        <v>2.48</v>
      </c>
      <c r="Q137">
        <v>2.48</v>
      </c>
      <c r="R137">
        <v>35.03</v>
      </c>
      <c r="S137">
        <v>32.550000000000004</v>
      </c>
      <c r="T137">
        <v>33.79</v>
      </c>
      <c r="U137">
        <v>34.5</v>
      </c>
      <c r="V137">
        <v>70700</v>
      </c>
      <c r="W137">
        <v>3535</v>
      </c>
      <c r="X137">
        <v>74235</v>
      </c>
      <c r="Y137">
        <v>2969.4</v>
      </c>
      <c r="Z137">
        <v>77204.399999999994</v>
      </c>
      <c r="AB137">
        <v>77204.399999999994</v>
      </c>
      <c r="AD137">
        <v>77204.399999999994</v>
      </c>
      <c r="AF137">
        <v>77204.399999999994</v>
      </c>
      <c r="AH137">
        <v>77204.399999999994</v>
      </c>
      <c r="AJ137">
        <v>77204.399999999994</v>
      </c>
      <c r="AL137">
        <v>77204.399999999994</v>
      </c>
      <c r="AN137">
        <v>77204.399999999994</v>
      </c>
      <c r="AP137">
        <v>77204.399999999994</v>
      </c>
      <c r="AR137">
        <v>77204.399999999994</v>
      </c>
      <c r="AT137">
        <v>77204.399999999994</v>
      </c>
      <c r="AV137">
        <v>77204.399999999994</v>
      </c>
      <c r="AX137">
        <v>77204.399999999994</v>
      </c>
      <c r="AZ137">
        <v>77204.399999999994</v>
      </c>
      <c r="BB137">
        <v>77204.399999999994</v>
      </c>
      <c r="BD137">
        <v>77204.399999999994</v>
      </c>
      <c r="BF137">
        <v>77204.399999999994</v>
      </c>
      <c r="BH137">
        <v>77204.399999999994</v>
      </c>
      <c r="BI137" s="5"/>
      <c r="BJ137" s="5">
        <v>77204.399999999994</v>
      </c>
      <c r="BL137">
        <v>77204.399999999994</v>
      </c>
      <c r="BN137">
        <v>77204.399999999994</v>
      </c>
      <c r="BP137">
        <v>77204.399999999994</v>
      </c>
      <c r="BR137">
        <v>77204.399999999994</v>
      </c>
      <c r="BT137">
        <v>77204.399999999994</v>
      </c>
      <c r="BV137">
        <v>77204.399999999994</v>
      </c>
      <c r="BX137">
        <v>77204.399999999994</v>
      </c>
      <c r="BY137">
        <v>77204.399999999994</v>
      </c>
      <c r="BZ137">
        <v>2608736.6800000002</v>
      </c>
      <c r="CB137">
        <v>0.05</v>
      </c>
      <c r="CC137">
        <v>130436.83400000002</v>
      </c>
      <c r="CD137">
        <v>73344.179934891989</v>
      </c>
      <c r="CE137">
        <v>2478299.8400000003</v>
      </c>
      <c r="CF137" t="s">
        <v>9</v>
      </c>
      <c r="CG137">
        <v>7500</v>
      </c>
      <c r="CH137">
        <v>80844.179934891989</v>
      </c>
      <c r="CI137">
        <v>253424.99999999953</v>
      </c>
      <c r="CJ137">
        <v>2731724.84</v>
      </c>
      <c r="CK137" t="s">
        <v>20</v>
      </c>
      <c r="CL137" t="s">
        <v>62</v>
      </c>
      <c r="CN137">
        <v>0</v>
      </c>
      <c r="CO137" t="s">
        <v>1</v>
      </c>
      <c r="CP137" t="s">
        <v>1</v>
      </c>
      <c r="CQ137" t="b">
        <v>1</v>
      </c>
      <c r="CR137" t="s">
        <v>1863</v>
      </c>
      <c r="CS137" t="s">
        <v>1787</v>
      </c>
      <c r="CT137" t="s">
        <v>1871</v>
      </c>
      <c r="CU137" t="s">
        <v>1864</v>
      </c>
      <c r="CV137" t="s">
        <v>858</v>
      </c>
      <c r="CW137" t="s">
        <v>128</v>
      </c>
      <c r="CX137" t="s">
        <v>1450</v>
      </c>
      <c r="CY137">
        <v>0.71000000000000085</v>
      </c>
      <c r="CZ137">
        <v>57399.367753773382</v>
      </c>
      <c r="DA137">
        <v>2731724.84</v>
      </c>
      <c r="DB137" t="s">
        <v>9</v>
      </c>
      <c r="DC137" t="b">
        <v>1</v>
      </c>
      <c r="DD137">
        <v>2731724.84</v>
      </c>
      <c r="DE137">
        <v>0</v>
      </c>
      <c r="DF137" t="b">
        <v>1</v>
      </c>
      <c r="DG137" s="23">
        <f>ROUND(ПП4[[#This Row],[Стоимость квартиры с отделкой]]/1000000,2)</f>
        <v>2.73</v>
      </c>
    </row>
    <row r="138" spans="1:111" x14ac:dyDescent="0.25">
      <c r="A138">
        <v>137</v>
      </c>
      <c r="B138" t="s">
        <v>4</v>
      </c>
      <c r="C138">
        <v>4</v>
      </c>
      <c r="D138" t="s">
        <v>53</v>
      </c>
      <c r="E138">
        <v>0</v>
      </c>
      <c r="F138">
        <v>13.95</v>
      </c>
      <c r="I138">
        <v>13.95</v>
      </c>
      <c r="J138">
        <v>5.77</v>
      </c>
      <c r="K138">
        <v>3.6</v>
      </c>
      <c r="N138">
        <v>3.59</v>
      </c>
      <c r="O138">
        <v>4.12</v>
      </c>
      <c r="Q138">
        <v>4.12</v>
      </c>
      <c r="R138">
        <v>31.03</v>
      </c>
      <c r="S138">
        <v>26.91</v>
      </c>
      <c r="T138">
        <v>28.97</v>
      </c>
      <c r="U138">
        <v>29.499999999999996</v>
      </c>
      <c r="V138">
        <v>75600</v>
      </c>
      <c r="X138">
        <v>75600</v>
      </c>
      <c r="Z138">
        <v>75600</v>
      </c>
      <c r="AB138">
        <v>75600</v>
      </c>
      <c r="AD138">
        <v>75600</v>
      </c>
      <c r="AF138">
        <v>75600</v>
      </c>
      <c r="AH138">
        <v>75600</v>
      </c>
      <c r="AJ138">
        <v>75600</v>
      </c>
      <c r="AL138">
        <v>75600</v>
      </c>
      <c r="AN138">
        <v>75600</v>
      </c>
      <c r="AP138">
        <v>75600</v>
      </c>
      <c r="AR138">
        <v>75600</v>
      </c>
      <c r="AT138">
        <v>75600</v>
      </c>
      <c r="AV138">
        <v>75600</v>
      </c>
      <c r="AX138">
        <v>75600</v>
      </c>
      <c r="AZ138">
        <v>75600</v>
      </c>
      <c r="BB138">
        <v>75600</v>
      </c>
      <c r="BD138">
        <v>75600</v>
      </c>
      <c r="BF138">
        <v>75600</v>
      </c>
      <c r="BH138">
        <v>75600</v>
      </c>
      <c r="BI138" s="5"/>
      <c r="BJ138" s="5">
        <v>75600</v>
      </c>
      <c r="BL138">
        <v>75600</v>
      </c>
      <c r="BN138">
        <v>75600</v>
      </c>
      <c r="BP138">
        <v>75600</v>
      </c>
      <c r="BR138">
        <v>75600</v>
      </c>
      <c r="BT138">
        <v>75600</v>
      </c>
      <c r="BV138">
        <v>75600</v>
      </c>
      <c r="BX138">
        <v>75600</v>
      </c>
      <c r="BY138">
        <v>75600</v>
      </c>
      <c r="BZ138">
        <v>2190132</v>
      </c>
      <c r="CC138">
        <v>0</v>
      </c>
      <c r="CD138">
        <v>75600</v>
      </c>
      <c r="CE138">
        <v>2190132</v>
      </c>
      <c r="CF138" t="s">
        <v>8</v>
      </c>
      <c r="CH138">
        <v>75600</v>
      </c>
      <c r="CI138">
        <v>0</v>
      </c>
      <c r="CJ138">
        <v>2190132</v>
      </c>
      <c r="CN138">
        <v>0</v>
      </c>
      <c r="CO138" t="s">
        <v>1</v>
      </c>
      <c r="CP138" t="s">
        <v>1</v>
      </c>
      <c r="CQ138" t="b">
        <v>1</v>
      </c>
      <c r="CR138" t="s">
        <v>1863</v>
      </c>
      <c r="CS138" t="s">
        <v>1787</v>
      </c>
      <c r="CT138" t="s">
        <v>1871</v>
      </c>
      <c r="CU138" t="s">
        <v>1862</v>
      </c>
      <c r="CV138" t="s">
        <v>859</v>
      </c>
      <c r="CW138" t="s">
        <v>128</v>
      </c>
      <c r="CX138" t="s">
        <v>1450</v>
      </c>
      <c r="CY138">
        <v>0.52999999999999758</v>
      </c>
      <c r="CZ138">
        <v>40067.999999999818</v>
      </c>
      <c r="DA138">
        <v>2190132</v>
      </c>
      <c r="DB138" t="s">
        <v>8</v>
      </c>
      <c r="DC138" t="b">
        <v>1</v>
      </c>
      <c r="DD138">
        <v>2190132</v>
      </c>
      <c r="DE138">
        <v>0</v>
      </c>
      <c r="DF138" t="b">
        <v>1</v>
      </c>
      <c r="DG138" s="23">
        <f>ROUND(ПП4[[#This Row],[Стоимость квартиры с отделкой]]/1000000,2)</f>
        <v>2.19</v>
      </c>
    </row>
    <row r="139" spans="1:111" x14ac:dyDescent="0.25">
      <c r="A139">
        <v>138</v>
      </c>
      <c r="B139" t="s">
        <v>4</v>
      </c>
      <c r="C139">
        <v>4</v>
      </c>
      <c r="D139" t="s">
        <v>54</v>
      </c>
      <c r="E139">
        <v>2</v>
      </c>
      <c r="F139">
        <v>17.54</v>
      </c>
      <c r="G139">
        <v>12.04</v>
      </c>
      <c r="I139">
        <v>29.58</v>
      </c>
      <c r="J139">
        <v>17.010000000000002</v>
      </c>
      <c r="K139">
        <v>3.71</v>
      </c>
      <c r="L139">
        <v>2.64</v>
      </c>
      <c r="N139">
        <v>13.06</v>
      </c>
      <c r="O139">
        <v>2.61</v>
      </c>
      <c r="P139">
        <v>2.88</v>
      </c>
      <c r="Q139">
        <v>5.49</v>
      </c>
      <c r="R139">
        <v>71.489999999999995</v>
      </c>
      <c r="S139">
        <v>66</v>
      </c>
      <c r="T139">
        <v>68.75</v>
      </c>
      <c r="U139">
        <v>70.399999999999991</v>
      </c>
      <c r="V139">
        <v>71971.199999999997</v>
      </c>
      <c r="W139">
        <v>3598.56</v>
      </c>
      <c r="X139">
        <v>75569.759999999995</v>
      </c>
      <c r="Z139">
        <v>75569.759999999995</v>
      </c>
      <c r="AA139">
        <v>3778.4879999999998</v>
      </c>
      <c r="AB139">
        <v>79348.248000000007</v>
      </c>
      <c r="AC139">
        <v>9.7598345040000005</v>
      </c>
      <c r="AD139">
        <v>79358.007834503995</v>
      </c>
      <c r="AF139">
        <v>79358.007834503995</v>
      </c>
      <c r="AH139">
        <v>79358.007834503995</v>
      </c>
      <c r="AI139">
        <v>1587.1601566900799</v>
      </c>
      <c r="AJ139">
        <v>80945.167991194074</v>
      </c>
      <c r="AK139">
        <v>809.4516799119408</v>
      </c>
      <c r="AL139">
        <v>81754.619671106018</v>
      </c>
      <c r="AM139">
        <v>1635.0923934221205</v>
      </c>
      <c r="AN139">
        <v>83389.712064528139</v>
      </c>
      <c r="AP139">
        <v>83389.712064528139</v>
      </c>
      <c r="AQ139">
        <v>2501.6913619358443</v>
      </c>
      <c r="AR139">
        <v>85891.403426463978</v>
      </c>
      <c r="AT139">
        <v>85891.403426463978</v>
      </c>
      <c r="AV139">
        <v>85891.403426463978</v>
      </c>
      <c r="AX139">
        <v>85891.403426463978</v>
      </c>
      <c r="AZ139">
        <v>85891.403426463978</v>
      </c>
      <c r="BB139">
        <v>85891.403426463978</v>
      </c>
      <c r="BD139">
        <v>85891.403426463978</v>
      </c>
      <c r="BF139">
        <v>85891.403426463978</v>
      </c>
      <c r="BH139">
        <v>85891.403426463978</v>
      </c>
      <c r="BI139" s="5"/>
      <c r="BJ139" s="5">
        <v>85891.403426463978</v>
      </c>
      <c r="BL139">
        <v>85891.403426463978</v>
      </c>
      <c r="BN139">
        <v>85891.403426463978</v>
      </c>
      <c r="BP139">
        <v>85891.403426463978</v>
      </c>
      <c r="BR139">
        <v>85891.403426463978</v>
      </c>
      <c r="BT139">
        <v>85891.403426463978</v>
      </c>
      <c r="BV139">
        <v>85891.403426463978</v>
      </c>
      <c r="BX139">
        <v>85891.403426463978</v>
      </c>
      <c r="BY139">
        <v>85891.4</v>
      </c>
      <c r="BZ139">
        <v>5905033.75</v>
      </c>
      <c r="CC139">
        <v>0</v>
      </c>
      <c r="CD139">
        <v>85891.4</v>
      </c>
      <c r="CE139">
        <v>5905033.75</v>
      </c>
      <c r="CF139" t="s">
        <v>9</v>
      </c>
      <c r="CG139">
        <v>4500</v>
      </c>
      <c r="CH139">
        <v>90391.4</v>
      </c>
      <c r="CI139">
        <v>309375</v>
      </c>
      <c r="CJ139">
        <v>6214408.75</v>
      </c>
      <c r="CN139">
        <v>0</v>
      </c>
      <c r="CO139" t="s">
        <v>1</v>
      </c>
      <c r="CP139" t="s">
        <v>1</v>
      </c>
      <c r="CQ139" t="b">
        <v>1</v>
      </c>
      <c r="CR139" t="s">
        <v>1863</v>
      </c>
      <c r="CS139" t="s">
        <v>1787</v>
      </c>
      <c r="CT139" t="s">
        <v>1871</v>
      </c>
      <c r="CU139" t="s">
        <v>1857</v>
      </c>
      <c r="CV139" t="s">
        <v>860</v>
      </c>
      <c r="CW139" t="s">
        <v>128</v>
      </c>
      <c r="CX139" t="s">
        <v>1450</v>
      </c>
      <c r="CY139">
        <v>1.6499999999999917</v>
      </c>
      <c r="CZ139">
        <v>149145.80999999921</v>
      </c>
      <c r="DA139">
        <v>7463425</v>
      </c>
      <c r="DB139" t="s">
        <v>9</v>
      </c>
      <c r="DC139" t="b">
        <v>1</v>
      </c>
      <c r="DD139">
        <v>6214408.75</v>
      </c>
      <c r="DE139">
        <v>0</v>
      </c>
      <c r="DF139" t="b">
        <v>1</v>
      </c>
      <c r="DG139" s="23">
        <f>ROUND(ПП4[[#This Row],[Стоимость квартиры с отделкой]]/1000000,2)</f>
        <v>6.21</v>
      </c>
    </row>
    <row r="140" spans="1:111" x14ac:dyDescent="0.25">
      <c r="A140">
        <v>139</v>
      </c>
      <c r="B140" t="s">
        <v>4</v>
      </c>
      <c r="C140">
        <v>4</v>
      </c>
      <c r="D140" t="s">
        <v>55</v>
      </c>
      <c r="E140">
        <v>1</v>
      </c>
      <c r="F140">
        <v>13.45</v>
      </c>
      <c r="I140">
        <v>13.45</v>
      </c>
      <c r="J140">
        <v>11.31</v>
      </c>
      <c r="K140">
        <v>3.69</v>
      </c>
      <c r="N140">
        <v>5.63</v>
      </c>
      <c r="O140">
        <v>2.59</v>
      </c>
      <c r="Q140">
        <v>2.59</v>
      </c>
      <c r="R140">
        <v>36.67</v>
      </c>
      <c r="S140">
        <v>34.08</v>
      </c>
      <c r="T140">
        <v>35.380000000000003</v>
      </c>
      <c r="U140">
        <v>36.599999999999994</v>
      </c>
      <c r="V140">
        <v>72100</v>
      </c>
      <c r="W140">
        <v>3605</v>
      </c>
      <c r="X140">
        <v>75705</v>
      </c>
      <c r="Y140">
        <v>3028.2000000000003</v>
      </c>
      <c r="Z140">
        <v>78733.2</v>
      </c>
      <c r="AA140">
        <v>3936.66</v>
      </c>
      <c r="AB140">
        <v>82669.86</v>
      </c>
      <c r="AC140">
        <v>10.16839278</v>
      </c>
      <c r="AD140">
        <v>82680.028392780005</v>
      </c>
      <c r="AE140">
        <v>4134.0014196390002</v>
      </c>
      <c r="AF140">
        <v>86814.029812419001</v>
      </c>
      <c r="AH140">
        <v>86814.029812419001</v>
      </c>
      <c r="AJ140">
        <v>86814.029812419001</v>
      </c>
      <c r="AL140">
        <v>86814.029812419001</v>
      </c>
      <c r="AN140">
        <v>86814.029812419001</v>
      </c>
      <c r="AP140">
        <v>86814.029812419001</v>
      </c>
      <c r="AR140">
        <v>86814.029812419001</v>
      </c>
      <c r="AT140">
        <v>86814.029812419001</v>
      </c>
      <c r="AV140">
        <v>86814.029812419001</v>
      </c>
      <c r="AX140">
        <v>86814.029812419001</v>
      </c>
      <c r="AZ140">
        <v>86814.029812419001</v>
      </c>
      <c r="BB140">
        <v>86814.029812419001</v>
      </c>
      <c r="BD140">
        <v>86814.029812419001</v>
      </c>
      <c r="BF140">
        <v>86814.029812419001</v>
      </c>
      <c r="BH140">
        <v>86814.029812419001</v>
      </c>
      <c r="BI140" s="5"/>
      <c r="BJ140" s="5">
        <v>86814.029812419001</v>
      </c>
      <c r="BL140">
        <v>86814.029812419001</v>
      </c>
      <c r="BN140">
        <v>86814.029812419001</v>
      </c>
      <c r="BP140">
        <v>86814.029812419001</v>
      </c>
      <c r="BR140">
        <v>86814.029812419001</v>
      </c>
      <c r="BT140">
        <v>86814.029812419001</v>
      </c>
      <c r="BV140">
        <v>86814.029812419001</v>
      </c>
      <c r="BX140">
        <v>86814.029812419001</v>
      </c>
      <c r="BY140">
        <v>86814.03</v>
      </c>
      <c r="BZ140">
        <v>3071480.38</v>
      </c>
      <c r="CC140">
        <v>0</v>
      </c>
      <c r="CD140">
        <v>86814.029960429616</v>
      </c>
      <c r="CE140">
        <v>3071480.38</v>
      </c>
      <c r="CF140" t="s">
        <v>8</v>
      </c>
      <c r="CH140">
        <v>86814.029960429616</v>
      </c>
      <c r="CI140">
        <v>0</v>
      </c>
      <c r="CJ140">
        <v>3071480.38</v>
      </c>
      <c r="CN140">
        <v>0</v>
      </c>
      <c r="CO140" t="s">
        <v>1</v>
      </c>
      <c r="CP140" t="s">
        <v>1</v>
      </c>
      <c r="CQ140" t="b">
        <v>1</v>
      </c>
      <c r="CR140" t="s">
        <v>1863</v>
      </c>
      <c r="CS140" t="s">
        <v>1787</v>
      </c>
      <c r="CT140" t="s">
        <v>1871</v>
      </c>
      <c r="CU140" t="s">
        <v>1864</v>
      </c>
      <c r="CV140" t="s">
        <v>861</v>
      </c>
      <c r="CW140" t="s">
        <v>128</v>
      </c>
      <c r="CX140" t="s">
        <v>1450</v>
      </c>
      <c r="CY140">
        <v>1.2199999999999918</v>
      </c>
      <c r="CZ140">
        <v>105913.11655172342</v>
      </c>
      <c r="DA140">
        <v>3071480.38</v>
      </c>
      <c r="DB140" t="s">
        <v>8</v>
      </c>
      <c r="DC140" t="b">
        <v>1</v>
      </c>
      <c r="DD140">
        <v>3071480.38</v>
      </c>
      <c r="DE140">
        <v>0</v>
      </c>
      <c r="DF140" t="b">
        <v>1</v>
      </c>
      <c r="DG140" s="23">
        <f>ROUND(ПП4[[#This Row],[Стоимость квартиры с отделкой]]/1000000,2)</f>
        <v>3.07</v>
      </c>
    </row>
    <row r="141" spans="1:111" x14ac:dyDescent="0.25">
      <c r="A141">
        <v>140</v>
      </c>
      <c r="B141" t="s">
        <v>4</v>
      </c>
      <c r="C141">
        <v>4</v>
      </c>
      <c r="D141" t="s">
        <v>56</v>
      </c>
      <c r="E141">
        <v>1</v>
      </c>
      <c r="F141">
        <v>13.45</v>
      </c>
      <c r="I141">
        <v>13.45</v>
      </c>
      <c r="J141">
        <v>12.54</v>
      </c>
      <c r="K141">
        <v>3.69</v>
      </c>
      <c r="N141">
        <v>6.62</v>
      </c>
      <c r="O141">
        <v>3.01</v>
      </c>
      <c r="Q141">
        <v>3.01</v>
      </c>
      <c r="R141">
        <v>39.31</v>
      </c>
      <c r="S141">
        <v>36.299999999999997</v>
      </c>
      <c r="T141">
        <v>37.81</v>
      </c>
      <c r="U141">
        <v>39.299999999999997</v>
      </c>
      <c r="V141">
        <v>72800</v>
      </c>
      <c r="W141">
        <v>3640</v>
      </c>
      <c r="X141">
        <v>76440</v>
      </c>
      <c r="Y141">
        <v>3057.6</v>
      </c>
      <c r="Z141">
        <v>79497.600000000006</v>
      </c>
      <c r="AA141">
        <v>3974.880000000001</v>
      </c>
      <c r="AB141">
        <v>83472.48000000001</v>
      </c>
      <c r="AC141">
        <v>10.267115040000002</v>
      </c>
      <c r="AD141">
        <v>83482.747115040009</v>
      </c>
      <c r="AE141">
        <v>4174.137355752001</v>
      </c>
      <c r="AF141">
        <v>87656.884470792007</v>
      </c>
      <c r="AH141">
        <v>87656.884470792007</v>
      </c>
      <c r="AJ141">
        <v>87656.884470792007</v>
      </c>
      <c r="AL141">
        <v>87656.884470792007</v>
      </c>
      <c r="AN141">
        <v>87656.884470792007</v>
      </c>
      <c r="AP141">
        <v>87656.884470792007</v>
      </c>
      <c r="AR141">
        <v>87656.884470792007</v>
      </c>
      <c r="AT141">
        <v>87656.884470792007</v>
      </c>
      <c r="AV141">
        <v>87656.884470792007</v>
      </c>
      <c r="AX141">
        <v>87656.884470792007</v>
      </c>
      <c r="AZ141">
        <v>87656.884470792007</v>
      </c>
      <c r="BB141">
        <v>87656.884470792007</v>
      </c>
      <c r="BD141">
        <v>87656.884470792007</v>
      </c>
      <c r="BF141">
        <v>87656.884470792007</v>
      </c>
      <c r="BH141">
        <v>87656.884470792007</v>
      </c>
      <c r="BI141" s="5"/>
      <c r="BJ141" s="5">
        <v>87656.884470792007</v>
      </c>
      <c r="BL141">
        <v>87656.884470792007</v>
      </c>
      <c r="BN141">
        <v>87656.884470792007</v>
      </c>
      <c r="BP141">
        <v>87656.884470792007</v>
      </c>
      <c r="BR141">
        <v>87656.884470792007</v>
      </c>
      <c r="BT141">
        <v>87656.884470792007</v>
      </c>
      <c r="BV141">
        <v>87656.884470792007</v>
      </c>
      <c r="BX141">
        <v>87656.884470792007</v>
      </c>
      <c r="BY141">
        <v>87656.88</v>
      </c>
      <c r="BZ141">
        <v>3314306.63</v>
      </c>
      <c r="CB141">
        <v>0.05</v>
      </c>
      <c r="CC141">
        <v>165715.3315</v>
      </c>
      <c r="CD141">
        <v>83274.035969320277</v>
      </c>
      <c r="CE141">
        <v>3148591.3</v>
      </c>
      <c r="CF141" t="s">
        <v>9</v>
      </c>
      <c r="CG141">
        <v>4000</v>
      </c>
      <c r="CH141">
        <v>87274.035969320277</v>
      </c>
      <c r="CI141">
        <v>151240</v>
      </c>
      <c r="CJ141">
        <v>3299831.3</v>
      </c>
      <c r="CL141" t="s">
        <v>62</v>
      </c>
      <c r="CN141">
        <v>0</v>
      </c>
      <c r="CO141" t="s">
        <v>1</v>
      </c>
      <c r="CP141" t="s">
        <v>1</v>
      </c>
      <c r="CQ141" t="b">
        <v>1</v>
      </c>
      <c r="CR141" t="s">
        <v>1863</v>
      </c>
      <c r="CS141" t="s">
        <v>1787</v>
      </c>
      <c r="CT141" t="s">
        <v>1871</v>
      </c>
      <c r="CU141" t="s">
        <v>1864</v>
      </c>
      <c r="CV141" t="s">
        <v>862</v>
      </c>
      <c r="CW141" t="s">
        <v>128</v>
      </c>
      <c r="CX141" t="s">
        <v>1450</v>
      </c>
      <c r="CY141">
        <v>1.490000000000002</v>
      </c>
      <c r="CZ141">
        <v>130038.31359428741</v>
      </c>
      <c r="DA141">
        <v>3299831.3</v>
      </c>
      <c r="DB141" t="s">
        <v>9</v>
      </c>
      <c r="DC141" t="b">
        <v>1</v>
      </c>
      <c r="DD141">
        <v>3299831.3</v>
      </c>
      <c r="DE141">
        <v>0</v>
      </c>
      <c r="DF141" t="b">
        <v>1</v>
      </c>
      <c r="DG141" s="23">
        <f>ROUND(ПП4[[#This Row],[Стоимость квартиры с отделкой]]/1000000,2)</f>
        <v>3.3</v>
      </c>
    </row>
    <row r="142" spans="1:111" x14ac:dyDescent="0.25">
      <c r="A142">
        <v>141</v>
      </c>
      <c r="B142" t="s">
        <v>4</v>
      </c>
      <c r="C142">
        <v>4</v>
      </c>
      <c r="D142" t="s">
        <v>57</v>
      </c>
      <c r="E142">
        <v>1</v>
      </c>
      <c r="F142">
        <v>12.11</v>
      </c>
      <c r="I142">
        <v>12.11</v>
      </c>
      <c r="J142">
        <v>12.27</v>
      </c>
      <c r="K142">
        <v>3.84</v>
      </c>
      <c r="N142">
        <v>7.06</v>
      </c>
      <c r="O142">
        <v>2.84</v>
      </c>
      <c r="Q142">
        <v>2.84</v>
      </c>
      <c r="R142">
        <v>38.119999999999997</v>
      </c>
      <c r="S142">
        <v>35.28</v>
      </c>
      <c r="T142">
        <v>36.700000000000003</v>
      </c>
      <c r="U142">
        <v>37.700000000000003</v>
      </c>
      <c r="V142">
        <v>72800</v>
      </c>
      <c r="W142">
        <v>3640</v>
      </c>
      <c r="X142">
        <v>76440</v>
      </c>
      <c r="Z142">
        <v>76440</v>
      </c>
      <c r="AB142">
        <v>76440</v>
      </c>
      <c r="AD142">
        <v>76440</v>
      </c>
      <c r="AF142">
        <v>76440</v>
      </c>
      <c r="AH142">
        <v>76440</v>
      </c>
      <c r="AJ142">
        <v>76440</v>
      </c>
      <c r="AL142">
        <v>76440</v>
      </c>
      <c r="AN142">
        <v>76440</v>
      </c>
      <c r="AP142">
        <v>76440</v>
      </c>
      <c r="AR142">
        <v>76440</v>
      </c>
      <c r="AT142">
        <v>76440</v>
      </c>
      <c r="AV142">
        <v>76440</v>
      </c>
      <c r="AX142">
        <v>76440</v>
      </c>
      <c r="AZ142">
        <v>76440</v>
      </c>
      <c r="BB142">
        <v>76440</v>
      </c>
      <c r="BD142">
        <v>76440</v>
      </c>
      <c r="BF142">
        <v>76440</v>
      </c>
      <c r="BH142">
        <v>76440</v>
      </c>
      <c r="BI142" s="5"/>
      <c r="BJ142" s="5">
        <v>76440</v>
      </c>
      <c r="BL142">
        <v>76440</v>
      </c>
      <c r="BN142">
        <v>76440</v>
      </c>
      <c r="BP142">
        <v>76440</v>
      </c>
      <c r="BR142">
        <v>76440</v>
      </c>
      <c r="BT142">
        <v>76440</v>
      </c>
      <c r="BV142">
        <v>76440</v>
      </c>
      <c r="BX142">
        <v>76440</v>
      </c>
      <c r="BY142">
        <v>76440</v>
      </c>
      <c r="BZ142">
        <v>2805348</v>
      </c>
      <c r="CC142">
        <v>0</v>
      </c>
      <c r="CD142">
        <v>76440</v>
      </c>
      <c r="CE142">
        <v>2805348</v>
      </c>
      <c r="CF142" t="s">
        <v>8</v>
      </c>
      <c r="CH142">
        <v>76440</v>
      </c>
      <c r="CI142">
        <v>0</v>
      </c>
      <c r="CJ142">
        <v>2805348</v>
      </c>
      <c r="CN142">
        <v>0</v>
      </c>
      <c r="CO142" t="s">
        <v>1</v>
      </c>
      <c r="CP142" t="s">
        <v>1</v>
      </c>
      <c r="CQ142" t="b">
        <v>1</v>
      </c>
      <c r="CR142" t="s">
        <v>1863</v>
      </c>
      <c r="CS142" t="s">
        <v>1787</v>
      </c>
      <c r="CT142" t="s">
        <v>1871</v>
      </c>
      <c r="CU142" t="s">
        <v>1864</v>
      </c>
      <c r="CV142" t="s">
        <v>863</v>
      </c>
      <c r="CW142" t="s">
        <v>128</v>
      </c>
      <c r="CX142" t="s">
        <v>1450</v>
      </c>
      <c r="CY142">
        <v>0.99999999999999301</v>
      </c>
      <c r="CZ142">
        <v>76439.999999999462</v>
      </c>
      <c r="DA142">
        <v>2805348</v>
      </c>
      <c r="DB142" t="s">
        <v>8</v>
      </c>
      <c r="DC142" t="b">
        <v>1</v>
      </c>
      <c r="DD142">
        <v>2805348</v>
      </c>
      <c r="DE142">
        <v>0</v>
      </c>
      <c r="DF142" t="b">
        <v>1</v>
      </c>
      <c r="DG142" s="23">
        <f>ROUND(ПП4[[#This Row],[Стоимость квартиры с отделкой]]/1000000,2)</f>
        <v>2.81</v>
      </c>
    </row>
    <row r="143" spans="1:111" x14ac:dyDescent="0.25">
      <c r="A143">
        <v>142</v>
      </c>
      <c r="B143" t="s">
        <v>4</v>
      </c>
      <c r="C143">
        <v>4</v>
      </c>
      <c r="D143" t="s">
        <v>58</v>
      </c>
      <c r="E143">
        <v>1</v>
      </c>
      <c r="F143">
        <v>11.74</v>
      </c>
      <c r="I143">
        <v>11.74</v>
      </c>
      <c r="J143">
        <v>12.47</v>
      </c>
      <c r="K143">
        <v>3.71</v>
      </c>
      <c r="N143">
        <v>7.29</v>
      </c>
      <c r="O143">
        <v>2.89</v>
      </c>
      <c r="Q143">
        <v>2.89</v>
      </c>
      <c r="R143">
        <v>38.1</v>
      </c>
      <c r="S143">
        <v>35.21</v>
      </c>
      <c r="T143">
        <v>36.659999999999997</v>
      </c>
      <c r="U143">
        <v>37.700000000000003</v>
      </c>
      <c r="V143">
        <v>72800</v>
      </c>
      <c r="W143">
        <v>3640</v>
      </c>
      <c r="X143">
        <v>76440</v>
      </c>
      <c r="Y143">
        <v>3057.6</v>
      </c>
      <c r="Z143">
        <v>79497.600000000006</v>
      </c>
      <c r="AA143">
        <v>3974.880000000001</v>
      </c>
      <c r="AB143">
        <v>83472.48000000001</v>
      </c>
      <c r="AC143">
        <v>10.267115040000002</v>
      </c>
      <c r="AD143">
        <v>83482.747115040009</v>
      </c>
      <c r="AE143">
        <v>4174.137355752001</v>
      </c>
      <c r="AF143">
        <v>87656.884470792007</v>
      </c>
      <c r="AH143">
        <v>87656.884470792007</v>
      </c>
      <c r="AI143">
        <v>2629.7065341237603</v>
      </c>
      <c r="AJ143">
        <v>90286.591004915783</v>
      </c>
      <c r="AK143">
        <v>902.86591004915772</v>
      </c>
      <c r="AL143">
        <v>91189.456914964932</v>
      </c>
      <c r="AM143">
        <v>1823.7891382992989</v>
      </c>
      <c r="AN143">
        <v>93013.246053264229</v>
      </c>
      <c r="AO143">
        <v>1860.2649210652849</v>
      </c>
      <c r="AP143">
        <v>94873.510974329518</v>
      </c>
      <c r="AR143">
        <v>94873.510974329518</v>
      </c>
      <c r="AT143">
        <v>94873.510974329518</v>
      </c>
      <c r="AV143">
        <v>94873.510974329518</v>
      </c>
      <c r="AX143">
        <v>94873.510974329518</v>
      </c>
      <c r="AZ143">
        <v>94873.510974329518</v>
      </c>
      <c r="BB143">
        <v>94873.510974329518</v>
      </c>
      <c r="BD143">
        <v>94873.510974329518</v>
      </c>
      <c r="BF143">
        <v>94873.510974329518</v>
      </c>
      <c r="BH143">
        <v>94873.510974329518</v>
      </c>
      <c r="BI143" s="5"/>
      <c r="BJ143" s="5">
        <v>94873.510974329518</v>
      </c>
      <c r="BL143">
        <v>94873.510974329518</v>
      </c>
      <c r="BN143">
        <v>94873.510974329518</v>
      </c>
      <c r="BP143">
        <v>94873.510974329518</v>
      </c>
      <c r="BR143">
        <v>94873.510974329518</v>
      </c>
      <c r="BT143">
        <v>94873.510974329518</v>
      </c>
      <c r="BV143">
        <v>94873.510974329518</v>
      </c>
      <c r="BX143">
        <v>94873.510974329518</v>
      </c>
      <c r="BY143">
        <v>94873.51</v>
      </c>
      <c r="BZ143">
        <v>3478062.88</v>
      </c>
      <c r="CC143">
        <v>0</v>
      </c>
      <c r="CD143">
        <v>94873.510092744138</v>
      </c>
      <c r="CE143">
        <v>3478062.88</v>
      </c>
      <c r="CF143" t="s">
        <v>8</v>
      </c>
      <c r="CH143">
        <v>94873.510092744138</v>
      </c>
      <c r="CI143">
        <v>0</v>
      </c>
      <c r="CJ143">
        <v>3478062.88</v>
      </c>
      <c r="CN143">
        <v>0</v>
      </c>
      <c r="CO143" t="s">
        <v>1</v>
      </c>
      <c r="CP143" t="s">
        <v>1</v>
      </c>
      <c r="CQ143" t="b">
        <v>1</v>
      </c>
      <c r="CR143" t="s">
        <v>1863</v>
      </c>
      <c r="CS143" t="s">
        <v>1787</v>
      </c>
      <c r="CT143" t="s">
        <v>1871</v>
      </c>
      <c r="CU143" t="s">
        <v>1864</v>
      </c>
      <c r="CV143" t="s">
        <v>864</v>
      </c>
      <c r="CW143" t="s">
        <v>128</v>
      </c>
      <c r="CX143" t="s">
        <v>1450</v>
      </c>
      <c r="CY143">
        <v>1.0399999999999991</v>
      </c>
      <c r="CZ143">
        <v>98668.450496453821</v>
      </c>
      <c r="DA143">
        <v>3478062.88</v>
      </c>
      <c r="DB143" t="s">
        <v>8</v>
      </c>
      <c r="DC143" t="b">
        <v>1</v>
      </c>
      <c r="DD143">
        <v>3478062.88</v>
      </c>
      <c r="DE143">
        <v>0</v>
      </c>
      <c r="DF143" t="b">
        <v>1</v>
      </c>
      <c r="DG143" s="23">
        <f>ROUND(ПП4[[#This Row],[Стоимость квартиры с отделкой]]/1000000,2)</f>
        <v>3.48</v>
      </c>
    </row>
    <row r="144" spans="1:111" x14ac:dyDescent="0.25">
      <c r="A144">
        <v>143</v>
      </c>
      <c r="B144" t="s">
        <v>4</v>
      </c>
      <c r="C144">
        <v>4</v>
      </c>
      <c r="D144" t="s">
        <v>59</v>
      </c>
      <c r="E144">
        <v>3</v>
      </c>
      <c r="F144">
        <v>14.79</v>
      </c>
      <c r="G144">
        <v>14.24</v>
      </c>
      <c r="H144">
        <v>13.63</v>
      </c>
      <c r="I144">
        <v>42.66</v>
      </c>
      <c r="J144">
        <v>13.29</v>
      </c>
      <c r="K144">
        <v>4.72</v>
      </c>
      <c r="L144">
        <v>1.66</v>
      </c>
      <c r="M144">
        <v>2.19</v>
      </c>
      <c r="N144">
        <v>11.45</v>
      </c>
      <c r="O144">
        <v>2.73</v>
      </c>
      <c r="P144">
        <v>2.78</v>
      </c>
      <c r="Q144">
        <v>5.51</v>
      </c>
      <c r="R144">
        <v>81.48</v>
      </c>
      <c r="S144">
        <v>75.97</v>
      </c>
      <c r="T144">
        <v>78.73</v>
      </c>
      <c r="U144">
        <v>80.899999999999977</v>
      </c>
      <c r="V144">
        <v>68992.000000000015</v>
      </c>
      <c r="W144">
        <v>3449.6000000000008</v>
      </c>
      <c r="X144">
        <v>72441.60000000002</v>
      </c>
      <c r="Z144">
        <v>72441.60000000002</v>
      </c>
      <c r="AB144">
        <v>72441.60000000002</v>
      </c>
      <c r="AC144">
        <v>8.9103168000000039</v>
      </c>
      <c r="AD144">
        <v>72450.510316800021</v>
      </c>
      <c r="AF144">
        <v>72450.510316800021</v>
      </c>
      <c r="AH144">
        <v>72450.510316800021</v>
      </c>
      <c r="AJ144">
        <v>72450.510316800021</v>
      </c>
      <c r="AL144">
        <v>72450.510316800021</v>
      </c>
      <c r="AN144">
        <v>72450.510316800021</v>
      </c>
      <c r="AP144">
        <v>72450.510316800021</v>
      </c>
      <c r="AR144">
        <v>72450.510316800021</v>
      </c>
      <c r="AT144">
        <v>72450.510316800021</v>
      </c>
      <c r="AV144">
        <v>72450.510316800021</v>
      </c>
      <c r="AX144">
        <v>72450.510316800021</v>
      </c>
      <c r="AZ144">
        <v>72450.510316800021</v>
      </c>
      <c r="BB144">
        <v>72450.510316800021</v>
      </c>
      <c r="BD144">
        <v>72450.510316800021</v>
      </c>
      <c r="BF144">
        <v>72450.510316800021</v>
      </c>
      <c r="BH144">
        <v>72450.510316800021</v>
      </c>
      <c r="BI144" s="5"/>
      <c r="BJ144" s="5">
        <v>72450.510316800021</v>
      </c>
      <c r="BL144">
        <v>72450.510316800021</v>
      </c>
      <c r="BN144">
        <v>72450.510316800021</v>
      </c>
      <c r="BP144">
        <v>72450.510316800021</v>
      </c>
      <c r="BR144">
        <v>72450.510316800021</v>
      </c>
      <c r="BT144">
        <v>72450.510316800021</v>
      </c>
      <c r="BV144">
        <v>72450.510316800021</v>
      </c>
      <c r="BX144">
        <v>72450.510316800021</v>
      </c>
      <c r="BY144">
        <v>72450.509999999995</v>
      </c>
      <c r="BZ144">
        <v>5704028.6500000004</v>
      </c>
      <c r="CB144">
        <v>0.05</v>
      </c>
      <c r="CC144">
        <v>285201.43250000005</v>
      </c>
      <c r="CD144">
        <v>68827.984504001011</v>
      </c>
      <c r="CE144">
        <v>5418827.2199999997</v>
      </c>
      <c r="CF144" t="s">
        <v>8</v>
      </c>
      <c r="CH144">
        <v>68827.984504001011</v>
      </c>
      <c r="CI144">
        <v>0</v>
      </c>
      <c r="CJ144">
        <v>5418827.2199999997</v>
      </c>
      <c r="CL144" t="s">
        <v>62</v>
      </c>
      <c r="CN144">
        <v>0</v>
      </c>
      <c r="CO144" t="s">
        <v>1</v>
      </c>
      <c r="CP144" t="s">
        <v>1</v>
      </c>
      <c r="CQ144" t="b">
        <v>1</v>
      </c>
      <c r="CR144" t="s">
        <v>1863</v>
      </c>
      <c r="CS144" t="s">
        <v>1787</v>
      </c>
      <c r="CT144" t="s">
        <v>1871</v>
      </c>
      <c r="CU144" t="s">
        <v>1866</v>
      </c>
      <c r="CV144" t="s">
        <v>865</v>
      </c>
      <c r="CW144" t="s">
        <v>128</v>
      </c>
      <c r="CX144" t="s">
        <v>1450</v>
      </c>
      <c r="CY144">
        <v>2.1699999999999875</v>
      </c>
      <c r="CZ144">
        <v>149356.72637368133</v>
      </c>
      <c r="DA144">
        <v>5418827.2199999997</v>
      </c>
      <c r="DB144" t="s">
        <v>8</v>
      </c>
      <c r="DC144" t="b">
        <v>1</v>
      </c>
      <c r="DD144">
        <v>5418827.2199999997</v>
      </c>
      <c r="DE144">
        <v>0</v>
      </c>
      <c r="DF144" t="b">
        <v>1</v>
      </c>
      <c r="DG144" s="23">
        <f>ROUND(ПП4[[#This Row],[Стоимость квартиры с отделкой]]/1000000,2)</f>
        <v>5.42</v>
      </c>
    </row>
    <row r="145" spans="1:111" x14ac:dyDescent="0.25">
      <c r="A145">
        <v>144</v>
      </c>
      <c r="B145" t="s">
        <v>4</v>
      </c>
      <c r="C145">
        <v>4</v>
      </c>
      <c r="D145" t="s">
        <v>60</v>
      </c>
      <c r="E145">
        <v>1</v>
      </c>
      <c r="F145">
        <v>14.13</v>
      </c>
      <c r="I145">
        <v>14.13</v>
      </c>
      <c r="J145">
        <v>9.2100000000000009</v>
      </c>
      <c r="K145">
        <v>3.66</v>
      </c>
      <c r="N145">
        <v>5.55</v>
      </c>
      <c r="O145">
        <v>2.48</v>
      </c>
      <c r="Q145">
        <v>2.48</v>
      </c>
      <c r="R145">
        <v>35.03</v>
      </c>
      <c r="S145">
        <v>32.550000000000004</v>
      </c>
      <c r="T145">
        <v>33.79</v>
      </c>
      <c r="U145">
        <v>34.9</v>
      </c>
      <c r="V145">
        <v>70700</v>
      </c>
      <c r="W145">
        <v>3535</v>
      </c>
      <c r="X145">
        <v>74235</v>
      </c>
      <c r="Y145">
        <v>2969.4</v>
      </c>
      <c r="Z145">
        <v>77204.399999999994</v>
      </c>
      <c r="AA145">
        <v>3860.22</v>
      </c>
      <c r="AB145">
        <v>81064.62</v>
      </c>
      <c r="AC145">
        <v>9.9709482600000001</v>
      </c>
      <c r="AD145">
        <v>81074.590948259996</v>
      </c>
      <c r="AE145">
        <v>4053.7295474130001</v>
      </c>
      <c r="AF145">
        <v>85128.32049567299</v>
      </c>
      <c r="AH145">
        <v>85128.32049567299</v>
      </c>
      <c r="AI145">
        <v>2553.8496148701897</v>
      </c>
      <c r="AJ145">
        <v>87682.170110543186</v>
      </c>
      <c r="AL145">
        <v>87682.170110543186</v>
      </c>
      <c r="AN145">
        <v>87682.170110543186</v>
      </c>
      <c r="AP145">
        <v>87682.170110543186</v>
      </c>
      <c r="AR145">
        <v>87682.170110543186</v>
      </c>
      <c r="AT145">
        <v>87682.170110543186</v>
      </c>
      <c r="AV145">
        <v>87682.170110543186</v>
      </c>
      <c r="AX145">
        <v>87682.170110543186</v>
      </c>
      <c r="AZ145">
        <v>87682.170110543186</v>
      </c>
      <c r="BB145">
        <v>87682.170110543186</v>
      </c>
      <c r="BD145">
        <v>87682.170110543186</v>
      </c>
      <c r="BF145">
        <v>87682.170110543186</v>
      </c>
      <c r="BH145">
        <v>87682.170110543186</v>
      </c>
      <c r="BI145" s="5"/>
      <c r="BJ145" s="5">
        <v>87682.170110543186</v>
      </c>
      <c r="BL145">
        <v>87682.170110543186</v>
      </c>
      <c r="BN145">
        <v>87682.170110543186</v>
      </c>
      <c r="BP145">
        <v>87682.170110543186</v>
      </c>
      <c r="BR145">
        <v>87682.170110543186</v>
      </c>
      <c r="BT145">
        <v>87682.170110543186</v>
      </c>
      <c r="BV145">
        <v>87682.170110543186</v>
      </c>
      <c r="BX145">
        <v>87682.170110543186</v>
      </c>
      <c r="BY145">
        <v>87682.17</v>
      </c>
      <c r="BZ145">
        <v>2962780.52</v>
      </c>
      <c r="CB145">
        <v>0.06</v>
      </c>
      <c r="CC145">
        <v>177766.83119999999</v>
      </c>
      <c r="CD145">
        <v>82421.239715892283</v>
      </c>
      <c r="CE145">
        <v>2785013.69</v>
      </c>
      <c r="CF145" t="s">
        <v>9</v>
      </c>
      <c r="CG145">
        <v>4000</v>
      </c>
      <c r="CH145">
        <v>86421.239715892283</v>
      </c>
      <c r="CI145">
        <v>135160</v>
      </c>
      <c r="CJ145">
        <v>2920173.69</v>
      </c>
      <c r="CK145" t="s">
        <v>20</v>
      </c>
      <c r="CL145" t="s">
        <v>110</v>
      </c>
      <c r="CN145">
        <v>0</v>
      </c>
      <c r="CO145" t="s">
        <v>1</v>
      </c>
      <c r="CP145" t="s">
        <v>1</v>
      </c>
      <c r="CQ145" t="b">
        <v>1</v>
      </c>
      <c r="CR145" t="s">
        <v>1863</v>
      </c>
      <c r="CS145" t="s">
        <v>1787</v>
      </c>
      <c r="CT145" t="s">
        <v>1871</v>
      </c>
      <c r="CU145" t="s">
        <v>1864</v>
      </c>
      <c r="CV145" t="s">
        <v>866</v>
      </c>
      <c r="CW145" t="s">
        <v>128</v>
      </c>
      <c r="CX145" t="s">
        <v>1450</v>
      </c>
      <c r="CY145">
        <v>1.1099999999999994</v>
      </c>
      <c r="CZ145">
        <v>95927.576084640386</v>
      </c>
      <c r="DA145">
        <v>2920173.69</v>
      </c>
      <c r="DB145" t="s">
        <v>9</v>
      </c>
      <c r="DC145" t="b">
        <v>1</v>
      </c>
      <c r="DD145">
        <v>2920173.69</v>
      </c>
      <c r="DE145">
        <v>0</v>
      </c>
      <c r="DF145" t="b">
        <v>1</v>
      </c>
      <c r="DG145" s="23">
        <f>ROUND(ПП4[[#This Row],[Стоимость квартиры с отделкой]]/1000000,2)</f>
        <v>2.92</v>
      </c>
    </row>
    <row r="146" spans="1:111" x14ac:dyDescent="0.25">
      <c r="A146">
        <v>145</v>
      </c>
      <c r="B146" t="s">
        <v>4</v>
      </c>
      <c r="C146">
        <v>5</v>
      </c>
      <c r="D146" t="s">
        <v>53</v>
      </c>
      <c r="E146">
        <v>0</v>
      </c>
      <c r="F146">
        <v>13.95</v>
      </c>
      <c r="I146">
        <v>13.95</v>
      </c>
      <c r="J146">
        <v>5.77</v>
      </c>
      <c r="K146">
        <v>3.6</v>
      </c>
      <c r="N146">
        <v>3.59</v>
      </c>
      <c r="O146">
        <v>4.12</v>
      </c>
      <c r="Q146">
        <v>4.12</v>
      </c>
      <c r="R146">
        <v>31.03</v>
      </c>
      <c r="S146">
        <v>26.91</v>
      </c>
      <c r="T146">
        <v>28.97</v>
      </c>
      <c r="U146">
        <v>29.7</v>
      </c>
      <c r="V146">
        <v>75600</v>
      </c>
      <c r="W146">
        <v>3780</v>
      </c>
      <c r="X146">
        <v>79380</v>
      </c>
      <c r="Z146">
        <v>79380</v>
      </c>
      <c r="AB146">
        <v>79380</v>
      </c>
      <c r="AD146">
        <v>79380</v>
      </c>
      <c r="AF146">
        <v>79380</v>
      </c>
      <c r="AH146">
        <v>79380</v>
      </c>
      <c r="AJ146">
        <v>79380</v>
      </c>
      <c r="AL146">
        <v>79380</v>
      </c>
      <c r="AN146">
        <v>79380</v>
      </c>
      <c r="AP146">
        <v>79380</v>
      </c>
      <c r="AR146">
        <v>79380</v>
      </c>
      <c r="AT146">
        <v>79380</v>
      </c>
      <c r="AV146">
        <v>79380</v>
      </c>
      <c r="AX146">
        <v>79380</v>
      </c>
      <c r="AZ146">
        <v>79380</v>
      </c>
      <c r="BB146">
        <v>79380</v>
      </c>
      <c r="BD146">
        <v>79380</v>
      </c>
      <c r="BF146">
        <v>79380</v>
      </c>
      <c r="BH146">
        <v>79380</v>
      </c>
      <c r="BI146" s="5"/>
      <c r="BJ146" s="5">
        <v>79380</v>
      </c>
      <c r="BL146">
        <v>79380</v>
      </c>
      <c r="BN146">
        <v>79380</v>
      </c>
      <c r="BP146">
        <v>79380</v>
      </c>
      <c r="BR146">
        <v>79380</v>
      </c>
      <c r="BT146">
        <v>79380</v>
      </c>
      <c r="BV146">
        <v>79380</v>
      </c>
      <c r="BX146">
        <v>79380</v>
      </c>
      <c r="BY146">
        <v>79380</v>
      </c>
      <c r="BZ146">
        <v>2299638.6</v>
      </c>
      <c r="CC146">
        <v>0</v>
      </c>
      <c r="CD146">
        <v>79380</v>
      </c>
      <c r="CE146">
        <v>2299638.6</v>
      </c>
      <c r="CF146" t="s">
        <v>9</v>
      </c>
      <c r="CG146">
        <v>7500</v>
      </c>
      <c r="CH146">
        <v>86880</v>
      </c>
      <c r="CI146">
        <v>217275</v>
      </c>
      <c r="CJ146">
        <v>2516913.6</v>
      </c>
      <c r="CN146">
        <v>0</v>
      </c>
      <c r="CO146" t="s">
        <v>1</v>
      </c>
      <c r="CP146" t="s">
        <v>1</v>
      </c>
      <c r="CQ146" t="b">
        <v>1</v>
      </c>
      <c r="CR146" t="s">
        <v>1863</v>
      </c>
      <c r="CS146" t="s">
        <v>1787</v>
      </c>
      <c r="CT146" t="s">
        <v>1871</v>
      </c>
      <c r="CU146" t="s">
        <v>1862</v>
      </c>
      <c r="CV146" t="s">
        <v>867</v>
      </c>
      <c r="CW146" t="s">
        <v>128</v>
      </c>
      <c r="CX146" t="s">
        <v>1450</v>
      </c>
      <c r="CY146">
        <v>0.73000000000000043</v>
      </c>
      <c r="CZ146">
        <v>63422.400000000038</v>
      </c>
      <c r="DA146">
        <v>2516913.6</v>
      </c>
      <c r="DB146" t="s">
        <v>9</v>
      </c>
      <c r="DC146" t="b">
        <v>1</v>
      </c>
      <c r="DD146">
        <v>2516913.6</v>
      </c>
      <c r="DE146">
        <v>0</v>
      </c>
      <c r="DF146" t="b">
        <v>1</v>
      </c>
      <c r="DG146" s="23">
        <f>ROUND(ПП4[[#This Row],[Стоимость квартиры с отделкой]]/1000000,2)</f>
        <v>2.52</v>
      </c>
    </row>
    <row r="147" spans="1:111" x14ac:dyDescent="0.25">
      <c r="A147">
        <v>146</v>
      </c>
      <c r="B147" t="s">
        <v>4</v>
      </c>
      <c r="C147">
        <v>5</v>
      </c>
      <c r="D147" t="s">
        <v>54</v>
      </c>
      <c r="E147">
        <v>2</v>
      </c>
      <c r="F147">
        <v>17.54</v>
      </c>
      <c r="G147">
        <v>12.04</v>
      </c>
      <c r="I147">
        <v>29.58</v>
      </c>
      <c r="J147">
        <v>17.010000000000002</v>
      </c>
      <c r="K147">
        <v>3.71</v>
      </c>
      <c r="L147">
        <v>2.64</v>
      </c>
      <c r="N147">
        <v>13.06</v>
      </c>
      <c r="O147">
        <v>2.61</v>
      </c>
      <c r="P147">
        <v>2.88</v>
      </c>
      <c r="Q147">
        <v>5.49</v>
      </c>
      <c r="R147">
        <v>71.489999999999995</v>
      </c>
      <c r="S147">
        <v>66</v>
      </c>
      <c r="T147">
        <v>68.75</v>
      </c>
      <c r="U147">
        <v>70.099999999999994</v>
      </c>
      <c r="V147">
        <v>71304.800000000003</v>
      </c>
      <c r="W147">
        <v>3565.24</v>
      </c>
      <c r="X147">
        <v>74870.039999999994</v>
      </c>
      <c r="Z147">
        <v>74870.039999999994</v>
      </c>
      <c r="AA147">
        <v>3743.502</v>
      </c>
      <c r="AB147">
        <v>78613.542000000016</v>
      </c>
      <c r="AC147">
        <v>9.6694656660000025</v>
      </c>
      <c r="AD147">
        <v>78623.211465666012</v>
      </c>
      <c r="AF147">
        <v>78623.211465666012</v>
      </c>
      <c r="AH147">
        <v>78623.211465666012</v>
      </c>
      <c r="AI147">
        <v>1572.4642293133202</v>
      </c>
      <c r="AJ147">
        <v>80195.675694979334</v>
      </c>
      <c r="AK147">
        <v>801.95675694979332</v>
      </c>
      <c r="AL147">
        <v>80997.632451929123</v>
      </c>
      <c r="AM147">
        <v>1619.9526490385824</v>
      </c>
      <c r="AN147">
        <v>82617.585100967699</v>
      </c>
      <c r="AP147">
        <v>82617.585100967699</v>
      </c>
      <c r="AQ147">
        <v>2478.527553029031</v>
      </c>
      <c r="AR147">
        <v>85096.112653996737</v>
      </c>
      <c r="AT147">
        <v>85096.112653996737</v>
      </c>
      <c r="AU147">
        <v>2552.8833796199019</v>
      </c>
      <c r="AV147">
        <v>87648.99603361664</v>
      </c>
      <c r="AX147">
        <v>87648.99603361664</v>
      </c>
      <c r="AZ147">
        <v>87648.99603361664</v>
      </c>
      <c r="BB147">
        <v>87648.99603361664</v>
      </c>
      <c r="BD147">
        <v>87648.99603361664</v>
      </c>
      <c r="BF147">
        <v>87648.99603361664</v>
      </c>
      <c r="BH147">
        <v>87648.99603361664</v>
      </c>
      <c r="BI147" s="5"/>
      <c r="BJ147" s="5">
        <v>87648.99603361664</v>
      </c>
      <c r="BL147">
        <v>87648.99603361664</v>
      </c>
      <c r="BN147">
        <v>87648.99603361664</v>
      </c>
      <c r="BP147">
        <v>87648.99603361664</v>
      </c>
      <c r="BR147">
        <v>87648.99603361664</v>
      </c>
      <c r="BT147">
        <v>87648.99603361664</v>
      </c>
      <c r="BV147">
        <v>87648.99603361664</v>
      </c>
      <c r="BX147">
        <v>87648.99603361664</v>
      </c>
      <c r="BY147">
        <v>87649</v>
      </c>
      <c r="BZ147">
        <v>6025868.75</v>
      </c>
      <c r="CC147">
        <v>0</v>
      </c>
      <c r="CD147">
        <v>87649</v>
      </c>
      <c r="CE147">
        <v>6025868.75</v>
      </c>
      <c r="CF147" t="s">
        <v>8</v>
      </c>
      <c r="CH147">
        <v>87649</v>
      </c>
      <c r="CI147">
        <v>0</v>
      </c>
      <c r="CJ147">
        <v>6025868.75</v>
      </c>
      <c r="CN147">
        <v>0</v>
      </c>
      <c r="CO147" t="s">
        <v>1</v>
      </c>
      <c r="CP147" t="s">
        <v>1</v>
      </c>
      <c r="CQ147" t="b">
        <v>1</v>
      </c>
      <c r="CR147" t="s">
        <v>1863</v>
      </c>
      <c r="CS147" t="s">
        <v>1787</v>
      </c>
      <c r="CT147" t="s">
        <v>1871</v>
      </c>
      <c r="CU147" t="s">
        <v>1857</v>
      </c>
      <c r="CV147" t="s">
        <v>868</v>
      </c>
      <c r="CW147" t="s">
        <v>128</v>
      </c>
      <c r="CX147" t="s">
        <v>1450</v>
      </c>
      <c r="CY147">
        <v>1.3499999999999943</v>
      </c>
      <c r="CZ147">
        <v>118326.1499999995</v>
      </c>
      <c r="DA147">
        <v>6025868.75</v>
      </c>
      <c r="DB147" t="s">
        <v>8</v>
      </c>
      <c r="DC147" t="b">
        <v>1</v>
      </c>
      <c r="DD147">
        <v>6025868.75</v>
      </c>
      <c r="DE147">
        <v>0</v>
      </c>
      <c r="DF147" t="b">
        <v>1</v>
      </c>
      <c r="DG147" s="23">
        <f>ROUND(ПП4[[#This Row],[Стоимость квартиры с отделкой]]/1000000,2)</f>
        <v>6.03</v>
      </c>
    </row>
    <row r="148" spans="1:111" x14ac:dyDescent="0.25">
      <c r="A148">
        <v>147</v>
      </c>
      <c r="B148" t="s">
        <v>4</v>
      </c>
      <c r="C148">
        <v>5</v>
      </c>
      <c r="D148" t="s">
        <v>55</v>
      </c>
      <c r="E148">
        <v>1</v>
      </c>
      <c r="F148">
        <v>13.45</v>
      </c>
      <c r="I148">
        <v>13.45</v>
      </c>
      <c r="J148">
        <v>11.31</v>
      </c>
      <c r="K148">
        <v>3.69</v>
      </c>
      <c r="N148">
        <v>5.63</v>
      </c>
      <c r="O148">
        <v>2.59</v>
      </c>
      <c r="Q148">
        <v>2.59</v>
      </c>
      <c r="R148">
        <v>36.67</v>
      </c>
      <c r="S148">
        <v>34.08</v>
      </c>
      <c r="T148">
        <v>35.380000000000003</v>
      </c>
      <c r="U148">
        <v>36.599999999999994</v>
      </c>
      <c r="V148">
        <v>71400</v>
      </c>
      <c r="W148">
        <v>3570</v>
      </c>
      <c r="X148">
        <v>74970</v>
      </c>
      <c r="Z148">
        <v>74970</v>
      </c>
      <c r="AB148">
        <v>74970</v>
      </c>
      <c r="AD148">
        <v>74970</v>
      </c>
      <c r="AF148">
        <v>74970</v>
      </c>
      <c r="AH148">
        <v>74970</v>
      </c>
      <c r="AJ148">
        <v>74970</v>
      </c>
      <c r="AL148">
        <v>74970</v>
      </c>
      <c r="AN148">
        <v>74970</v>
      </c>
      <c r="AP148">
        <v>74970</v>
      </c>
      <c r="AR148">
        <v>74970</v>
      </c>
      <c r="AT148">
        <v>74970</v>
      </c>
      <c r="AV148">
        <v>74970</v>
      </c>
      <c r="AX148">
        <v>74970</v>
      </c>
      <c r="AZ148">
        <v>74970</v>
      </c>
      <c r="BB148">
        <v>74970</v>
      </c>
      <c r="BD148">
        <v>74970</v>
      </c>
      <c r="BF148">
        <v>74970</v>
      </c>
      <c r="BH148">
        <v>74970</v>
      </c>
      <c r="BI148" s="5"/>
      <c r="BJ148" s="5">
        <v>74970</v>
      </c>
      <c r="BL148">
        <v>74970</v>
      </c>
      <c r="BN148">
        <v>74970</v>
      </c>
      <c r="BP148">
        <v>74970</v>
      </c>
      <c r="BR148">
        <v>74970</v>
      </c>
      <c r="BT148">
        <v>74970</v>
      </c>
      <c r="BV148">
        <v>74970</v>
      </c>
      <c r="BX148">
        <v>74970</v>
      </c>
      <c r="BY148">
        <v>74970</v>
      </c>
      <c r="BZ148">
        <v>2652438.6</v>
      </c>
      <c r="CB148">
        <v>0.2</v>
      </c>
      <c r="CC148">
        <v>530487.72000000009</v>
      </c>
      <c r="CD148">
        <v>59975.999999999993</v>
      </c>
      <c r="CE148">
        <v>2121950.88</v>
      </c>
      <c r="CF148" t="s">
        <v>8</v>
      </c>
      <c r="CH148">
        <v>59975.999999999993</v>
      </c>
      <c r="CI148">
        <v>0</v>
      </c>
      <c r="CJ148">
        <v>2121950.88</v>
      </c>
      <c r="CL148" t="s">
        <v>1804</v>
      </c>
      <c r="CN148">
        <v>0</v>
      </c>
      <c r="CO148" t="s">
        <v>1</v>
      </c>
      <c r="CP148" t="s">
        <v>1</v>
      </c>
      <c r="CQ148" t="b">
        <v>1</v>
      </c>
      <c r="CR148" t="s">
        <v>1863</v>
      </c>
      <c r="CS148" t="s">
        <v>1787</v>
      </c>
      <c r="CT148" t="s">
        <v>1871</v>
      </c>
      <c r="CU148" t="s">
        <v>1864</v>
      </c>
      <c r="CV148" t="s">
        <v>869</v>
      </c>
      <c r="CW148" t="s">
        <v>128</v>
      </c>
      <c r="CX148" t="s">
        <v>1450</v>
      </c>
      <c r="CY148">
        <v>1.2199999999999918</v>
      </c>
      <c r="CZ148">
        <v>73170.719999999492</v>
      </c>
      <c r="DA148">
        <v>4390000</v>
      </c>
      <c r="DB148" t="s">
        <v>8</v>
      </c>
      <c r="DC148" t="b">
        <v>1</v>
      </c>
      <c r="DD148">
        <v>2121950.88</v>
      </c>
      <c r="DE148">
        <v>0</v>
      </c>
      <c r="DF148" t="b">
        <v>1</v>
      </c>
      <c r="DG148" s="23">
        <f>ROUND(ПП4[[#This Row],[Стоимость квартиры с отделкой]]/1000000,2)</f>
        <v>2.12</v>
      </c>
    </row>
    <row r="149" spans="1:111" x14ac:dyDescent="0.25">
      <c r="A149">
        <v>148</v>
      </c>
      <c r="B149" t="s">
        <v>4</v>
      </c>
      <c r="C149">
        <v>5</v>
      </c>
      <c r="D149" t="s">
        <v>56</v>
      </c>
      <c r="E149">
        <v>1</v>
      </c>
      <c r="F149">
        <v>13.45</v>
      </c>
      <c r="I149">
        <v>13.45</v>
      </c>
      <c r="J149">
        <v>12.54</v>
      </c>
      <c r="K149">
        <v>3.69</v>
      </c>
      <c r="N149">
        <v>6.62</v>
      </c>
      <c r="O149">
        <v>3.01</v>
      </c>
      <c r="Q149">
        <v>3.01</v>
      </c>
      <c r="R149">
        <v>39.31</v>
      </c>
      <c r="S149">
        <v>36.299999999999997</v>
      </c>
      <c r="T149">
        <v>37.81</v>
      </c>
      <c r="U149">
        <v>39.200000000000003</v>
      </c>
      <c r="V149">
        <v>72100</v>
      </c>
      <c r="W149">
        <v>3605</v>
      </c>
      <c r="X149">
        <v>75705</v>
      </c>
      <c r="Y149">
        <v>3028.2000000000003</v>
      </c>
      <c r="Z149">
        <v>78733.2</v>
      </c>
      <c r="AA149">
        <v>3936.66</v>
      </c>
      <c r="AB149">
        <v>82669.86</v>
      </c>
      <c r="AC149">
        <v>10.16839278</v>
      </c>
      <c r="AD149">
        <v>82680.028392780005</v>
      </c>
      <c r="AE149">
        <v>4134.0014196390002</v>
      </c>
      <c r="AF149">
        <v>86814.029812419001</v>
      </c>
      <c r="AH149">
        <v>86814.029812419001</v>
      </c>
      <c r="AI149">
        <v>2604.4208943725698</v>
      </c>
      <c r="AJ149">
        <v>89418.450706791569</v>
      </c>
      <c r="AK149">
        <v>894.18450706791566</v>
      </c>
      <c r="AL149">
        <v>90312.635213859481</v>
      </c>
      <c r="AM149">
        <v>1806.2527042771897</v>
      </c>
      <c r="AN149">
        <v>92118.887918136679</v>
      </c>
      <c r="AO149">
        <v>1842.3777583627336</v>
      </c>
      <c r="AP149">
        <v>93961.265676499403</v>
      </c>
      <c r="AQ149">
        <v>2818.8379702949819</v>
      </c>
      <c r="AR149">
        <v>96780.103646794378</v>
      </c>
      <c r="AT149">
        <v>96780.103646794378</v>
      </c>
      <c r="AU149">
        <v>2903.4031094038314</v>
      </c>
      <c r="AV149">
        <v>99683.506756198214</v>
      </c>
      <c r="AW149">
        <v>5981.0104053718924</v>
      </c>
      <c r="AX149">
        <v>105664.51716157013</v>
      </c>
      <c r="AZ149">
        <v>105664.51716157013</v>
      </c>
      <c r="BB149">
        <v>105664.51716157013</v>
      </c>
      <c r="BD149">
        <v>105664.51716157013</v>
      </c>
      <c r="BF149">
        <v>105664.51716157013</v>
      </c>
      <c r="BH149">
        <v>105664.51716157013</v>
      </c>
      <c r="BI149" s="5"/>
      <c r="BJ149" s="5">
        <v>105664.51716157013</v>
      </c>
      <c r="BL149">
        <v>105664.51716157013</v>
      </c>
      <c r="BN149">
        <v>105664.51716157013</v>
      </c>
      <c r="BP149">
        <v>105664.51716157013</v>
      </c>
      <c r="BR149">
        <v>105664.51716157013</v>
      </c>
      <c r="BT149">
        <v>105664.51716157013</v>
      </c>
      <c r="BV149">
        <v>105664.51716157013</v>
      </c>
      <c r="BX149">
        <v>105664.51716157013</v>
      </c>
      <c r="BY149">
        <v>105664.52</v>
      </c>
      <c r="BZ149">
        <v>3995175.5</v>
      </c>
      <c r="CC149">
        <v>0</v>
      </c>
      <c r="CD149">
        <v>105664.51996826236</v>
      </c>
      <c r="CE149">
        <v>3995175.5</v>
      </c>
      <c r="CF149" t="s">
        <v>8</v>
      </c>
      <c r="CH149">
        <v>105664.51996826236</v>
      </c>
      <c r="CI149">
        <v>0</v>
      </c>
      <c r="CJ149">
        <v>3995175.5</v>
      </c>
      <c r="CN149">
        <v>0</v>
      </c>
      <c r="CO149" t="s">
        <v>1</v>
      </c>
      <c r="CP149" t="s">
        <v>1</v>
      </c>
      <c r="CQ149" t="b">
        <v>1</v>
      </c>
      <c r="CR149" t="s">
        <v>1863</v>
      </c>
      <c r="CS149" t="s">
        <v>1787</v>
      </c>
      <c r="CT149" t="s">
        <v>1871</v>
      </c>
      <c r="CU149" t="s">
        <v>1864</v>
      </c>
      <c r="CV149" t="s">
        <v>870</v>
      </c>
      <c r="CW149" t="s">
        <v>128</v>
      </c>
      <c r="CX149" t="s">
        <v>1450</v>
      </c>
      <c r="CY149">
        <v>1.3900000000000006</v>
      </c>
      <c r="CZ149">
        <v>146873.68275588474</v>
      </c>
      <c r="DA149">
        <v>3995175.5</v>
      </c>
      <c r="DB149" t="s">
        <v>8</v>
      </c>
      <c r="DC149" t="b">
        <v>1</v>
      </c>
      <c r="DD149">
        <v>3995175.5</v>
      </c>
      <c r="DE149">
        <v>0</v>
      </c>
      <c r="DF149" t="b">
        <v>1</v>
      </c>
      <c r="DG149" s="23">
        <f>ROUND(ПП4[[#This Row],[Стоимость квартиры с отделкой]]/1000000,2)</f>
        <v>4</v>
      </c>
    </row>
    <row r="150" spans="1:111" x14ac:dyDescent="0.25">
      <c r="A150">
        <v>149</v>
      </c>
      <c r="B150" t="s">
        <v>4</v>
      </c>
      <c r="C150">
        <v>5</v>
      </c>
      <c r="D150" t="s">
        <v>57</v>
      </c>
      <c r="E150">
        <v>1</v>
      </c>
      <c r="F150">
        <v>12.11</v>
      </c>
      <c r="I150">
        <v>12.11</v>
      </c>
      <c r="J150">
        <v>12.27</v>
      </c>
      <c r="K150">
        <v>3.84</v>
      </c>
      <c r="N150">
        <v>7.06</v>
      </c>
      <c r="O150">
        <v>2.84</v>
      </c>
      <c r="Q150">
        <v>2.84</v>
      </c>
      <c r="R150">
        <v>38.119999999999997</v>
      </c>
      <c r="S150">
        <v>35.28</v>
      </c>
      <c r="T150">
        <v>36.700000000000003</v>
      </c>
      <c r="U150">
        <v>38.1</v>
      </c>
      <c r="V150">
        <v>72100</v>
      </c>
      <c r="W150">
        <v>3605</v>
      </c>
      <c r="X150">
        <v>75705</v>
      </c>
      <c r="Y150">
        <v>3028.2000000000003</v>
      </c>
      <c r="Z150">
        <v>78733.2</v>
      </c>
      <c r="AB150">
        <v>78733.2</v>
      </c>
      <c r="AD150">
        <v>78733.2</v>
      </c>
      <c r="AF150">
        <v>78733.2</v>
      </c>
      <c r="AH150">
        <v>78733.2</v>
      </c>
      <c r="AJ150">
        <v>78733.2</v>
      </c>
      <c r="AL150">
        <v>78733.2</v>
      </c>
      <c r="AN150">
        <v>78733.2</v>
      </c>
      <c r="AP150">
        <v>78733.2</v>
      </c>
      <c r="AR150">
        <v>78733.2</v>
      </c>
      <c r="AT150">
        <v>78733.2</v>
      </c>
      <c r="AV150">
        <v>78733.2</v>
      </c>
      <c r="AX150">
        <v>78733.2</v>
      </c>
      <c r="AZ150">
        <v>78733.2</v>
      </c>
      <c r="BB150">
        <v>78733.2</v>
      </c>
      <c r="BD150">
        <v>78733.2</v>
      </c>
      <c r="BF150">
        <v>78733.2</v>
      </c>
      <c r="BH150">
        <v>78733.2</v>
      </c>
      <c r="BI150" s="5"/>
      <c r="BJ150" s="5">
        <v>78733.2</v>
      </c>
      <c r="BL150">
        <v>78733.2</v>
      </c>
      <c r="BN150">
        <v>78733.2</v>
      </c>
      <c r="BP150">
        <v>78733.2</v>
      </c>
      <c r="BR150">
        <v>78733.2</v>
      </c>
      <c r="BT150">
        <v>78733.2</v>
      </c>
      <c r="BV150">
        <v>78733.2</v>
      </c>
      <c r="BX150">
        <v>78733.2</v>
      </c>
      <c r="BY150">
        <v>78733.2</v>
      </c>
      <c r="BZ150">
        <v>2889508.44</v>
      </c>
      <c r="CC150">
        <v>0</v>
      </c>
      <c r="CD150">
        <v>78733.2</v>
      </c>
      <c r="CE150">
        <v>2889508.44</v>
      </c>
      <c r="CF150" t="s">
        <v>8</v>
      </c>
      <c r="CH150">
        <v>78733.2</v>
      </c>
      <c r="CI150">
        <v>0</v>
      </c>
      <c r="CJ150">
        <v>2889508.44</v>
      </c>
      <c r="CN150">
        <v>0</v>
      </c>
      <c r="CO150" t="s">
        <v>1</v>
      </c>
      <c r="CP150" t="s">
        <v>1</v>
      </c>
      <c r="CQ150" t="b">
        <v>1</v>
      </c>
      <c r="CR150" t="s">
        <v>1863</v>
      </c>
      <c r="CS150" t="s">
        <v>1787</v>
      </c>
      <c r="CT150" t="s">
        <v>1871</v>
      </c>
      <c r="CU150" t="s">
        <v>1864</v>
      </c>
      <c r="CV150" t="s">
        <v>871</v>
      </c>
      <c r="CW150" t="s">
        <v>128</v>
      </c>
      <c r="CX150" t="s">
        <v>1450</v>
      </c>
      <c r="CY150">
        <v>1.3999999999999986</v>
      </c>
      <c r="CZ150">
        <v>110226.47999999988</v>
      </c>
      <c r="DA150">
        <v>2889508.44</v>
      </c>
      <c r="DB150" t="s">
        <v>8</v>
      </c>
      <c r="DC150" t="b">
        <v>1</v>
      </c>
      <c r="DD150">
        <v>2889508.44</v>
      </c>
      <c r="DE150">
        <v>0</v>
      </c>
      <c r="DF150" t="b">
        <v>1</v>
      </c>
      <c r="DG150" s="23">
        <f>ROUND(ПП4[[#This Row],[Стоимость квартиры с отделкой]]/1000000,2)</f>
        <v>2.89</v>
      </c>
    </row>
    <row r="151" spans="1:111" x14ac:dyDescent="0.25">
      <c r="A151">
        <v>150</v>
      </c>
      <c r="B151" t="s">
        <v>4</v>
      </c>
      <c r="C151">
        <v>5</v>
      </c>
      <c r="D151" t="s">
        <v>58</v>
      </c>
      <c r="E151">
        <v>1</v>
      </c>
      <c r="F151">
        <v>11.74</v>
      </c>
      <c r="I151">
        <v>11.74</v>
      </c>
      <c r="J151">
        <v>12.47</v>
      </c>
      <c r="K151">
        <v>3.71</v>
      </c>
      <c r="N151">
        <v>7.29</v>
      </c>
      <c r="O151">
        <v>2.89</v>
      </c>
      <c r="Q151">
        <v>2.89</v>
      </c>
      <c r="R151">
        <v>38.1</v>
      </c>
      <c r="S151">
        <v>35.21</v>
      </c>
      <c r="T151">
        <v>36.659999999999997</v>
      </c>
      <c r="U151">
        <v>37.700000000000003</v>
      </c>
      <c r="V151">
        <v>72100</v>
      </c>
      <c r="W151">
        <v>3605</v>
      </c>
      <c r="X151">
        <v>75705</v>
      </c>
      <c r="Y151">
        <v>3028.2000000000003</v>
      </c>
      <c r="Z151">
        <v>78733.2</v>
      </c>
      <c r="AA151">
        <v>3936.66</v>
      </c>
      <c r="AB151">
        <v>82669.86</v>
      </c>
      <c r="AC151">
        <v>10.16839278</v>
      </c>
      <c r="AD151">
        <v>82680.028392780005</v>
      </c>
      <c r="AE151">
        <v>4134.0014196390002</v>
      </c>
      <c r="AF151">
        <v>86814.029812419001</v>
      </c>
      <c r="AH151">
        <v>86814.029812419001</v>
      </c>
      <c r="AI151">
        <v>2604.4208943725698</v>
      </c>
      <c r="AJ151">
        <v>89418.450706791569</v>
      </c>
      <c r="AK151">
        <v>894.18450706791566</v>
      </c>
      <c r="AL151">
        <v>90312.635213859481</v>
      </c>
      <c r="AM151">
        <v>1806.2527042771897</v>
      </c>
      <c r="AN151">
        <v>92118.887918136679</v>
      </c>
      <c r="AO151">
        <v>1842.3777583627336</v>
      </c>
      <c r="AP151">
        <v>93961.265676499403</v>
      </c>
      <c r="AQ151">
        <v>2818.8379702949819</v>
      </c>
      <c r="AR151">
        <v>96780.103646794378</v>
      </c>
      <c r="AT151">
        <v>96780.103646794378</v>
      </c>
      <c r="AV151">
        <v>96780.103646794378</v>
      </c>
      <c r="AX151">
        <v>96780.103646794378</v>
      </c>
      <c r="AZ151">
        <v>96780.103646794378</v>
      </c>
      <c r="BB151">
        <v>96780.103646794378</v>
      </c>
      <c r="BD151">
        <v>96780.103646794378</v>
      </c>
      <c r="BF151">
        <v>96780.103646794378</v>
      </c>
      <c r="BH151">
        <v>96780.103646794378</v>
      </c>
      <c r="BI151" s="5"/>
      <c r="BJ151" s="5">
        <v>96780.103646794378</v>
      </c>
      <c r="BL151">
        <v>96780.103646794378</v>
      </c>
      <c r="BN151">
        <v>96780.103646794378</v>
      </c>
      <c r="BP151">
        <v>96780.103646794378</v>
      </c>
      <c r="BR151">
        <v>96780.103646794378</v>
      </c>
      <c r="BT151">
        <v>96780.103646794378</v>
      </c>
      <c r="BV151">
        <v>96780.103646794378</v>
      </c>
      <c r="BX151">
        <v>96780.103646794378</v>
      </c>
      <c r="BY151">
        <v>96780.1</v>
      </c>
      <c r="BZ151">
        <v>3547958.47</v>
      </c>
      <c r="CC151">
        <v>0</v>
      </c>
      <c r="CD151">
        <v>96780.100109110761</v>
      </c>
      <c r="CE151">
        <v>3547958.47</v>
      </c>
      <c r="CF151" t="s">
        <v>8</v>
      </c>
      <c r="CH151">
        <v>96780.100109110761</v>
      </c>
      <c r="CI151">
        <v>0</v>
      </c>
      <c r="CJ151">
        <v>3547958.47</v>
      </c>
      <c r="CN151">
        <v>0</v>
      </c>
      <c r="CO151" t="s">
        <v>1</v>
      </c>
      <c r="CP151" t="s">
        <v>1</v>
      </c>
      <c r="CQ151" t="b">
        <v>1</v>
      </c>
      <c r="CR151" t="s">
        <v>1863</v>
      </c>
      <c r="CS151" t="s">
        <v>1787</v>
      </c>
      <c r="CT151" t="s">
        <v>1871</v>
      </c>
      <c r="CU151" t="s">
        <v>1864</v>
      </c>
      <c r="CV151" t="s">
        <v>872</v>
      </c>
      <c r="CW151" t="s">
        <v>128</v>
      </c>
      <c r="CX151" t="s">
        <v>1450</v>
      </c>
      <c r="CY151">
        <v>1.0399999999999991</v>
      </c>
      <c r="CZ151">
        <v>100651.30411347513</v>
      </c>
      <c r="DA151">
        <v>3547958.47</v>
      </c>
      <c r="DB151" t="s">
        <v>8</v>
      </c>
      <c r="DC151" t="b">
        <v>1</v>
      </c>
      <c r="DD151">
        <v>3547958.47</v>
      </c>
      <c r="DE151">
        <v>0</v>
      </c>
      <c r="DF151" t="b">
        <v>1</v>
      </c>
      <c r="DG151" s="23">
        <f>ROUND(ПП4[[#This Row],[Стоимость квартиры с отделкой]]/1000000,2)</f>
        <v>3.55</v>
      </c>
    </row>
    <row r="152" spans="1:111" x14ac:dyDescent="0.25">
      <c r="A152">
        <v>151</v>
      </c>
      <c r="B152" t="s">
        <v>4</v>
      </c>
      <c r="C152">
        <v>5</v>
      </c>
      <c r="D152" t="s">
        <v>59</v>
      </c>
      <c r="E152">
        <v>3</v>
      </c>
      <c r="F152">
        <v>14.79</v>
      </c>
      <c r="G152">
        <v>14.24</v>
      </c>
      <c r="H152">
        <v>13.63</v>
      </c>
      <c r="I152">
        <v>42.66</v>
      </c>
      <c r="J152">
        <v>13.29</v>
      </c>
      <c r="K152">
        <v>4.72</v>
      </c>
      <c r="L152">
        <v>1.66</v>
      </c>
      <c r="M152">
        <v>2.19</v>
      </c>
      <c r="N152">
        <v>11.45</v>
      </c>
      <c r="O152">
        <v>2.73</v>
      </c>
      <c r="P152">
        <v>2.78</v>
      </c>
      <c r="Q152">
        <v>5.51</v>
      </c>
      <c r="R152">
        <v>81.48</v>
      </c>
      <c r="S152">
        <v>75.97</v>
      </c>
      <c r="T152">
        <v>78.73</v>
      </c>
      <c r="U152">
        <v>80.899999999999977</v>
      </c>
      <c r="V152">
        <v>68364.800000000003</v>
      </c>
      <c r="W152">
        <v>3418.24</v>
      </c>
      <c r="X152">
        <v>71783.040000000008</v>
      </c>
      <c r="Z152">
        <v>71783.040000000008</v>
      </c>
      <c r="AB152">
        <v>71783.040000000008</v>
      </c>
      <c r="AC152">
        <v>8.8293139200000024</v>
      </c>
      <c r="AD152">
        <v>71791.869313920004</v>
      </c>
      <c r="AF152">
        <v>71791.869313920004</v>
      </c>
      <c r="AH152">
        <v>71791.869313920004</v>
      </c>
      <c r="AJ152">
        <v>71791.869313920004</v>
      </c>
      <c r="AL152">
        <v>71791.869313920004</v>
      </c>
      <c r="AN152">
        <v>71791.869313920004</v>
      </c>
      <c r="AP152">
        <v>71791.869313920004</v>
      </c>
      <c r="AR152">
        <v>71791.869313920004</v>
      </c>
      <c r="AT152">
        <v>71791.869313920004</v>
      </c>
      <c r="AV152">
        <v>71791.869313920004</v>
      </c>
      <c r="AX152">
        <v>71791.869313920004</v>
      </c>
      <c r="AZ152">
        <v>71791.869313920004</v>
      </c>
      <c r="BB152">
        <v>71791.869313920004</v>
      </c>
      <c r="BD152">
        <v>71791.869313920004</v>
      </c>
      <c r="BF152">
        <v>71791.869313920004</v>
      </c>
      <c r="BH152">
        <v>71791.869313920004</v>
      </c>
      <c r="BI152" s="5"/>
      <c r="BJ152" s="5">
        <v>71791.869313920004</v>
      </c>
      <c r="BL152">
        <v>71791.869313920004</v>
      </c>
      <c r="BN152">
        <v>71791.869313920004</v>
      </c>
      <c r="BP152">
        <v>71791.869313920004</v>
      </c>
      <c r="BR152">
        <v>71791.869313920004</v>
      </c>
      <c r="BT152">
        <v>71791.869313920004</v>
      </c>
      <c r="BV152">
        <v>71791.869313920004</v>
      </c>
      <c r="BX152">
        <v>71791.869313920004</v>
      </c>
      <c r="BY152">
        <v>71791.87</v>
      </c>
      <c r="BZ152">
        <v>5652173.9299999997</v>
      </c>
      <c r="CB152">
        <v>0.05</v>
      </c>
      <c r="CC152">
        <v>282608.69650000002</v>
      </c>
      <c r="CD152">
        <v>68202.27651467039</v>
      </c>
      <c r="CE152">
        <v>5369565.2300000004</v>
      </c>
      <c r="CF152" t="s">
        <v>9</v>
      </c>
      <c r="CG152">
        <v>4000</v>
      </c>
      <c r="CH152">
        <v>72202.27651467039</v>
      </c>
      <c r="CI152">
        <v>314920</v>
      </c>
      <c r="CJ152">
        <v>5684485.2300000004</v>
      </c>
      <c r="CL152" t="s">
        <v>62</v>
      </c>
      <c r="CN152">
        <v>0</v>
      </c>
      <c r="CO152" t="s">
        <v>1</v>
      </c>
      <c r="CP152" t="s">
        <v>1</v>
      </c>
      <c r="CQ152" t="b">
        <v>1</v>
      </c>
      <c r="CR152" t="s">
        <v>1863</v>
      </c>
      <c r="CS152" t="s">
        <v>1787</v>
      </c>
      <c r="CT152" t="s">
        <v>1871</v>
      </c>
      <c r="CU152" t="s">
        <v>1866</v>
      </c>
      <c r="CV152" t="s">
        <v>873</v>
      </c>
      <c r="CW152" t="s">
        <v>128</v>
      </c>
      <c r="CX152" t="s">
        <v>1450</v>
      </c>
      <c r="CY152">
        <v>2.1699999999999875</v>
      </c>
      <c r="CZ152">
        <v>156678.94003683384</v>
      </c>
      <c r="DA152">
        <v>5684485.2300000004</v>
      </c>
      <c r="DB152" t="s">
        <v>9</v>
      </c>
      <c r="DC152" t="b">
        <v>1</v>
      </c>
      <c r="DD152">
        <v>5684485.2300000004</v>
      </c>
      <c r="DE152">
        <v>0</v>
      </c>
      <c r="DF152" t="b">
        <v>1</v>
      </c>
      <c r="DG152" s="23">
        <f>ROUND(ПП4[[#This Row],[Стоимость квартиры с отделкой]]/1000000,2)</f>
        <v>5.68</v>
      </c>
    </row>
    <row r="153" spans="1:111" x14ac:dyDescent="0.25">
      <c r="A153">
        <v>152</v>
      </c>
      <c r="B153" t="s">
        <v>4</v>
      </c>
      <c r="C153">
        <v>5</v>
      </c>
      <c r="D153" t="s">
        <v>60</v>
      </c>
      <c r="E153">
        <v>1</v>
      </c>
      <c r="F153">
        <v>14.13</v>
      </c>
      <c r="I153">
        <v>14.13</v>
      </c>
      <c r="J153">
        <v>9.2100000000000009</v>
      </c>
      <c r="K153">
        <v>3.66</v>
      </c>
      <c r="N153">
        <v>5.55</v>
      </c>
      <c r="O153">
        <v>2.48</v>
      </c>
      <c r="Q153">
        <v>2.48</v>
      </c>
      <c r="R153">
        <v>35.03</v>
      </c>
      <c r="S153">
        <v>32.550000000000004</v>
      </c>
      <c r="T153">
        <v>33.79</v>
      </c>
      <c r="U153">
        <v>34.4</v>
      </c>
      <c r="V153">
        <v>70700</v>
      </c>
      <c r="W153">
        <v>3535</v>
      </c>
      <c r="X153">
        <v>74235</v>
      </c>
      <c r="Y153">
        <v>2969.4</v>
      </c>
      <c r="Z153">
        <v>77204.399999999994</v>
      </c>
      <c r="AA153">
        <v>3860.22</v>
      </c>
      <c r="AB153">
        <v>81064.62</v>
      </c>
      <c r="AC153">
        <v>9.9709482600000001</v>
      </c>
      <c r="AD153">
        <v>81074.590948259996</v>
      </c>
      <c r="AE153">
        <v>4053.7295474130001</v>
      </c>
      <c r="AF153">
        <v>85128.32049567299</v>
      </c>
      <c r="AH153">
        <v>85128.32049567299</v>
      </c>
      <c r="AJ153">
        <v>85128.32049567299</v>
      </c>
      <c r="AL153">
        <v>85128.32049567299</v>
      </c>
      <c r="AN153">
        <v>85128.32049567299</v>
      </c>
      <c r="AP153">
        <v>85128.32049567299</v>
      </c>
      <c r="AR153">
        <v>85128.32049567299</v>
      </c>
      <c r="AT153">
        <v>85128.32049567299</v>
      </c>
      <c r="AV153">
        <v>85128.32049567299</v>
      </c>
      <c r="AX153">
        <v>85128.32049567299</v>
      </c>
      <c r="AZ153">
        <v>85128.32049567299</v>
      </c>
      <c r="BB153">
        <v>85128.32049567299</v>
      </c>
      <c r="BD153">
        <v>85128.32049567299</v>
      </c>
      <c r="BF153">
        <v>85128.32049567299</v>
      </c>
      <c r="BH153">
        <v>85128.32049567299</v>
      </c>
      <c r="BI153" s="5"/>
      <c r="BJ153" s="5">
        <v>85128.32049567299</v>
      </c>
      <c r="BL153">
        <v>85128.32049567299</v>
      </c>
      <c r="BN153">
        <v>85128.32049567299</v>
      </c>
      <c r="BP153">
        <v>85128.32049567299</v>
      </c>
      <c r="BR153">
        <v>85128.32049567299</v>
      </c>
      <c r="BT153">
        <v>85128.32049567299</v>
      </c>
      <c r="BV153">
        <v>85128.32049567299</v>
      </c>
      <c r="BX153">
        <v>85128.32049567299</v>
      </c>
      <c r="BY153">
        <v>85128.320000000007</v>
      </c>
      <c r="BZ153">
        <v>2876485.93</v>
      </c>
      <c r="CB153">
        <v>0.05</v>
      </c>
      <c r="CC153">
        <v>143824.29650000003</v>
      </c>
      <c r="CD153">
        <v>80871.903817697559</v>
      </c>
      <c r="CE153">
        <v>2732661.63</v>
      </c>
      <c r="CF153" t="s">
        <v>8</v>
      </c>
      <c r="CH153">
        <v>80871.903817697559</v>
      </c>
      <c r="CI153">
        <v>0</v>
      </c>
      <c r="CJ153">
        <v>2732661.63</v>
      </c>
      <c r="CK153" t="s">
        <v>20</v>
      </c>
      <c r="CL153" t="s">
        <v>62</v>
      </c>
      <c r="CN153">
        <v>0</v>
      </c>
      <c r="CO153" t="s">
        <v>1</v>
      </c>
      <c r="CP153" t="s">
        <v>1</v>
      </c>
      <c r="CQ153" t="b">
        <v>1</v>
      </c>
      <c r="CR153" t="s">
        <v>1863</v>
      </c>
      <c r="CS153" t="s">
        <v>1787</v>
      </c>
      <c r="CT153" t="s">
        <v>1871</v>
      </c>
      <c r="CU153" t="s">
        <v>1864</v>
      </c>
      <c r="CV153" t="s">
        <v>874</v>
      </c>
      <c r="CW153" t="s">
        <v>128</v>
      </c>
      <c r="CX153" t="s">
        <v>1450</v>
      </c>
      <c r="CY153">
        <v>0.60999999999999943</v>
      </c>
      <c r="CZ153">
        <v>49331.861328795458</v>
      </c>
      <c r="DA153">
        <v>2732661.63</v>
      </c>
      <c r="DB153" t="s">
        <v>8</v>
      </c>
      <c r="DC153" t="b">
        <v>1</v>
      </c>
      <c r="DD153">
        <v>2732661.63</v>
      </c>
      <c r="DE153">
        <v>0</v>
      </c>
      <c r="DF153" t="b">
        <v>1</v>
      </c>
      <c r="DG153" s="23">
        <f>ROUND(ПП4[[#This Row],[Стоимость квартиры с отделкой]]/1000000,2)</f>
        <v>2.73</v>
      </c>
    </row>
    <row r="154" spans="1:111" x14ac:dyDescent="0.25">
      <c r="A154">
        <v>153</v>
      </c>
      <c r="B154" t="s">
        <v>4</v>
      </c>
      <c r="C154">
        <v>6</v>
      </c>
      <c r="D154" t="s">
        <v>53</v>
      </c>
      <c r="E154">
        <v>0</v>
      </c>
      <c r="F154">
        <v>13.95</v>
      </c>
      <c r="I154">
        <v>13.95</v>
      </c>
      <c r="J154">
        <v>5.77</v>
      </c>
      <c r="K154">
        <v>3.6</v>
      </c>
      <c r="N154">
        <v>3.59</v>
      </c>
      <c r="O154">
        <v>4.12</v>
      </c>
      <c r="Q154">
        <v>4.12</v>
      </c>
      <c r="R154">
        <v>31.03</v>
      </c>
      <c r="S154">
        <v>26.91</v>
      </c>
      <c r="T154">
        <v>28.97</v>
      </c>
      <c r="U154">
        <v>29.5</v>
      </c>
      <c r="V154">
        <v>75600</v>
      </c>
      <c r="W154">
        <v>3780</v>
      </c>
      <c r="X154">
        <v>79380</v>
      </c>
      <c r="Z154">
        <v>79380</v>
      </c>
      <c r="AB154">
        <v>79380</v>
      </c>
      <c r="AC154">
        <v>9.7637400000000003</v>
      </c>
      <c r="AD154">
        <v>79389.763739999995</v>
      </c>
      <c r="AE154">
        <v>3969.4881869999999</v>
      </c>
      <c r="AF154">
        <v>83359.25192699999</v>
      </c>
      <c r="AH154">
        <v>83359.25192699999</v>
      </c>
      <c r="AJ154">
        <v>83359.25192699999</v>
      </c>
      <c r="AL154">
        <v>83359.25192699999</v>
      </c>
      <c r="AN154">
        <v>83359.25192699999</v>
      </c>
      <c r="AP154">
        <v>83359.25192699999</v>
      </c>
      <c r="AR154">
        <v>83359.25192699999</v>
      </c>
      <c r="AT154">
        <v>83359.25192699999</v>
      </c>
      <c r="AV154">
        <v>83359.25192699999</v>
      </c>
      <c r="AX154">
        <v>83359.25192699999</v>
      </c>
      <c r="AZ154">
        <v>83359.25192699999</v>
      </c>
      <c r="BB154">
        <v>83359.25192699999</v>
      </c>
      <c r="BD154">
        <v>83359.25192699999</v>
      </c>
      <c r="BF154">
        <v>83359.25192699999</v>
      </c>
      <c r="BH154">
        <v>83359.25192699999</v>
      </c>
      <c r="BI154" s="5"/>
      <c r="BJ154" s="5">
        <v>83359.25192699999</v>
      </c>
      <c r="BL154">
        <v>83359.25192699999</v>
      </c>
      <c r="BN154">
        <v>83359.25192699999</v>
      </c>
      <c r="BP154">
        <v>83359.25192699999</v>
      </c>
      <c r="BR154">
        <v>83359.25192699999</v>
      </c>
      <c r="BT154">
        <v>83359.25192699999</v>
      </c>
      <c r="BV154">
        <v>83359.25192699999</v>
      </c>
      <c r="BX154">
        <v>83359.25192699999</v>
      </c>
      <c r="BY154">
        <v>83359.25</v>
      </c>
      <c r="BZ154">
        <v>2414917.4700000002</v>
      </c>
      <c r="CC154">
        <v>0</v>
      </c>
      <c r="CD154">
        <v>83359.249913703839</v>
      </c>
      <c r="CE154">
        <v>2414917.4700000002</v>
      </c>
      <c r="CF154" t="s">
        <v>8</v>
      </c>
      <c r="CH154">
        <v>83359.249913703839</v>
      </c>
      <c r="CI154">
        <v>0</v>
      </c>
      <c r="CJ154">
        <v>2414917.4700000002</v>
      </c>
      <c r="CN154">
        <v>0</v>
      </c>
      <c r="CO154" t="s">
        <v>1</v>
      </c>
      <c r="CP154" t="s">
        <v>1</v>
      </c>
      <c r="CQ154" t="b">
        <v>1</v>
      </c>
      <c r="CR154" t="s">
        <v>1863</v>
      </c>
      <c r="CS154" t="s">
        <v>1787</v>
      </c>
      <c r="CT154" t="s">
        <v>1871</v>
      </c>
      <c r="CU154" t="s">
        <v>1862</v>
      </c>
      <c r="CV154" t="s">
        <v>875</v>
      </c>
      <c r="CW154" t="s">
        <v>128</v>
      </c>
      <c r="CX154" t="s">
        <v>1450</v>
      </c>
      <c r="CY154">
        <v>0.53000000000000114</v>
      </c>
      <c r="CZ154">
        <v>44180.40245426313</v>
      </c>
      <c r="DA154">
        <v>2414917.4700000002</v>
      </c>
      <c r="DB154" t="s">
        <v>8</v>
      </c>
      <c r="DC154" t="b">
        <v>1</v>
      </c>
      <c r="DD154">
        <v>2414917.4700000002</v>
      </c>
      <c r="DE154">
        <v>0</v>
      </c>
      <c r="DF154" t="b">
        <v>1</v>
      </c>
      <c r="DG154" s="23">
        <f>ROUND(ПП4[[#This Row],[Стоимость квартиры с отделкой]]/1000000,2)</f>
        <v>2.41</v>
      </c>
    </row>
    <row r="155" spans="1:111" x14ac:dyDescent="0.25">
      <c r="A155">
        <v>154</v>
      </c>
      <c r="B155" t="s">
        <v>4</v>
      </c>
      <c r="C155">
        <v>6</v>
      </c>
      <c r="D155" t="s">
        <v>54</v>
      </c>
      <c r="E155">
        <v>2</v>
      </c>
      <c r="F155">
        <v>17.54</v>
      </c>
      <c r="G155">
        <v>12.04</v>
      </c>
      <c r="I155">
        <v>29.58</v>
      </c>
      <c r="J155">
        <v>17.010000000000002</v>
      </c>
      <c r="K155">
        <v>3.71</v>
      </c>
      <c r="L155">
        <v>2.64</v>
      </c>
      <c r="N155">
        <v>13.06</v>
      </c>
      <c r="O155">
        <v>2.61</v>
      </c>
      <c r="P155">
        <v>2.88</v>
      </c>
      <c r="Q155">
        <v>5.49</v>
      </c>
      <c r="R155">
        <v>71.489999999999995</v>
      </c>
      <c r="S155">
        <v>66</v>
      </c>
      <c r="T155">
        <v>68.75</v>
      </c>
      <c r="U155">
        <v>69.899999999999991</v>
      </c>
      <c r="V155">
        <v>71971.199999999997</v>
      </c>
      <c r="W155">
        <v>3598.56</v>
      </c>
      <c r="X155">
        <v>75569.759999999995</v>
      </c>
      <c r="Z155">
        <v>75569.759999999995</v>
      </c>
      <c r="AA155">
        <v>3778.4879999999998</v>
      </c>
      <c r="AB155">
        <v>79348.248000000007</v>
      </c>
      <c r="AC155">
        <v>9.7598345040000005</v>
      </c>
      <c r="AD155">
        <v>79358.007834503995</v>
      </c>
      <c r="AF155">
        <v>79358.007834503995</v>
      </c>
      <c r="AH155">
        <v>79358.007834503995</v>
      </c>
      <c r="AI155">
        <v>1587.1601566900799</v>
      </c>
      <c r="AJ155">
        <v>80945.167991194074</v>
      </c>
      <c r="AK155">
        <v>809.4516799119408</v>
      </c>
      <c r="AL155">
        <v>81754.619671106018</v>
      </c>
      <c r="AM155">
        <v>1635.0923934221205</v>
      </c>
      <c r="AN155">
        <v>83389.712064528139</v>
      </c>
      <c r="AP155">
        <v>83389.712064528139</v>
      </c>
      <c r="AQ155">
        <v>2501.6913619358443</v>
      </c>
      <c r="AR155">
        <v>85891.403426463978</v>
      </c>
      <c r="AT155">
        <v>85891.403426463978</v>
      </c>
      <c r="AU155">
        <v>2576.7421027939195</v>
      </c>
      <c r="AV155">
        <v>88468.14552925789</v>
      </c>
      <c r="AX155">
        <v>88468.14552925789</v>
      </c>
      <c r="AZ155">
        <v>88468.14552925789</v>
      </c>
      <c r="BB155">
        <v>88468.14552925789</v>
      </c>
      <c r="BD155">
        <v>88468.14552925789</v>
      </c>
      <c r="BF155">
        <v>88468.14552925789</v>
      </c>
      <c r="BH155">
        <v>88468.14552925789</v>
      </c>
      <c r="BI155" s="5">
        <v>4423.4072764628945</v>
      </c>
      <c r="BJ155" s="5">
        <v>92891.552805720785</v>
      </c>
      <c r="BK155">
        <v>1000</v>
      </c>
      <c r="BL155">
        <v>93891.552805720785</v>
      </c>
      <c r="BM155">
        <v>1877.831056114416</v>
      </c>
      <c r="BN155">
        <v>95769.383861835202</v>
      </c>
      <c r="BO155">
        <v>4788.4691930917606</v>
      </c>
      <c r="BP155">
        <v>100557.85305492696</v>
      </c>
      <c r="BR155">
        <v>100557.85305492696</v>
      </c>
      <c r="BT155">
        <v>100557.85305492696</v>
      </c>
      <c r="BV155">
        <v>100557.85305492696</v>
      </c>
      <c r="BX155">
        <v>100557.85305492696</v>
      </c>
      <c r="BY155">
        <v>100557.85</v>
      </c>
      <c r="BZ155">
        <v>6913400</v>
      </c>
      <c r="CA155">
        <v>90000</v>
      </c>
      <c r="CC155">
        <v>90000</v>
      </c>
      <c r="CD155">
        <v>99249.454545454544</v>
      </c>
      <c r="CE155">
        <v>6823400</v>
      </c>
      <c r="CF155" t="s">
        <v>8</v>
      </c>
      <c r="CH155">
        <v>99249.454545454544</v>
      </c>
      <c r="CI155">
        <v>0</v>
      </c>
      <c r="CJ155">
        <v>6823400</v>
      </c>
      <c r="CL155" t="s">
        <v>1310</v>
      </c>
      <c r="CN155">
        <v>0</v>
      </c>
      <c r="CO155" t="s">
        <v>1</v>
      </c>
      <c r="CP155" t="s">
        <v>1</v>
      </c>
      <c r="CQ155" t="b">
        <v>1</v>
      </c>
      <c r="CR155" t="s">
        <v>1863</v>
      </c>
      <c r="CS155" t="s">
        <v>1787</v>
      </c>
      <c r="CT155" t="s">
        <v>1871</v>
      </c>
      <c r="CU155" t="s">
        <v>1857</v>
      </c>
      <c r="CV155" t="s">
        <v>876</v>
      </c>
      <c r="CW155" t="s">
        <v>1269</v>
      </c>
      <c r="CX155" t="s">
        <v>1450</v>
      </c>
      <c r="CY155">
        <v>1.1499999999999917</v>
      </c>
      <c r="CZ155">
        <v>114136.87272727188</v>
      </c>
      <c r="DA155">
        <v>6823400</v>
      </c>
      <c r="DB155" t="s">
        <v>8</v>
      </c>
      <c r="DC155" t="b">
        <v>1</v>
      </c>
      <c r="DD155">
        <v>6823400</v>
      </c>
      <c r="DE155">
        <v>0</v>
      </c>
      <c r="DF155" t="b">
        <v>1</v>
      </c>
      <c r="DG155" s="23">
        <f>ROUND(ПП4[[#This Row],[Стоимость квартиры с отделкой]]/1000000,2)</f>
        <v>6.82</v>
      </c>
    </row>
    <row r="156" spans="1:111" x14ac:dyDescent="0.25">
      <c r="A156">
        <v>155</v>
      </c>
      <c r="B156" t="s">
        <v>4</v>
      </c>
      <c r="C156">
        <v>6</v>
      </c>
      <c r="D156" t="s">
        <v>55</v>
      </c>
      <c r="E156">
        <v>1</v>
      </c>
      <c r="F156">
        <v>13.45</v>
      </c>
      <c r="I156">
        <v>13.45</v>
      </c>
      <c r="J156">
        <v>11.31</v>
      </c>
      <c r="K156">
        <v>3.69</v>
      </c>
      <c r="N156">
        <v>5.63</v>
      </c>
      <c r="O156">
        <v>2.59</v>
      </c>
      <c r="Q156">
        <v>2.59</v>
      </c>
      <c r="R156">
        <v>36.67</v>
      </c>
      <c r="S156">
        <v>34.08</v>
      </c>
      <c r="T156">
        <v>35.380000000000003</v>
      </c>
      <c r="U156">
        <v>36.799999999999997</v>
      </c>
      <c r="V156">
        <v>72100</v>
      </c>
      <c r="W156">
        <v>3605</v>
      </c>
      <c r="X156">
        <v>75705</v>
      </c>
      <c r="Z156">
        <v>75705</v>
      </c>
      <c r="AB156">
        <v>75705</v>
      </c>
      <c r="AD156">
        <v>75705</v>
      </c>
      <c r="AF156">
        <v>75705</v>
      </c>
      <c r="AH156">
        <v>75705</v>
      </c>
      <c r="AJ156">
        <v>75705</v>
      </c>
      <c r="AL156">
        <v>75705</v>
      </c>
      <c r="AN156">
        <v>75705</v>
      </c>
      <c r="AP156">
        <v>75705</v>
      </c>
      <c r="AR156">
        <v>75705</v>
      </c>
      <c r="AT156">
        <v>75705</v>
      </c>
      <c r="AV156">
        <v>75705</v>
      </c>
      <c r="AX156">
        <v>75705</v>
      </c>
      <c r="AZ156">
        <v>75705</v>
      </c>
      <c r="BB156">
        <v>75705</v>
      </c>
      <c r="BD156">
        <v>75705</v>
      </c>
      <c r="BF156">
        <v>75705</v>
      </c>
      <c r="BH156">
        <v>75705</v>
      </c>
      <c r="BI156" s="5"/>
      <c r="BJ156" s="5">
        <v>75705</v>
      </c>
      <c r="BL156">
        <v>75705</v>
      </c>
      <c r="BN156">
        <v>75705</v>
      </c>
      <c r="BP156">
        <v>75705</v>
      </c>
      <c r="BR156">
        <v>75705</v>
      </c>
      <c r="BT156">
        <v>75705</v>
      </c>
      <c r="BV156">
        <v>75705</v>
      </c>
      <c r="BX156">
        <v>75705</v>
      </c>
      <c r="BY156">
        <v>75705</v>
      </c>
      <c r="BZ156">
        <v>2678442.9</v>
      </c>
      <c r="CC156">
        <v>0</v>
      </c>
      <c r="CD156">
        <v>75704.999999999985</v>
      </c>
      <c r="CE156">
        <v>2678442.9</v>
      </c>
      <c r="CF156" t="s">
        <v>8</v>
      </c>
      <c r="CH156">
        <v>75704.999999999985</v>
      </c>
      <c r="CI156">
        <v>0</v>
      </c>
      <c r="CJ156">
        <v>2678442.9</v>
      </c>
      <c r="CN156">
        <v>0</v>
      </c>
      <c r="CO156" t="s">
        <v>1</v>
      </c>
      <c r="CP156" t="s">
        <v>1</v>
      </c>
      <c r="CQ156" t="b">
        <v>1</v>
      </c>
      <c r="CR156" t="s">
        <v>1863</v>
      </c>
      <c r="CS156" t="s">
        <v>1787</v>
      </c>
      <c r="CT156" t="s">
        <v>1871</v>
      </c>
      <c r="CU156" t="s">
        <v>1864</v>
      </c>
      <c r="CV156" t="s">
        <v>877</v>
      </c>
      <c r="CW156" t="s">
        <v>128</v>
      </c>
      <c r="CX156" t="s">
        <v>1450</v>
      </c>
      <c r="CY156">
        <v>1.4199999999999946</v>
      </c>
      <c r="CZ156">
        <v>107501.09999999955</v>
      </c>
      <c r="DA156">
        <v>2678442.9</v>
      </c>
      <c r="DB156" t="s">
        <v>8</v>
      </c>
      <c r="DC156" t="b">
        <v>1</v>
      </c>
      <c r="DD156">
        <v>2678442.9</v>
      </c>
      <c r="DE156">
        <v>0</v>
      </c>
      <c r="DF156" t="b">
        <v>1</v>
      </c>
      <c r="DG156" s="23">
        <f>ROUND(ПП4[[#This Row],[Стоимость квартиры с отделкой]]/1000000,2)</f>
        <v>2.68</v>
      </c>
    </row>
    <row r="157" spans="1:111" x14ac:dyDescent="0.25">
      <c r="A157">
        <v>156</v>
      </c>
      <c r="B157" t="s">
        <v>4</v>
      </c>
      <c r="C157">
        <v>6</v>
      </c>
      <c r="D157" t="s">
        <v>56</v>
      </c>
      <c r="E157">
        <v>1</v>
      </c>
      <c r="F157">
        <v>13.45</v>
      </c>
      <c r="I157">
        <v>13.45</v>
      </c>
      <c r="J157">
        <v>12.54</v>
      </c>
      <c r="K157">
        <v>3.69</v>
      </c>
      <c r="N157">
        <v>6.62</v>
      </c>
      <c r="O157">
        <v>3.01</v>
      </c>
      <c r="Q157">
        <v>3.01</v>
      </c>
      <c r="R157">
        <v>39.31</v>
      </c>
      <c r="S157">
        <v>36.299999999999997</v>
      </c>
      <c r="T157">
        <v>37.81</v>
      </c>
      <c r="U157">
        <v>39.200000000000003</v>
      </c>
      <c r="V157">
        <v>72800</v>
      </c>
      <c r="W157">
        <v>3640</v>
      </c>
      <c r="X157">
        <v>76440</v>
      </c>
      <c r="Y157">
        <v>3057.6</v>
      </c>
      <c r="Z157">
        <v>79497.600000000006</v>
      </c>
      <c r="AA157">
        <v>3974.880000000001</v>
      </c>
      <c r="AB157">
        <v>83472.48000000001</v>
      </c>
      <c r="AC157">
        <v>10.267115040000002</v>
      </c>
      <c r="AD157">
        <v>83482.747115040009</v>
      </c>
      <c r="AE157">
        <v>4174.137355752001</v>
      </c>
      <c r="AF157">
        <v>87656.884470792007</v>
      </c>
      <c r="AH157">
        <v>87656.884470792007</v>
      </c>
      <c r="AI157">
        <v>2629.7065341237603</v>
      </c>
      <c r="AJ157">
        <v>90286.591004915783</v>
      </c>
      <c r="AK157">
        <v>902.86591004915772</v>
      </c>
      <c r="AL157">
        <v>91189.456914964932</v>
      </c>
      <c r="AM157">
        <v>1823.7891382992989</v>
      </c>
      <c r="AN157">
        <v>93013.246053264229</v>
      </c>
      <c r="AO157">
        <v>1860.2649210652849</v>
      </c>
      <c r="AP157">
        <v>94873.510974329518</v>
      </c>
      <c r="AQ157">
        <v>2846.2053292298856</v>
      </c>
      <c r="AR157">
        <v>97719.716303559399</v>
      </c>
      <c r="AT157">
        <v>97719.716303559399</v>
      </c>
      <c r="AU157">
        <v>2931.5914891067819</v>
      </c>
      <c r="AV157">
        <v>100651.30779266618</v>
      </c>
      <c r="AX157">
        <v>100651.30779266618</v>
      </c>
      <c r="AZ157">
        <v>100651.30779266618</v>
      </c>
      <c r="BB157">
        <v>100651.30779266618</v>
      </c>
      <c r="BD157">
        <v>100651.30779266618</v>
      </c>
      <c r="BF157">
        <v>100651.30779266618</v>
      </c>
      <c r="BH157">
        <v>100651.30779266618</v>
      </c>
      <c r="BI157" s="5"/>
      <c r="BJ157" s="5">
        <v>100651.30779266618</v>
      </c>
      <c r="BL157">
        <v>100651.30779266618</v>
      </c>
      <c r="BN157">
        <v>100651.30779266618</v>
      </c>
      <c r="BP157">
        <v>100651.30779266618</v>
      </c>
      <c r="BR157">
        <v>100651.30779266618</v>
      </c>
      <c r="BT157">
        <v>100651.30779266618</v>
      </c>
      <c r="BV157">
        <v>100651.30779266618</v>
      </c>
      <c r="BX157">
        <v>100651.30779266618</v>
      </c>
      <c r="BY157">
        <v>100651.31</v>
      </c>
      <c r="BZ157">
        <v>3805626.03</v>
      </c>
      <c r="CC157">
        <v>0</v>
      </c>
      <c r="CD157">
        <v>100651.30997090715</v>
      </c>
      <c r="CE157">
        <v>3805626.03</v>
      </c>
      <c r="CF157" t="s">
        <v>9</v>
      </c>
      <c r="CG157">
        <v>4500</v>
      </c>
      <c r="CH157">
        <v>105151.30997090715</v>
      </c>
      <c r="CI157">
        <v>170145</v>
      </c>
      <c r="CJ157">
        <v>3975771.03</v>
      </c>
      <c r="CN157">
        <v>0</v>
      </c>
      <c r="CO157" t="s">
        <v>1</v>
      </c>
      <c r="CP157" t="s">
        <v>1</v>
      </c>
      <c r="CQ157" t="b">
        <v>1</v>
      </c>
      <c r="CR157" t="s">
        <v>1863</v>
      </c>
      <c r="CS157" t="s">
        <v>1787</v>
      </c>
      <c r="CT157" t="s">
        <v>1871</v>
      </c>
      <c r="CU157" t="s">
        <v>1864</v>
      </c>
      <c r="CV157" t="s">
        <v>878</v>
      </c>
      <c r="CW157" t="s">
        <v>128</v>
      </c>
      <c r="CX157" t="s">
        <v>1450</v>
      </c>
      <c r="CY157">
        <v>1.3900000000000006</v>
      </c>
      <c r="CZ157">
        <v>146160.320859561</v>
      </c>
      <c r="DA157">
        <v>3975771.03</v>
      </c>
      <c r="DB157" t="s">
        <v>9</v>
      </c>
      <c r="DC157" t="b">
        <v>1</v>
      </c>
      <c r="DD157">
        <v>3975771.03</v>
      </c>
      <c r="DE157">
        <v>0</v>
      </c>
      <c r="DF157" t="b">
        <v>1</v>
      </c>
      <c r="DG157" s="23">
        <f>ROUND(ПП4[[#This Row],[Стоимость квартиры с отделкой]]/1000000,2)</f>
        <v>3.98</v>
      </c>
    </row>
    <row r="158" spans="1:111" x14ac:dyDescent="0.25">
      <c r="A158">
        <v>157</v>
      </c>
      <c r="B158" t="s">
        <v>4</v>
      </c>
      <c r="C158">
        <v>6</v>
      </c>
      <c r="D158" t="s">
        <v>57</v>
      </c>
      <c r="E158">
        <v>1</v>
      </c>
      <c r="F158">
        <v>12.11</v>
      </c>
      <c r="I158">
        <v>12.11</v>
      </c>
      <c r="J158">
        <v>12.27</v>
      </c>
      <c r="K158">
        <v>3.84</v>
      </c>
      <c r="N158">
        <v>7.06</v>
      </c>
      <c r="O158">
        <v>2.84</v>
      </c>
      <c r="Q158">
        <v>2.84</v>
      </c>
      <c r="R158">
        <v>38.119999999999997</v>
      </c>
      <c r="S158">
        <v>35.28</v>
      </c>
      <c r="T158">
        <v>36.700000000000003</v>
      </c>
      <c r="U158">
        <v>38.1</v>
      </c>
      <c r="V158">
        <v>72800</v>
      </c>
      <c r="W158">
        <v>3640</v>
      </c>
      <c r="X158">
        <v>76440</v>
      </c>
      <c r="Y158">
        <v>3057.6</v>
      </c>
      <c r="Z158">
        <v>79497.600000000006</v>
      </c>
      <c r="AA158">
        <v>3974.880000000001</v>
      </c>
      <c r="AB158">
        <v>83472.48000000001</v>
      </c>
      <c r="AC158">
        <v>10.267115040000002</v>
      </c>
      <c r="AD158">
        <v>83482.747115040009</v>
      </c>
      <c r="AE158">
        <v>4174.137355752001</v>
      </c>
      <c r="AF158">
        <v>87656.884470792007</v>
      </c>
      <c r="AH158">
        <v>87656.884470792007</v>
      </c>
      <c r="AI158">
        <v>2629.7065341237603</v>
      </c>
      <c r="AJ158">
        <v>90286.591004915783</v>
      </c>
      <c r="AK158">
        <v>902.86591004915772</v>
      </c>
      <c r="AL158">
        <v>91189.456914964932</v>
      </c>
      <c r="AM158">
        <v>1823.7891382992989</v>
      </c>
      <c r="AN158">
        <v>93013.246053264229</v>
      </c>
      <c r="AO158">
        <v>1860.2649210652849</v>
      </c>
      <c r="AP158">
        <v>94873.510974329518</v>
      </c>
      <c r="AQ158">
        <v>2846.2053292298856</v>
      </c>
      <c r="AR158">
        <v>97719.716303559399</v>
      </c>
      <c r="AT158">
        <v>97719.716303559399</v>
      </c>
      <c r="AV158">
        <v>97719.716303559399</v>
      </c>
      <c r="AX158">
        <v>97719.716303559399</v>
      </c>
      <c r="AZ158">
        <v>97719.716303559399</v>
      </c>
      <c r="BB158">
        <v>97719.716303559399</v>
      </c>
      <c r="BD158">
        <v>97719.716303559399</v>
      </c>
      <c r="BF158">
        <v>97719.716303559399</v>
      </c>
      <c r="BH158">
        <v>97719.716303559399</v>
      </c>
      <c r="BI158" s="5"/>
      <c r="BJ158" s="5">
        <v>97719.716303559399</v>
      </c>
      <c r="BL158">
        <v>97719.716303559399</v>
      </c>
      <c r="BN158">
        <v>97719.716303559399</v>
      </c>
      <c r="BP158">
        <v>97719.716303559399</v>
      </c>
      <c r="BR158">
        <v>97719.716303559399</v>
      </c>
      <c r="BT158">
        <v>97719.716303559399</v>
      </c>
      <c r="BV158">
        <v>97719.716303559399</v>
      </c>
      <c r="BX158">
        <v>97719.716303559399</v>
      </c>
      <c r="BY158">
        <v>97719.72</v>
      </c>
      <c r="BZ158">
        <v>3586313.72</v>
      </c>
      <c r="CC158">
        <v>0</v>
      </c>
      <c r="CD158">
        <v>97719.719891008179</v>
      </c>
      <c r="CE158">
        <v>3586313.72</v>
      </c>
      <c r="CF158" t="s">
        <v>9</v>
      </c>
      <c r="CG158">
        <v>4500</v>
      </c>
      <c r="CH158">
        <v>102219.71989100818</v>
      </c>
      <c r="CI158">
        <v>165150</v>
      </c>
      <c r="CJ158">
        <v>3751463.72</v>
      </c>
      <c r="CN158">
        <v>0</v>
      </c>
      <c r="CO158" t="s">
        <v>1</v>
      </c>
      <c r="CP158" t="s">
        <v>1</v>
      </c>
      <c r="CQ158" t="b">
        <v>1</v>
      </c>
      <c r="CR158" t="s">
        <v>1863</v>
      </c>
      <c r="CS158" t="s">
        <v>1787</v>
      </c>
      <c r="CT158" t="s">
        <v>1871</v>
      </c>
      <c r="CU158" t="s">
        <v>1864</v>
      </c>
      <c r="CV158" t="s">
        <v>879</v>
      </c>
      <c r="CW158" t="s">
        <v>128</v>
      </c>
      <c r="CX158" t="s">
        <v>1450</v>
      </c>
      <c r="CY158">
        <v>1.3999999999999986</v>
      </c>
      <c r="CZ158">
        <v>143107.6078474113</v>
      </c>
      <c r="DA158">
        <v>3751463.72</v>
      </c>
      <c r="DB158" t="s">
        <v>9</v>
      </c>
      <c r="DC158" t="b">
        <v>1</v>
      </c>
      <c r="DD158">
        <v>3751463.72</v>
      </c>
      <c r="DE158">
        <v>0</v>
      </c>
      <c r="DF158" t="b">
        <v>1</v>
      </c>
      <c r="DG158" s="23">
        <f>ROUND(ПП4[[#This Row],[Стоимость квартиры с отделкой]]/1000000,2)</f>
        <v>3.75</v>
      </c>
    </row>
    <row r="159" spans="1:111" x14ac:dyDescent="0.25">
      <c r="A159">
        <v>158</v>
      </c>
      <c r="B159" t="s">
        <v>4</v>
      </c>
      <c r="C159">
        <v>6</v>
      </c>
      <c r="D159" t="s">
        <v>58</v>
      </c>
      <c r="E159">
        <v>1</v>
      </c>
      <c r="F159">
        <v>11.74</v>
      </c>
      <c r="I159">
        <v>11.74</v>
      </c>
      <c r="J159">
        <v>12.47</v>
      </c>
      <c r="K159">
        <v>3.71</v>
      </c>
      <c r="N159">
        <v>7.29</v>
      </c>
      <c r="O159">
        <v>2.89</v>
      </c>
      <c r="Q159">
        <v>2.89</v>
      </c>
      <c r="R159">
        <v>38.1</v>
      </c>
      <c r="S159">
        <v>35.21</v>
      </c>
      <c r="T159">
        <v>36.659999999999997</v>
      </c>
      <c r="U159">
        <v>37.9</v>
      </c>
      <c r="V159">
        <v>72800</v>
      </c>
      <c r="W159">
        <v>3640</v>
      </c>
      <c r="X159">
        <v>76440</v>
      </c>
      <c r="Y159">
        <v>3057.6</v>
      </c>
      <c r="Z159">
        <v>79497.600000000006</v>
      </c>
      <c r="AB159">
        <v>79497.600000000006</v>
      </c>
      <c r="AD159">
        <v>79497.600000000006</v>
      </c>
      <c r="AF159">
        <v>79497.600000000006</v>
      </c>
      <c r="AH159">
        <v>79497.600000000006</v>
      </c>
      <c r="AJ159">
        <v>79497.600000000006</v>
      </c>
      <c r="AL159">
        <v>79497.600000000006</v>
      </c>
      <c r="AN159">
        <v>79497.600000000006</v>
      </c>
      <c r="AP159">
        <v>79497.600000000006</v>
      </c>
      <c r="AR159">
        <v>79497.600000000006</v>
      </c>
      <c r="AT159">
        <v>79497.600000000006</v>
      </c>
      <c r="AV159">
        <v>79497.600000000006</v>
      </c>
      <c r="AX159">
        <v>79497.600000000006</v>
      </c>
      <c r="AZ159">
        <v>79497.600000000006</v>
      </c>
      <c r="BB159">
        <v>79497.600000000006</v>
      </c>
      <c r="BD159">
        <v>79497.600000000006</v>
      </c>
      <c r="BF159">
        <v>79497.600000000006</v>
      </c>
      <c r="BH159">
        <v>79497.600000000006</v>
      </c>
      <c r="BI159" s="5"/>
      <c r="BJ159" s="5">
        <v>79497.600000000006</v>
      </c>
      <c r="BL159">
        <v>79497.600000000006</v>
      </c>
      <c r="BN159">
        <v>79497.600000000006</v>
      </c>
      <c r="BP159">
        <v>79497.600000000006</v>
      </c>
      <c r="BR159">
        <v>79497.600000000006</v>
      </c>
      <c r="BT159">
        <v>79497.600000000006</v>
      </c>
      <c r="BV159">
        <v>79497.600000000006</v>
      </c>
      <c r="BX159">
        <v>79497.600000000006</v>
      </c>
      <c r="BY159">
        <v>79497.600000000006</v>
      </c>
      <c r="BZ159">
        <v>2914382.02</v>
      </c>
      <c r="CC159">
        <v>0</v>
      </c>
      <c r="CD159">
        <v>79497.600109110761</v>
      </c>
      <c r="CE159">
        <v>2914382.02</v>
      </c>
      <c r="CF159" t="s">
        <v>8</v>
      </c>
      <c r="CH159">
        <v>79497.600109110761</v>
      </c>
      <c r="CI159">
        <v>0</v>
      </c>
      <c r="CJ159">
        <v>2914382.02</v>
      </c>
      <c r="CN159">
        <v>0</v>
      </c>
      <c r="CO159" t="s">
        <v>1</v>
      </c>
      <c r="CP159" t="s">
        <v>1</v>
      </c>
      <c r="CQ159" t="b">
        <v>1</v>
      </c>
      <c r="CR159" t="s">
        <v>1863</v>
      </c>
      <c r="CS159" t="s">
        <v>1787</v>
      </c>
      <c r="CT159" t="s">
        <v>1871</v>
      </c>
      <c r="CU159" t="s">
        <v>1864</v>
      </c>
      <c r="CV159" t="s">
        <v>880</v>
      </c>
      <c r="CW159" t="s">
        <v>128</v>
      </c>
      <c r="CX159" t="s">
        <v>1450</v>
      </c>
      <c r="CY159">
        <v>1.240000000000002</v>
      </c>
      <c r="CZ159">
        <v>98577.024135297499</v>
      </c>
      <c r="DA159">
        <v>2914382.02</v>
      </c>
      <c r="DB159" t="s">
        <v>8</v>
      </c>
      <c r="DC159" t="b">
        <v>1</v>
      </c>
      <c r="DD159">
        <v>2914382.02</v>
      </c>
      <c r="DE159">
        <v>0</v>
      </c>
      <c r="DF159" t="b">
        <v>1</v>
      </c>
      <c r="DG159" s="23">
        <f>ROUND(ПП4[[#This Row],[Стоимость квартиры с отделкой]]/1000000,2)</f>
        <v>2.91</v>
      </c>
    </row>
    <row r="160" spans="1:111" x14ac:dyDescent="0.25">
      <c r="A160">
        <v>159</v>
      </c>
      <c r="B160" t="s">
        <v>4</v>
      </c>
      <c r="C160">
        <v>6</v>
      </c>
      <c r="D160" t="s">
        <v>59</v>
      </c>
      <c r="E160">
        <v>3</v>
      </c>
      <c r="F160">
        <v>14.79</v>
      </c>
      <c r="G160">
        <v>14.24</v>
      </c>
      <c r="H160">
        <v>13.63</v>
      </c>
      <c r="I160">
        <v>42.66</v>
      </c>
      <c r="J160">
        <v>13.29</v>
      </c>
      <c r="K160">
        <v>4.72</v>
      </c>
      <c r="L160">
        <v>1.66</v>
      </c>
      <c r="M160">
        <v>2.19</v>
      </c>
      <c r="N160">
        <v>11.45</v>
      </c>
      <c r="O160">
        <v>2.73</v>
      </c>
      <c r="P160">
        <v>2.78</v>
      </c>
      <c r="Q160">
        <v>5.51</v>
      </c>
      <c r="R160">
        <v>81.48</v>
      </c>
      <c r="S160">
        <v>75.97</v>
      </c>
      <c r="T160">
        <v>78.73</v>
      </c>
      <c r="U160">
        <v>80.599999999999994</v>
      </c>
      <c r="V160">
        <v>68992.000000000015</v>
      </c>
      <c r="W160">
        <v>3449.6000000000008</v>
      </c>
      <c r="X160">
        <v>72441.60000000002</v>
      </c>
      <c r="Z160">
        <v>72441.60000000002</v>
      </c>
      <c r="AB160">
        <v>72441.60000000002</v>
      </c>
      <c r="AC160">
        <v>8.9103168000000039</v>
      </c>
      <c r="AD160">
        <v>72450.510316800021</v>
      </c>
      <c r="AF160">
        <v>72450.510316800021</v>
      </c>
      <c r="AH160">
        <v>72450.510316800021</v>
      </c>
      <c r="AI160">
        <v>2173.5153095040005</v>
      </c>
      <c r="AJ160">
        <v>74624.025626304021</v>
      </c>
      <c r="AK160">
        <v>746.24025626304035</v>
      </c>
      <c r="AL160">
        <v>75370.265882567066</v>
      </c>
      <c r="AN160">
        <v>75370.265882567066</v>
      </c>
      <c r="AP160">
        <v>75370.265882567066</v>
      </c>
      <c r="AR160">
        <v>75370.265882567066</v>
      </c>
      <c r="AT160">
        <v>75370.265882567066</v>
      </c>
      <c r="AV160">
        <v>75370.265882567066</v>
      </c>
      <c r="AX160">
        <v>75370.265882567066</v>
      </c>
      <c r="AZ160">
        <v>75370.265882567066</v>
      </c>
      <c r="BB160">
        <v>75370.265882567066</v>
      </c>
      <c r="BD160">
        <v>75370.265882567066</v>
      </c>
      <c r="BF160">
        <v>75370.265882567066</v>
      </c>
      <c r="BH160">
        <v>75370.265882567066</v>
      </c>
      <c r="BI160" s="5"/>
      <c r="BJ160" s="5">
        <v>75370.265882567066</v>
      </c>
      <c r="BL160">
        <v>75370.265882567066</v>
      </c>
      <c r="BN160">
        <v>75370.265882567066</v>
      </c>
      <c r="BP160">
        <v>75370.265882567066</v>
      </c>
      <c r="BR160">
        <v>75370.265882567066</v>
      </c>
      <c r="BT160">
        <v>75370.265882567066</v>
      </c>
      <c r="BV160">
        <v>75370.265882567066</v>
      </c>
      <c r="BX160">
        <v>75370.265882567066</v>
      </c>
      <c r="BY160">
        <v>75370.27</v>
      </c>
      <c r="BZ160">
        <v>5933901.3600000003</v>
      </c>
      <c r="CB160">
        <v>0.06</v>
      </c>
      <c r="CC160">
        <v>356034.08160000003</v>
      </c>
      <c r="CD160">
        <v>70848.053854947284</v>
      </c>
      <c r="CE160">
        <v>5577867.2800000003</v>
      </c>
      <c r="CF160" t="s">
        <v>10</v>
      </c>
      <c r="CG160">
        <v>15000</v>
      </c>
      <c r="CH160">
        <v>85848.053854947284</v>
      </c>
      <c r="CI160">
        <v>1180950</v>
      </c>
      <c r="CJ160">
        <v>6758817.2800000003</v>
      </c>
      <c r="CL160" t="s">
        <v>110</v>
      </c>
      <c r="CN160">
        <v>0</v>
      </c>
      <c r="CO160" t="s">
        <v>1</v>
      </c>
      <c r="CP160" t="s">
        <v>1</v>
      </c>
      <c r="CQ160" t="b">
        <v>1</v>
      </c>
      <c r="CR160" t="s">
        <v>1863</v>
      </c>
      <c r="CS160" t="s">
        <v>1787</v>
      </c>
      <c r="CT160" t="s">
        <v>1871</v>
      </c>
      <c r="CU160" t="s">
        <v>1866</v>
      </c>
      <c r="CV160" t="s">
        <v>881</v>
      </c>
      <c r="CW160" t="s">
        <v>128</v>
      </c>
      <c r="CX160" t="s">
        <v>1450</v>
      </c>
      <c r="CY160">
        <v>1.8699999999999903</v>
      </c>
      <c r="CZ160">
        <v>160535.86070875058</v>
      </c>
      <c r="DA160">
        <v>6758817.2800000003</v>
      </c>
      <c r="DB160" t="s">
        <v>10</v>
      </c>
      <c r="DC160" t="b">
        <v>1</v>
      </c>
      <c r="DD160">
        <v>6758817.2800000003</v>
      </c>
      <c r="DE160">
        <v>0</v>
      </c>
      <c r="DF160" t="b">
        <v>1</v>
      </c>
      <c r="DG160" s="23">
        <f>ROUND(ПП4[[#This Row],[Стоимость квартиры с отделкой]]/1000000,2)</f>
        <v>6.76</v>
      </c>
    </row>
    <row r="161" spans="1:111" x14ac:dyDescent="0.25">
      <c r="A161">
        <v>160</v>
      </c>
      <c r="B161" t="s">
        <v>4</v>
      </c>
      <c r="C161">
        <v>6</v>
      </c>
      <c r="D161" t="s">
        <v>60</v>
      </c>
      <c r="E161">
        <v>1</v>
      </c>
      <c r="F161">
        <v>14.13</v>
      </c>
      <c r="I161">
        <v>14.13</v>
      </c>
      <c r="J161">
        <v>9.2100000000000009</v>
      </c>
      <c r="K161">
        <v>3.66</v>
      </c>
      <c r="N161">
        <v>5.55</v>
      </c>
      <c r="O161">
        <v>2.48</v>
      </c>
      <c r="Q161">
        <v>2.48</v>
      </c>
      <c r="R161">
        <v>35.03</v>
      </c>
      <c r="S161">
        <v>32.550000000000004</v>
      </c>
      <c r="T161">
        <v>33.79</v>
      </c>
      <c r="U161">
        <v>34.9</v>
      </c>
      <c r="V161">
        <v>70700</v>
      </c>
      <c r="W161">
        <v>3535</v>
      </c>
      <c r="X161">
        <v>74235</v>
      </c>
      <c r="Y161">
        <v>2969.4</v>
      </c>
      <c r="Z161">
        <v>77204.399999999994</v>
      </c>
      <c r="AA161">
        <v>3860.22</v>
      </c>
      <c r="AB161">
        <v>81064.62</v>
      </c>
      <c r="AC161">
        <v>9.9709482600000001</v>
      </c>
      <c r="AD161">
        <v>81074.590948259996</v>
      </c>
      <c r="AE161">
        <v>4053.7295474130001</v>
      </c>
      <c r="AF161">
        <v>85128.32049567299</v>
      </c>
      <c r="AH161">
        <v>85128.32049567299</v>
      </c>
      <c r="AI161">
        <v>2553.8496148701897</v>
      </c>
      <c r="AJ161">
        <v>87682.170110543186</v>
      </c>
      <c r="AK161">
        <v>2630.4651033162954</v>
      </c>
      <c r="AL161">
        <v>90312.635213859481</v>
      </c>
      <c r="AM161">
        <v>3612.5054085543793</v>
      </c>
      <c r="AN161">
        <v>93925.140622413863</v>
      </c>
      <c r="AO161">
        <v>1878.5028124482776</v>
      </c>
      <c r="AP161">
        <v>95803.643434862141</v>
      </c>
      <c r="AQ161">
        <v>2874.1093030458642</v>
      </c>
      <c r="AR161">
        <v>98677.752737907998</v>
      </c>
      <c r="AS161">
        <v>4933.8876368954006</v>
      </c>
      <c r="AT161">
        <v>103611.64037480341</v>
      </c>
      <c r="AU161">
        <v>3108.3492112441018</v>
      </c>
      <c r="AV161">
        <v>106719.98958604748</v>
      </c>
      <c r="AW161">
        <v>6403.1993751628497</v>
      </c>
      <c r="AX161">
        <v>113123.18896121034</v>
      </c>
      <c r="AZ161">
        <v>113123.18896121034</v>
      </c>
      <c r="BB161">
        <v>113123.18896121034</v>
      </c>
      <c r="BD161">
        <v>113123.18896121034</v>
      </c>
      <c r="BF161">
        <v>113123.18896121034</v>
      </c>
      <c r="BH161">
        <v>113123.18896121034</v>
      </c>
      <c r="BI161" s="5"/>
      <c r="BJ161" s="5">
        <v>113123.18896121034</v>
      </c>
      <c r="BL161">
        <v>113123.18896121034</v>
      </c>
      <c r="BN161">
        <v>113123.18896121034</v>
      </c>
      <c r="BP161">
        <v>113123.18896121034</v>
      </c>
      <c r="BR161">
        <v>113123.18896121034</v>
      </c>
      <c r="BT161">
        <v>113123.18896121034</v>
      </c>
      <c r="BV161">
        <v>113123.18896121034</v>
      </c>
      <c r="BX161">
        <v>113123.18896121034</v>
      </c>
      <c r="BY161">
        <v>113123.19</v>
      </c>
      <c r="BZ161">
        <v>3822432.59</v>
      </c>
      <c r="CC161">
        <v>0</v>
      </c>
      <c r="CD161">
        <v>113123.18999704056</v>
      </c>
      <c r="CE161">
        <v>3822432.59</v>
      </c>
      <c r="CF161" t="s">
        <v>9</v>
      </c>
      <c r="CG161">
        <v>7500</v>
      </c>
      <c r="CH161">
        <v>120623.18999704056</v>
      </c>
      <c r="CI161">
        <v>253425</v>
      </c>
      <c r="CJ161">
        <v>4075857.59</v>
      </c>
      <c r="CK161" t="s">
        <v>20</v>
      </c>
      <c r="CN161">
        <v>0</v>
      </c>
      <c r="CO161" t="s">
        <v>1</v>
      </c>
      <c r="CP161" t="s">
        <v>1</v>
      </c>
      <c r="CQ161" t="b">
        <v>1</v>
      </c>
      <c r="CR161" t="s">
        <v>1863</v>
      </c>
      <c r="CS161" t="s">
        <v>1787</v>
      </c>
      <c r="CT161" t="s">
        <v>1871</v>
      </c>
      <c r="CU161" t="s">
        <v>1864</v>
      </c>
      <c r="CV161" t="s">
        <v>882</v>
      </c>
      <c r="CW161" t="s">
        <v>128</v>
      </c>
      <c r="CX161" t="s">
        <v>1450</v>
      </c>
      <c r="CY161">
        <v>1.1099999999999994</v>
      </c>
      <c r="CZ161">
        <v>133891.74089671494</v>
      </c>
      <c r="DA161">
        <v>4075857.59</v>
      </c>
      <c r="DB161" t="s">
        <v>9</v>
      </c>
      <c r="DC161" t="b">
        <v>1</v>
      </c>
      <c r="DD161">
        <v>4075857.59</v>
      </c>
      <c r="DE161">
        <v>0</v>
      </c>
      <c r="DF161" t="b">
        <v>1</v>
      </c>
      <c r="DG161" s="23">
        <f>ROUND(ПП4[[#This Row],[Стоимость квартиры с отделкой]]/1000000,2)</f>
        <v>4.08</v>
      </c>
    </row>
    <row r="162" spans="1:111" x14ac:dyDescent="0.25">
      <c r="A162">
        <v>161</v>
      </c>
      <c r="B162" t="s">
        <v>4</v>
      </c>
      <c r="C162">
        <v>7</v>
      </c>
      <c r="D162" t="s">
        <v>53</v>
      </c>
      <c r="E162">
        <v>0</v>
      </c>
      <c r="F162">
        <v>13.95</v>
      </c>
      <c r="I162">
        <v>13.95</v>
      </c>
      <c r="J162">
        <v>5.77</v>
      </c>
      <c r="K162">
        <v>3.6</v>
      </c>
      <c r="N162">
        <v>3.59</v>
      </c>
      <c r="O162">
        <v>4.12</v>
      </c>
      <c r="Q162">
        <v>4.12</v>
      </c>
      <c r="R162">
        <v>31.03</v>
      </c>
      <c r="S162">
        <v>26.91</v>
      </c>
      <c r="T162">
        <v>28.97</v>
      </c>
      <c r="U162">
        <v>29.6</v>
      </c>
      <c r="V162">
        <v>75600</v>
      </c>
      <c r="W162">
        <v>3780</v>
      </c>
      <c r="X162">
        <v>79380</v>
      </c>
      <c r="Z162">
        <v>79380</v>
      </c>
      <c r="AB162">
        <v>79380</v>
      </c>
      <c r="AC162">
        <v>9.7637400000000003</v>
      </c>
      <c r="AD162">
        <v>79389.763739999995</v>
      </c>
      <c r="AF162">
        <v>79389.763739999995</v>
      </c>
      <c r="AH162">
        <v>79389.763739999995</v>
      </c>
      <c r="AJ162">
        <v>79389.763739999995</v>
      </c>
      <c r="AL162">
        <v>79389.763739999995</v>
      </c>
      <c r="AN162">
        <v>79389.763739999995</v>
      </c>
      <c r="AP162">
        <v>79389.763739999995</v>
      </c>
      <c r="AR162">
        <v>79389.763739999995</v>
      </c>
      <c r="AT162">
        <v>79389.763739999995</v>
      </c>
      <c r="AV162">
        <v>79389.763739999995</v>
      </c>
      <c r="AX162">
        <v>79389.763739999995</v>
      </c>
      <c r="AZ162">
        <v>79389.763739999995</v>
      </c>
      <c r="BB162">
        <v>79389.763739999995</v>
      </c>
      <c r="BD162">
        <v>79389.763739999995</v>
      </c>
      <c r="BF162">
        <v>79389.763739999995</v>
      </c>
      <c r="BH162">
        <v>79389.763739999995</v>
      </c>
      <c r="BI162" s="5"/>
      <c r="BJ162" s="5">
        <v>79389.763739999995</v>
      </c>
      <c r="BL162">
        <v>79389.763739999995</v>
      </c>
      <c r="BN162">
        <v>79389.763739999995</v>
      </c>
      <c r="BP162">
        <v>79389.763739999995</v>
      </c>
      <c r="BR162">
        <v>79389.763739999995</v>
      </c>
      <c r="BT162">
        <v>79389.763739999995</v>
      </c>
      <c r="BV162">
        <v>79389.763739999995</v>
      </c>
      <c r="BX162">
        <v>79389.763739999995</v>
      </c>
      <c r="BY162">
        <v>79389.759999999995</v>
      </c>
      <c r="BZ162">
        <v>2299921.35</v>
      </c>
      <c r="CB162">
        <v>0.05</v>
      </c>
      <c r="CC162">
        <v>114996.0675</v>
      </c>
      <c r="CD162">
        <v>75420.272005522944</v>
      </c>
      <c r="CE162">
        <v>2184925.2799999998</v>
      </c>
      <c r="CF162" t="s">
        <v>9</v>
      </c>
      <c r="CG162">
        <v>7500</v>
      </c>
      <c r="CH162">
        <v>82920.272005522944</v>
      </c>
      <c r="CI162">
        <v>217275</v>
      </c>
      <c r="CJ162">
        <v>2402200.2799999998</v>
      </c>
      <c r="CL162" t="s">
        <v>62</v>
      </c>
      <c r="CN162">
        <v>0</v>
      </c>
      <c r="CO162" t="s">
        <v>1</v>
      </c>
      <c r="CP162" t="s">
        <v>1</v>
      </c>
      <c r="CQ162" t="b">
        <v>1</v>
      </c>
      <c r="CR162" t="s">
        <v>1863</v>
      </c>
      <c r="CS162" t="s">
        <v>1787</v>
      </c>
      <c r="CT162" t="s">
        <v>1871</v>
      </c>
      <c r="CU162" t="s">
        <v>1862</v>
      </c>
      <c r="CV162" t="s">
        <v>883</v>
      </c>
      <c r="CW162" t="s">
        <v>128</v>
      </c>
      <c r="CX162" t="s">
        <v>1450</v>
      </c>
      <c r="CY162">
        <v>0.62999999999999901</v>
      </c>
      <c r="CZ162">
        <v>52239.771363479369</v>
      </c>
      <c r="DA162">
        <v>2402200.2799999998</v>
      </c>
      <c r="DB162" t="s">
        <v>9</v>
      </c>
      <c r="DC162" t="b">
        <v>1</v>
      </c>
      <c r="DD162">
        <v>2402200.2799999998</v>
      </c>
      <c r="DE162">
        <v>0</v>
      </c>
      <c r="DF162" t="b">
        <v>1</v>
      </c>
      <c r="DG162" s="23">
        <f>ROUND(ПП4[[#This Row],[Стоимость квартиры с отделкой]]/1000000,2)</f>
        <v>2.4</v>
      </c>
    </row>
    <row r="163" spans="1:111" x14ac:dyDescent="0.25">
      <c r="A163">
        <v>162</v>
      </c>
      <c r="B163" t="s">
        <v>4</v>
      </c>
      <c r="C163">
        <v>7</v>
      </c>
      <c r="D163" t="s">
        <v>54</v>
      </c>
      <c r="E163">
        <v>2</v>
      </c>
      <c r="F163">
        <v>17.54</v>
      </c>
      <c r="G163">
        <v>12.04</v>
      </c>
      <c r="I163">
        <v>29.58</v>
      </c>
      <c r="J163">
        <v>17.010000000000002</v>
      </c>
      <c r="K163">
        <v>3.71</v>
      </c>
      <c r="L163">
        <v>2.64</v>
      </c>
      <c r="N163">
        <v>13.06</v>
      </c>
      <c r="O163">
        <v>2.61</v>
      </c>
      <c r="P163">
        <v>2.88</v>
      </c>
      <c r="Q163">
        <v>5.49</v>
      </c>
      <c r="R163">
        <v>71.489999999999995</v>
      </c>
      <c r="S163">
        <v>66</v>
      </c>
      <c r="T163">
        <v>68.75</v>
      </c>
      <c r="U163">
        <v>69.800000000000011</v>
      </c>
      <c r="V163">
        <v>71971.199999999997</v>
      </c>
      <c r="W163">
        <v>3598.56</v>
      </c>
      <c r="X163">
        <v>75569.759999999995</v>
      </c>
      <c r="Z163">
        <v>75569.759999999995</v>
      </c>
      <c r="AA163">
        <v>3778.4879999999998</v>
      </c>
      <c r="AB163">
        <v>79348.248000000007</v>
      </c>
      <c r="AC163">
        <v>9.7598345040000005</v>
      </c>
      <c r="AD163">
        <v>79358.007834503995</v>
      </c>
      <c r="AF163">
        <v>79358.007834503995</v>
      </c>
      <c r="AH163">
        <v>79358.007834503995</v>
      </c>
      <c r="AI163">
        <v>1587.1601566900799</v>
      </c>
      <c r="AJ163">
        <v>80945.167991194074</v>
      </c>
      <c r="AK163">
        <v>809.4516799119408</v>
      </c>
      <c r="AL163">
        <v>81754.619671106018</v>
      </c>
      <c r="AM163">
        <v>1635.0923934221205</v>
      </c>
      <c r="AN163">
        <v>83389.712064528139</v>
      </c>
      <c r="AP163">
        <v>83389.712064528139</v>
      </c>
      <c r="AQ163">
        <v>2501.6913619358443</v>
      </c>
      <c r="AR163">
        <v>85891.403426463978</v>
      </c>
      <c r="AT163">
        <v>85891.403426463978</v>
      </c>
      <c r="AU163">
        <v>2576.7421027939195</v>
      </c>
      <c r="AV163">
        <v>88468.14552925789</v>
      </c>
      <c r="AX163">
        <v>88468.14552925789</v>
      </c>
      <c r="AZ163">
        <v>88468.14552925789</v>
      </c>
      <c r="BB163">
        <v>88468.14552925789</v>
      </c>
      <c r="BD163">
        <v>88468.14552925789</v>
      </c>
      <c r="BF163">
        <v>88468.14552925789</v>
      </c>
      <c r="BH163">
        <v>88468.14552925789</v>
      </c>
      <c r="BI163" s="5">
        <v>4423.4072764628945</v>
      </c>
      <c r="BJ163" s="5">
        <v>92891.552805720785</v>
      </c>
      <c r="BK163">
        <v>1000</v>
      </c>
      <c r="BL163">
        <v>93891.552805720785</v>
      </c>
      <c r="BM163">
        <v>1877.831056114416</v>
      </c>
      <c r="BN163">
        <v>95769.383861835202</v>
      </c>
      <c r="BO163">
        <v>4788.4691930917606</v>
      </c>
      <c r="BP163">
        <v>100557.85305492696</v>
      </c>
      <c r="BQ163">
        <v>500</v>
      </c>
      <c r="BR163">
        <v>101057.85305492696</v>
      </c>
      <c r="BT163">
        <v>101057.85305492696</v>
      </c>
      <c r="BV163">
        <v>101057.85305492696</v>
      </c>
      <c r="BX163">
        <v>101057.85305492696</v>
      </c>
      <c r="BY163">
        <v>101057.85</v>
      </c>
      <c r="BZ163">
        <v>6947800</v>
      </c>
      <c r="CC163">
        <v>0</v>
      </c>
      <c r="CD163">
        <v>101058.90909090907</v>
      </c>
      <c r="CE163">
        <v>6947800</v>
      </c>
      <c r="CF163" t="s">
        <v>9</v>
      </c>
      <c r="CG163">
        <v>7500</v>
      </c>
      <c r="CH163">
        <v>108558.90909090907</v>
      </c>
      <c r="CI163">
        <v>515625</v>
      </c>
      <c r="CJ163">
        <v>7463425</v>
      </c>
      <c r="CN163">
        <v>0</v>
      </c>
      <c r="CO163" t="s">
        <v>1</v>
      </c>
      <c r="CP163" t="s">
        <v>1</v>
      </c>
      <c r="CQ163" t="b">
        <v>1</v>
      </c>
      <c r="CR163" t="s">
        <v>1863</v>
      </c>
      <c r="CS163" t="s">
        <v>1787</v>
      </c>
      <c r="CT163" t="s">
        <v>1871</v>
      </c>
      <c r="CU163" t="s">
        <v>1857</v>
      </c>
      <c r="CV163" t="s">
        <v>884</v>
      </c>
      <c r="CW163" t="s">
        <v>1269</v>
      </c>
      <c r="CX163" t="s">
        <v>1450</v>
      </c>
      <c r="CY163">
        <v>1.0500000000000114</v>
      </c>
      <c r="CZ163">
        <v>113986.85454545578</v>
      </c>
      <c r="DA163">
        <v>7463425</v>
      </c>
      <c r="DB163" t="s">
        <v>9</v>
      </c>
      <c r="DC163" t="b">
        <v>1</v>
      </c>
      <c r="DD163">
        <v>7463425</v>
      </c>
      <c r="DE163">
        <v>0</v>
      </c>
      <c r="DF163" t="b">
        <v>1</v>
      </c>
      <c r="DG163" s="23">
        <f>ROUND(ПП4[[#This Row],[Стоимость квартиры с отделкой]]/1000000,2)</f>
        <v>7.46</v>
      </c>
    </row>
    <row r="164" spans="1:111" x14ac:dyDescent="0.25">
      <c r="A164">
        <v>163</v>
      </c>
      <c r="B164" t="s">
        <v>4</v>
      </c>
      <c r="C164">
        <v>7</v>
      </c>
      <c r="D164" t="s">
        <v>55</v>
      </c>
      <c r="E164">
        <v>1</v>
      </c>
      <c r="F164">
        <v>13.45</v>
      </c>
      <c r="I164">
        <v>13.45</v>
      </c>
      <c r="J164">
        <v>11.31</v>
      </c>
      <c r="K164">
        <v>3.69</v>
      </c>
      <c r="N164">
        <v>5.63</v>
      </c>
      <c r="O164">
        <v>2.59</v>
      </c>
      <c r="Q164">
        <v>2.59</v>
      </c>
      <c r="R164">
        <v>36.67</v>
      </c>
      <c r="S164">
        <v>34.08</v>
      </c>
      <c r="T164">
        <v>35.380000000000003</v>
      </c>
      <c r="U164">
        <v>36.9</v>
      </c>
      <c r="V164">
        <v>72100</v>
      </c>
      <c r="W164">
        <v>3605</v>
      </c>
      <c r="X164">
        <v>75705</v>
      </c>
      <c r="Y164">
        <v>3028.2000000000003</v>
      </c>
      <c r="Z164">
        <v>78733.2</v>
      </c>
      <c r="AA164">
        <v>3936.66</v>
      </c>
      <c r="AB164">
        <v>82669.86</v>
      </c>
      <c r="AC164">
        <v>10.16839278</v>
      </c>
      <c r="AD164">
        <v>82680.028392780005</v>
      </c>
      <c r="AE164">
        <v>4134.0014196390002</v>
      </c>
      <c r="AF164">
        <v>86814.029812419001</v>
      </c>
      <c r="AH164">
        <v>86814.029812419001</v>
      </c>
      <c r="AI164">
        <v>2604.4208943725698</v>
      </c>
      <c r="AJ164">
        <v>89418.450706791569</v>
      </c>
      <c r="AK164">
        <v>894.18450706791566</v>
      </c>
      <c r="AL164">
        <v>90312.635213859481</v>
      </c>
      <c r="AN164">
        <v>90312.635213859481</v>
      </c>
      <c r="AP164">
        <v>90312.635213859481</v>
      </c>
      <c r="AR164">
        <v>90312.635213859481</v>
      </c>
      <c r="AT164">
        <v>90312.635213859481</v>
      </c>
      <c r="AV164">
        <v>90312.635213859481</v>
      </c>
      <c r="AX164">
        <v>90312.635213859481</v>
      </c>
      <c r="AZ164">
        <v>90312.635213859481</v>
      </c>
      <c r="BB164">
        <v>90312.635213859481</v>
      </c>
      <c r="BD164">
        <v>90312.635213859481</v>
      </c>
      <c r="BF164">
        <v>90312.635213859481</v>
      </c>
      <c r="BH164">
        <v>90312.635213859481</v>
      </c>
      <c r="BI164" s="5"/>
      <c r="BJ164" s="5">
        <v>90312.635213859481</v>
      </c>
      <c r="BL164">
        <v>90312.635213859481</v>
      </c>
      <c r="BN164">
        <v>90312.635213859481</v>
      </c>
      <c r="BP164">
        <v>90312.635213859481</v>
      </c>
      <c r="BR164">
        <v>90312.635213859481</v>
      </c>
      <c r="BT164">
        <v>90312.635213859481</v>
      </c>
      <c r="BV164">
        <v>90312.635213859481</v>
      </c>
      <c r="BX164">
        <v>90312.635213859481</v>
      </c>
      <c r="BY164">
        <v>90312.639999999999</v>
      </c>
      <c r="BZ164">
        <v>3195261.2</v>
      </c>
      <c r="CC164">
        <v>0</v>
      </c>
      <c r="CD164">
        <v>90312.639909553414</v>
      </c>
      <c r="CE164">
        <v>3195261.2</v>
      </c>
      <c r="CF164" t="s">
        <v>9</v>
      </c>
      <c r="CG164">
        <v>4000</v>
      </c>
      <c r="CH164">
        <v>94312.639909553414</v>
      </c>
      <c r="CI164">
        <v>141520</v>
      </c>
      <c r="CJ164">
        <v>3336781.2</v>
      </c>
      <c r="CN164">
        <v>0</v>
      </c>
      <c r="CO164" t="s">
        <v>1</v>
      </c>
      <c r="CP164" t="s">
        <v>1</v>
      </c>
      <c r="CQ164" t="b">
        <v>1</v>
      </c>
      <c r="CR164" t="s">
        <v>1863</v>
      </c>
      <c r="CS164" t="s">
        <v>1787</v>
      </c>
      <c r="CT164" t="s">
        <v>1871</v>
      </c>
      <c r="CU164" t="s">
        <v>1864</v>
      </c>
      <c r="CV164" t="s">
        <v>885</v>
      </c>
      <c r="CW164" t="s">
        <v>128</v>
      </c>
      <c r="CX164" t="s">
        <v>1450</v>
      </c>
      <c r="CY164">
        <v>1.519999999999996</v>
      </c>
      <c r="CZ164">
        <v>143355.21266252082</v>
      </c>
      <c r="DA164">
        <v>3336781.2</v>
      </c>
      <c r="DB164" t="s">
        <v>9</v>
      </c>
      <c r="DC164" t="b">
        <v>1</v>
      </c>
      <c r="DD164">
        <v>3336781.2</v>
      </c>
      <c r="DE164">
        <v>0</v>
      </c>
      <c r="DF164" t="b">
        <v>1</v>
      </c>
      <c r="DG164" s="23">
        <f>ROUND(ПП4[[#This Row],[Стоимость квартиры с отделкой]]/1000000,2)</f>
        <v>3.34</v>
      </c>
    </row>
    <row r="165" spans="1:111" x14ac:dyDescent="0.25">
      <c r="A165">
        <v>164</v>
      </c>
      <c r="B165" t="s">
        <v>4</v>
      </c>
      <c r="C165">
        <v>7</v>
      </c>
      <c r="D165" t="s">
        <v>56</v>
      </c>
      <c r="E165">
        <v>1</v>
      </c>
      <c r="F165">
        <v>13.45</v>
      </c>
      <c r="I165">
        <v>13.45</v>
      </c>
      <c r="J165">
        <v>12.54</v>
      </c>
      <c r="K165">
        <v>3.69</v>
      </c>
      <c r="N165">
        <v>6.62</v>
      </c>
      <c r="O165">
        <v>3.01</v>
      </c>
      <c r="Q165">
        <v>3.01</v>
      </c>
      <c r="R165">
        <v>39.31</v>
      </c>
      <c r="S165">
        <v>36.299999999999997</v>
      </c>
      <c r="T165">
        <v>37.81</v>
      </c>
      <c r="U165">
        <v>39.200000000000003</v>
      </c>
      <c r="V165">
        <v>72800</v>
      </c>
      <c r="W165">
        <v>3640</v>
      </c>
      <c r="X165">
        <v>76440</v>
      </c>
      <c r="Y165">
        <v>3057.6</v>
      </c>
      <c r="Z165">
        <v>79497.600000000006</v>
      </c>
      <c r="AA165">
        <v>3974.880000000001</v>
      </c>
      <c r="AB165">
        <v>83472.48000000001</v>
      </c>
      <c r="AC165">
        <v>10.267115040000002</v>
      </c>
      <c r="AD165">
        <v>83482.747115040009</v>
      </c>
      <c r="AE165">
        <v>4174.137355752001</v>
      </c>
      <c r="AF165">
        <v>87656.884470792007</v>
      </c>
      <c r="AH165">
        <v>87656.884470792007</v>
      </c>
      <c r="AI165">
        <v>2629.7065341237603</v>
      </c>
      <c r="AJ165">
        <v>90286.591004915783</v>
      </c>
      <c r="AK165">
        <v>902.86591004915772</v>
      </c>
      <c r="AL165">
        <v>91189.456914964932</v>
      </c>
      <c r="AM165">
        <v>1823.7891382992989</v>
      </c>
      <c r="AN165">
        <v>93013.246053264229</v>
      </c>
      <c r="AO165">
        <v>1860.2649210652849</v>
      </c>
      <c r="AP165">
        <v>94873.510974329518</v>
      </c>
      <c r="AQ165">
        <v>2846.2053292298856</v>
      </c>
      <c r="AR165">
        <v>97719.716303559399</v>
      </c>
      <c r="AT165">
        <v>97719.716303559399</v>
      </c>
      <c r="AU165">
        <v>2931.5914891067819</v>
      </c>
      <c r="AV165">
        <v>100651.30779266618</v>
      </c>
      <c r="AW165">
        <v>6039.0784675599707</v>
      </c>
      <c r="AX165">
        <v>106690.38626022617</v>
      </c>
      <c r="AZ165">
        <v>106690.38626022617</v>
      </c>
      <c r="BB165">
        <v>106690.38626022617</v>
      </c>
      <c r="BD165">
        <v>106690.38626022617</v>
      </c>
      <c r="BE165">
        <v>1745</v>
      </c>
      <c r="BF165">
        <v>108435.38626022617</v>
      </c>
      <c r="BH165">
        <v>108435.38626022617</v>
      </c>
      <c r="BI165" s="5">
        <v>5421.7693130113075</v>
      </c>
      <c r="BJ165" s="5">
        <v>113857.15557323744</v>
      </c>
      <c r="BL165">
        <v>113857.15557323744</v>
      </c>
      <c r="BN165">
        <v>113857.15557323744</v>
      </c>
      <c r="BP165">
        <v>113857.15557323744</v>
      </c>
      <c r="BR165">
        <v>113857.15557323744</v>
      </c>
      <c r="BT165">
        <v>113857.15557323744</v>
      </c>
      <c r="BV165">
        <v>113857.15557323744</v>
      </c>
      <c r="BX165">
        <v>113857.15557323744</v>
      </c>
      <c r="BY165">
        <v>113857.16</v>
      </c>
      <c r="BZ165">
        <v>4304939.22</v>
      </c>
      <c r="CC165">
        <v>0</v>
      </c>
      <c r="CD165">
        <v>113857.1600105792</v>
      </c>
      <c r="CE165">
        <v>4304939.22</v>
      </c>
      <c r="CF165" t="s">
        <v>8</v>
      </c>
      <c r="CH165">
        <v>113857.1600105792</v>
      </c>
      <c r="CI165">
        <v>0</v>
      </c>
      <c r="CJ165">
        <v>4304939.22</v>
      </c>
      <c r="CN165">
        <v>0</v>
      </c>
      <c r="CO165" t="s">
        <v>1</v>
      </c>
      <c r="CP165" t="s">
        <v>1</v>
      </c>
      <c r="CQ165" t="b">
        <v>1</v>
      </c>
      <c r="CR165" t="s">
        <v>1863</v>
      </c>
      <c r="CS165" t="s">
        <v>1787</v>
      </c>
      <c r="CT165" t="s">
        <v>1871</v>
      </c>
      <c r="CU165" t="s">
        <v>1864</v>
      </c>
      <c r="CV165" t="s">
        <v>886</v>
      </c>
      <c r="CW165" t="s">
        <v>128</v>
      </c>
      <c r="CX165" t="s">
        <v>1450</v>
      </c>
      <c r="CY165">
        <v>1.3900000000000006</v>
      </c>
      <c r="CZ165">
        <v>158261.45241470516</v>
      </c>
      <c r="DA165">
        <v>4304939.22</v>
      </c>
      <c r="DB165" t="s">
        <v>8</v>
      </c>
      <c r="DC165" t="b">
        <v>1</v>
      </c>
      <c r="DD165">
        <v>4304939.22</v>
      </c>
      <c r="DE165">
        <v>0</v>
      </c>
      <c r="DF165" t="b">
        <v>1</v>
      </c>
      <c r="DG165" s="23">
        <f>ROUND(ПП4[[#This Row],[Стоимость квартиры с отделкой]]/1000000,2)</f>
        <v>4.3</v>
      </c>
    </row>
    <row r="166" spans="1:111" x14ac:dyDescent="0.25">
      <c r="A166">
        <v>165</v>
      </c>
      <c r="B166" t="s">
        <v>4</v>
      </c>
      <c r="C166">
        <v>7</v>
      </c>
      <c r="D166" t="s">
        <v>57</v>
      </c>
      <c r="E166">
        <v>1</v>
      </c>
      <c r="F166">
        <v>12.11</v>
      </c>
      <c r="I166">
        <v>12.11</v>
      </c>
      <c r="J166">
        <v>12.27</v>
      </c>
      <c r="K166">
        <v>3.84</v>
      </c>
      <c r="N166">
        <v>7.06</v>
      </c>
      <c r="O166">
        <v>2.84</v>
      </c>
      <c r="Q166">
        <v>2.84</v>
      </c>
      <c r="R166">
        <v>38.119999999999997</v>
      </c>
      <c r="S166">
        <v>35.28</v>
      </c>
      <c r="T166">
        <v>36.700000000000003</v>
      </c>
      <c r="U166">
        <v>37.9</v>
      </c>
      <c r="V166">
        <v>72800</v>
      </c>
      <c r="W166">
        <v>3640</v>
      </c>
      <c r="X166">
        <v>76440</v>
      </c>
      <c r="Y166">
        <v>3057.6</v>
      </c>
      <c r="Z166">
        <v>79497.600000000006</v>
      </c>
      <c r="AA166">
        <v>3974.880000000001</v>
      </c>
      <c r="AB166">
        <v>83472.48000000001</v>
      </c>
      <c r="AC166">
        <v>10.267115040000002</v>
      </c>
      <c r="AD166">
        <v>83482.747115040009</v>
      </c>
      <c r="AE166">
        <v>4174.137355752001</v>
      </c>
      <c r="AF166">
        <v>87656.884470792007</v>
      </c>
      <c r="AH166">
        <v>87656.884470792007</v>
      </c>
      <c r="AI166">
        <v>2629.7065341237603</v>
      </c>
      <c r="AJ166">
        <v>90286.591004915783</v>
      </c>
      <c r="AK166">
        <v>902.86591004915772</v>
      </c>
      <c r="AL166">
        <v>91189.456914964932</v>
      </c>
      <c r="AN166">
        <v>91189.456914964932</v>
      </c>
      <c r="AP166">
        <v>91189.456914964932</v>
      </c>
      <c r="AR166">
        <v>91189.456914964932</v>
      </c>
      <c r="AT166">
        <v>91189.456914964932</v>
      </c>
      <c r="AV166">
        <v>91189.456914964932</v>
      </c>
      <c r="AX166">
        <v>91189.456914964932</v>
      </c>
      <c r="AZ166">
        <v>91189.456914964932</v>
      </c>
      <c r="BB166">
        <v>91189.456914964932</v>
      </c>
      <c r="BD166">
        <v>91189.456914964932</v>
      </c>
      <c r="BF166">
        <v>91189.456914964932</v>
      </c>
      <c r="BH166">
        <v>91189.456914964932</v>
      </c>
      <c r="BI166" s="5"/>
      <c r="BJ166" s="5">
        <v>91189.456914964932</v>
      </c>
      <c r="BL166">
        <v>91189.456914964932</v>
      </c>
      <c r="BN166">
        <v>91189.456914964932</v>
      </c>
      <c r="BP166">
        <v>91189.456914964932</v>
      </c>
      <c r="BR166">
        <v>91189.456914964932</v>
      </c>
      <c r="BT166">
        <v>91189.456914964932</v>
      </c>
      <c r="BV166">
        <v>91189.456914964932</v>
      </c>
      <c r="BX166">
        <v>91189.456914964932</v>
      </c>
      <c r="BY166">
        <v>91189.46</v>
      </c>
      <c r="BZ166">
        <v>3346653.18</v>
      </c>
      <c r="CB166">
        <v>0.06</v>
      </c>
      <c r="CC166">
        <v>200799.19080000001</v>
      </c>
      <c r="CD166">
        <v>85718.092370572209</v>
      </c>
      <c r="CE166">
        <v>3145853.99</v>
      </c>
      <c r="CF166" t="s">
        <v>10</v>
      </c>
      <c r="CG166">
        <v>15000</v>
      </c>
      <c r="CH166">
        <v>100718.09237057219</v>
      </c>
      <c r="CI166">
        <v>550500</v>
      </c>
      <c r="CJ166">
        <v>3696353.99</v>
      </c>
      <c r="CL166" t="s">
        <v>110</v>
      </c>
      <c r="CN166">
        <v>0</v>
      </c>
      <c r="CO166" t="s">
        <v>1</v>
      </c>
      <c r="CP166" t="s">
        <v>1</v>
      </c>
      <c r="CQ166" t="b">
        <v>1</v>
      </c>
      <c r="CR166" t="s">
        <v>1863</v>
      </c>
      <c r="CS166" t="s">
        <v>1787</v>
      </c>
      <c r="CT166" t="s">
        <v>1871</v>
      </c>
      <c r="CU166" t="s">
        <v>1864</v>
      </c>
      <c r="CV166" t="s">
        <v>887</v>
      </c>
      <c r="CW166" t="s">
        <v>128</v>
      </c>
      <c r="CX166" t="s">
        <v>1450</v>
      </c>
      <c r="CY166">
        <v>1.1999999999999955</v>
      </c>
      <c r="CZ166">
        <v>120861.71084468624</v>
      </c>
      <c r="DA166">
        <v>3696353.99</v>
      </c>
      <c r="DB166" t="s">
        <v>10</v>
      </c>
      <c r="DC166" t="b">
        <v>1</v>
      </c>
      <c r="DD166">
        <v>3696353.99</v>
      </c>
      <c r="DE166">
        <v>0</v>
      </c>
      <c r="DF166" t="b">
        <v>1</v>
      </c>
      <c r="DG166" s="23">
        <f>ROUND(ПП4[[#This Row],[Стоимость квартиры с отделкой]]/1000000,2)</f>
        <v>3.7</v>
      </c>
    </row>
    <row r="167" spans="1:111" x14ac:dyDescent="0.25">
      <c r="A167">
        <v>166</v>
      </c>
      <c r="B167" t="s">
        <v>4</v>
      </c>
      <c r="C167">
        <v>7</v>
      </c>
      <c r="D167" t="s">
        <v>58</v>
      </c>
      <c r="E167">
        <v>1</v>
      </c>
      <c r="F167">
        <v>11.74</v>
      </c>
      <c r="I167">
        <v>11.74</v>
      </c>
      <c r="J167">
        <v>12.47</v>
      </c>
      <c r="K167">
        <v>3.71</v>
      </c>
      <c r="N167">
        <v>7.29</v>
      </c>
      <c r="O167">
        <v>2.89</v>
      </c>
      <c r="Q167">
        <v>2.89</v>
      </c>
      <c r="R167">
        <v>38.1</v>
      </c>
      <c r="S167">
        <v>35.21</v>
      </c>
      <c r="T167">
        <v>36.659999999999997</v>
      </c>
      <c r="U167">
        <v>37.799999999999997</v>
      </c>
      <c r="V167">
        <v>72800</v>
      </c>
      <c r="W167">
        <v>3640</v>
      </c>
      <c r="X167">
        <v>76440</v>
      </c>
      <c r="Y167">
        <v>3057.6</v>
      </c>
      <c r="Z167">
        <v>79497.600000000006</v>
      </c>
      <c r="AA167">
        <v>3974.880000000001</v>
      </c>
      <c r="AB167">
        <v>83472.48000000001</v>
      </c>
      <c r="AC167">
        <v>10.267115040000002</v>
      </c>
      <c r="AD167">
        <v>83482.747115040009</v>
      </c>
      <c r="AE167">
        <v>4174.137355752001</v>
      </c>
      <c r="AF167">
        <v>87656.884470792007</v>
      </c>
      <c r="AH167">
        <v>87656.884470792007</v>
      </c>
      <c r="AI167">
        <v>2629.7065341237603</v>
      </c>
      <c r="AJ167">
        <v>90286.591004915783</v>
      </c>
      <c r="AK167">
        <v>902.86591004915772</v>
      </c>
      <c r="AL167">
        <v>91189.456914964932</v>
      </c>
      <c r="AM167">
        <v>1823.7891382992989</v>
      </c>
      <c r="AN167">
        <v>93013.246053264229</v>
      </c>
      <c r="AO167">
        <v>1860.2649210652849</v>
      </c>
      <c r="AP167">
        <v>94873.510974329518</v>
      </c>
      <c r="AQ167">
        <v>2846.2053292298856</v>
      </c>
      <c r="AR167">
        <v>97719.716303559399</v>
      </c>
      <c r="AT167">
        <v>97719.716303559399</v>
      </c>
      <c r="AV167">
        <v>97719.716303559399</v>
      </c>
      <c r="AX167">
        <v>97719.716303559399</v>
      </c>
      <c r="AZ167">
        <v>97719.716303559399</v>
      </c>
      <c r="BB167">
        <v>97719.716303559399</v>
      </c>
      <c r="BD167">
        <v>97719.716303559399</v>
      </c>
      <c r="BF167">
        <v>97719.716303559399</v>
      </c>
      <c r="BH167">
        <v>97719.716303559399</v>
      </c>
      <c r="BI167" s="5"/>
      <c r="BJ167" s="5">
        <v>97719.716303559399</v>
      </c>
      <c r="BL167">
        <v>97719.716303559399</v>
      </c>
      <c r="BN167">
        <v>97719.716303559399</v>
      </c>
      <c r="BP167">
        <v>97719.716303559399</v>
      </c>
      <c r="BR167">
        <v>97719.716303559399</v>
      </c>
      <c r="BT167">
        <v>97719.716303559399</v>
      </c>
      <c r="BV167">
        <v>97719.716303559399</v>
      </c>
      <c r="BX167">
        <v>97719.716303559399</v>
      </c>
      <c r="BY167">
        <v>97719.72</v>
      </c>
      <c r="BZ167">
        <v>3582404.94</v>
      </c>
      <c r="CC167">
        <v>0</v>
      </c>
      <c r="CD167">
        <v>97719.720130932925</v>
      </c>
      <c r="CE167">
        <v>3582404.94</v>
      </c>
      <c r="CF167" t="s">
        <v>9</v>
      </c>
      <c r="CG167">
        <v>4500</v>
      </c>
      <c r="CH167">
        <v>102219.72013093292</v>
      </c>
      <c r="CI167">
        <v>164970</v>
      </c>
      <c r="CJ167">
        <v>3747374.94</v>
      </c>
      <c r="CN167">
        <v>0</v>
      </c>
      <c r="CO167" t="s">
        <v>1</v>
      </c>
      <c r="CP167" t="s">
        <v>1</v>
      </c>
      <c r="CQ167" t="b">
        <v>1</v>
      </c>
      <c r="CR167" t="s">
        <v>1863</v>
      </c>
      <c r="CS167" t="s">
        <v>1787</v>
      </c>
      <c r="CT167" t="s">
        <v>1871</v>
      </c>
      <c r="CU167" t="s">
        <v>1864</v>
      </c>
      <c r="CV167" t="s">
        <v>888</v>
      </c>
      <c r="CW167" t="s">
        <v>128</v>
      </c>
      <c r="CX167" t="s">
        <v>1450</v>
      </c>
      <c r="CY167">
        <v>1.1400000000000006</v>
      </c>
      <c r="CZ167">
        <v>116530.48094926355</v>
      </c>
      <c r="DA167">
        <v>3747374.94</v>
      </c>
      <c r="DB167" t="s">
        <v>9</v>
      </c>
      <c r="DC167" t="b">
        <v>1</v>
      </c>
      <c r="DD167">
        <v>3747374.94</v>
      </c>
      <c r="DE167">
        <v>0</v>
      </c>
      <c r="DF167" t="b">
        <v>1</v>
      </c>
      <c r="DG167" s="23">
        <f>ROUND(ПП4[[#This Row],[Стоимость квартиры с отделкой]]/1000000,2)</f>
        <v>3.75</v>
      </c>
    </row>
    <row r="168" spans="1:111" x14ac:dyDescent="0.25">
      <c r="A168">
        <v>167</v>
      </c>
      <c r="B168" t="s">
        <v>4</v>
      </c>
      <c r="C168">
        <v>7</v>
      </c>
      <c r="D168" t="s">
        <v>59</v>
      </c>
      <c r="E168">
        <v>3</v>
      </c>
      <c r="F168">
        <v>14.79</v>
      </c>
      <c r="G168">
        <v>14.24</v>
      </c>
      <c r="H168">
        <v>13.63</v>
      </c>
      <c r="I168">
        <v>42.66</v>
      </c>
      <c r="J168">
        <v>13.29</v>
      </c>
      <c r="K168">
        <v>4.72</v>
      </c>
      <c r="L168">
        <v>1.66</v>
      </c>
      <c r="M168">
        <v>2.19</v>
      </c>
      <c r="N168">
        <v>11.45</v>
      </c>
      <c r="O168">
        <v>2.73</v>
      </c>
      <c r="P168">
        <v>2.78</v>
      </c>
      <c r="Q168">
        <v>5.51</v>
      </c>
      <c r="R168">
        <v>81.48</v>
      </c>
      <c r="S168">
        <v>75.97</v>
      </c>
      <c r="T168">
        <v>78.73</v>
      </c>
      <c r="U168">
        <v>80.7</v>
      </c>
      <c r="V168">
        <v>68992.000000000015</v>
      </c>
      <c r="W168">
        <v>3449.6000000000008</v>
      </c>
      <c r="X168">
        <v>72441.60000000002</v>
      </c>
      <c r="Z168">
        <v>72441.60000000002</v>
      </c>
      <c r="AB168">
        <v>72441.60000000002</v>
      </c>
      <c r="AC168">
        <v>8.9103168000000039</v>
      </c>
      <c r="AD168">
        <v>72450.510316800021</v>
      </c>
      <c r="AF168">
        <v>72450.510316800021</v>
      </c>
      <c r="AH168">
        <v>72450.510316800021</v>
      </c>
      <c r="AJ168">
        <v>72450.510316800021</v>
      </c>
      <c r="AL168">
        <v>72450.510316800021</v>
      </c>
      <c r="AN168">
        <v>72450.510316800021</v>
      </c>
      <c r="AP168">
        <v>72450.510316800021</v>
      </c>
      <c r="AR168">
        <v>72450.510316800021</v>
      </c>
      <c r="AT168">
        <v>72450.510316800021</v>
      </c>
      <c r="AV168">
        <v>72450.510316800021</v>
      </c>
      <c r="AX168">
        <v>72450.510316800021</v>
      </c>
      <c r="AZ168">
        <v>72450.510316800021</v>
      </c>
      <c r="BB168">
        <v>72450.510316800021</v>
      </c>
      <c r="BD168">
        <v>72450.510316800021</v>
      </c>
      <c r="BF168">
        <v>72450.510316800021</v>
      </c>
      <c r="BH168">
        <v>72450.510316800021</v>
      </c>
      <c r="BI168" s="5"/>
      <c r="BJ168" s="5">
        <v>72450.510316800021</v>
      </c>
      <c r="BL168">
        <v>72450.510316800021</v>
      </c>
      <c r="BN168">
        <v>72450.510316800021</v>
      </c>
      <c r="BP168">
        <v>72450.510316800021</v>
      </c>
      <c r="BR168">
        <v>72450.510316800021</v>
      </c>
      <c r="BT168">
        <v>72450.510316800021</v>
      </c>
      <c r="BV168">
        <v>72450.510316800021</v>
      </c>
      <c r="BX168">
        <v>72450.510316800021</v>
      </c>
      <c r="BY168">
        <v>72450.509999999995</v>
      </c>
      <c r="BZ168">
        <v>5704028.6500000004</v>
      </c>
      <c r="CC168">
        <v>0</v>
      </c>
      <c r="CD168">
        <v>72450.509970786239</v>
      </c>
      <c r="CE168">
        <v>5704028.6500000004</v>
      </c>
      <c r="CF168" t="s">
        <v>9</v>
      </c>
      <c r="CG168">
        <v>4000</v>
      </c>
      <c r="CH168">
        <v>76450.509970786239</v>
      </c>
      <c r="CI168">
        <v>314920</v>
      </c>
      <c r="CJ168">
        <v>6018948.6500000004</v>
      </c>
      <c r="CN168">
        <v>0</v>
      </c>
      <c r="CO168" t="s">
        <v>1</v>
      </c>
      <c r="CP168" t="s">
        <v>1</v>
      </c>
      <c r="CQ168" t="b">
        <v>1</v>
      </c>
      <c r="CR168" t="s">
        <v>1863</v>
      </c>
      <c r="CS168" t="s">
        <v>1787</v>
      </c>
      <c r="CT168" t="s">
        <v>1871</v>
      </c>
      <c r="CU168" t="s">
        <v>1866</v>
      </c>
      <c r="CV168" t="s">
        <v>889</v>
      </c>
      <c r="CW168" t="s">
        <v>128</v>
      </c>
      <c r="CX168" t="s">
        <v>1450</v>
      </c>
      <c r="CY168">
        <v>1.9699999999999989</v>
      </c>
      <c r="CZ168">
        <v>150607.5046424488</v>
      </c>
      <c r="DA168">
        <v>6018948.6500000004</v>
      </c>
      <c r="DB168" t="s">
        <v>9</v>
      </c>
      <c r="DC168" t="b">
        <v>1</v>
      </c>
      <c r="DD168">
        <v>6018948.6500000004</v>
      </c>
      <c r="DE168">
        <v>0</v>
      </c>
      <c r="DF168" t="b">
        <v>1</v>
      </c>
      <c r="DG168" s="23">
        <f>ROUND(ПП4[[#This Row],[Стоимость квартиры с отделкой]]/1000000,2)</f>
        <v>6.02</v>
      </c>
    </row>
    <row r="169" spans="1:111" x14ac:dyDescent="0.25">
      <c r="A169">
        <v>168</v>
      </c>
      <c r="B169" t="s">
        <v>4</v>
      </c>
      <c r="C169">
        <v>7</v>
      </c>
      <c r="D169" t="s">
        <v>60</v>
      </c>
      <c r="E169">
        <v>1</v>
      </c>
      <c r="F169">
        <v>14.13</v>
      </c>
      <c r="I169">
        <v>14.13</v>
      </c>
      <c r="J169">
        <v>9.2100000000000009</v>
      </c>
      <c r="K169">
        <v>3.66</v>
      </c>
      <c r="N169">
        <v>5.55</v>
      </c>
      <c r="O169">
        <v>2.48</v>
      </c>
      <c r="Q169">
        <v>2.48</v>
      </c>
      <c r="R169">
        <v>35.03</v>
      </c>
      <c r="S169">
        <v>32.550000000000004</v>
      </c>
      <c r="T169">
        <v>33.79</v>
      </c>
      <c r="U169">
        <v>34.799999999999997</v>
      </c>
      <c r="V169">
        <v>70700</v>
      </c>
      <c r="W169">
        <v>3535</v>
      </c>
      <c r="X169">
        <v>74235</v>
      </c>
      <c r="Y169">
        <v>2969.4</v>
      </c>
      <c r="Z169">
        <v>77204.399999999994</v>
      </c>
      <c r="AB169">
        <v>77204.399999999994</v>
      </c>
      <c r="AD169">
        <v>77204.399999999994</v>
      </c>
      <c r="AF169">
        <v>77204.399999999994</v>
      </c>
      <c r="AH169">
        <v>77204.399999999994</v>
      </c>
      <c r="AJ169">
        <v>77204.399999999994</v>
      </c>
      <c r="AL169">
        <v>77204.399999999994</v>
      </c>
      <c r="AN169">
        <v>77204.399999999994</v>
      </c>
      <c r="AP169">
        <v>77204.399999999994</v>
      </c>
      <c r="AR169">
        <v>77204.399999999994</v>
      </c>
      <c r="AT169">
        <v>77204.399999999994</v>
      </c>
      <c r="AV169">
        <v>77204.399999999994</v>
      </c>
      <c r="AX169">
        <v>77204.399999999994</v>
      </c>
      <c r="AZ169">
        <v>77204.399999999994</v>
      </c>
      <c r="BB169">
        <v>77204.399999999994</v>
      </c>
      <c r="BD169">
        <v>77204.399999999994</v>
      </c>
      <c r="BF169">
        <v>77204.399999999994</v>
      </c>
      <c r="BH169">
        <v>77204.399999999994</v>
      </c>
      <c r="BI169" s="5"/>
      <c r="BJ169" s="5">
        <v>77204.399999999994</v>
      </c>
      <c r="BL169">
        <v>77204.399999999994</v>
      </c>
      <c r="BN169">
        <v>77204.399999999994</v>
      </c>
      <c r="BP169">
        <v>77204.399999999994</v>
      </c>
      <c r="BR169">
        <v>77204.399999999994</v>
      </c>
      <c r="BT169">
        <v>77204.399999999994</v>
      </c>
      <c r="BV169">
        <v>77204.399999999994</v>
      </c>
      <c r="BX169">
        <v>77204.399999999994</v>
      </c>
      <c r="BY169">
        <v>77204.399999999994</v>
      </c>
      <c r="BZ169">
        <v>2608736.6800000002</v>
      </c>
      <c r="CB169">
        <v>0.03</v>
      </c>
      <c r="CC169">
        <v>78262.100399999996</v>
      </c>
      <c r="CD169">
        <v>74888.269902337983</v>
      </c>
      <c r="CE169">
        <v>2530474.64</v>
      </c>
      <c r="CF169" t="s">
        <v>10</v>
      </c>
      <c r="CG169">
        <v>22000</v>
      </c>
      <c r="CH169">
        <v>96888.269902337983</v>
      </c>
      <c r="CI169">
        <v>743380</v>
      </c>
      <c r="CJ169">
        <v>3273854.64</v>
      </c>
      <c r="CK169" t="s">
        <v>20</v>
      </c>
      <c r="CL169" t="s">
        <v>62</v>
      </c>
      <c r="CN169">
        <v>0</v>
      </c>
      <c r="CO169" t="s">
        <v>1</v>
      </c>
      <c r="CP169" t="s">
        <v>1</v>
      </c>
      <c r="CQ169" t="b">
        <v>1</v>
      </c>
      <c r="CR169" t="s">
        <v>1863</v>
      </c>
      <c r="CS169" t="s">
        <v>1787</v>
      </c>
      <c r="CT169" t="s">
        <v>1871</v>
      </c>
      <c r="CU169" t="s">
        <v>1864</v>
      </c>
      <c r="CV169" t="s">
        <v>890</v>
      </c>
      <c r="CW169" t="s">
        <v>128</v>
      </c>
      <c r="CX169" t="s">
        <v>1450</v>
      </c>
      <c r="CY169">
        <v>1.009999999999998</v>
      </c>
      <c r="CZ169">
        <v>97857.152601361173</v>
      </c>
      <c r="DA169">
        <v>3273854.64</v>
      </c>
      <c r="DB169" t="s">
        <v>10</v>
      </c>
      <c r="DC169" t="b">
        <v>1</v>
      </c>
      <c r="DD169">
        <v>3273854.64</v>
      </c>
      <c r="DE169">
        <v>0</v>
      </c>
      <c r="DF169" t="b">
        <v>1</v>
      </c>
      <c r="DG169" s="23">
        <f>ROUND(ПП4[[#This Row],[Стоимость квартиры с отделкой]]/1000000,2)</f>
        <v>3.27</v>
      </c>
    </row>
    <row r="170" spans="1:111" x14ac:dyDescent="0.25">
      <c r="A170">
        <v>169</v>
      </c>
      <c r="B170" t="s">
        <v>4</v>
      </c>
      <c r="C170">
        <v>8</v>
      </c>
      <c r="D170" t="s">
        <v>53</v>
      </c>
      <c r="E170">
        <v>0</v>
      </c>
      <c r="F170">
        <v>13.95</v>
      </c>
      <c r="I170">
        <v>13.95</v>
      </c>
      <c r="J170">
        <v>5.77</v>
      </c>
      <c r="K170">
        <v>3.6</v>
      </c>
      <c r="N170">
        <v>3.59</v>
      </c>
      <c r="O170">
        <v>4.12</v>
      </c>
      <c r="Q170">
        <v>4.12</v>
      </c>
      <c r="R170">
        <v>31.03</v>
      </c>
      <c r="S170">
        <v>26.91</v>
      </c>
      <c r="T170">
        <v>28.97</v>
      </c>
      <c r="U170">
        <v>29.5</v>
      </c>
      <c r="V170">
        <v>75600</v>
      </c>
      <c r="W170">
        <v>3780</v>
      </c>
      <c r="X170">
        <v>79380</v>
      </c>
      <c r="Z170">
        <v>79380</v>
      </c>
      <c r="AB170">
        <v>79380</v>
      </c>
      <c r="AC170">
        <v>9.7637400000000003</v>
      </c>
      <c r="AD170">
        <v>79389.763739999995</v>
      </c>
      <c r="AE170">
        <v>3969.4881869999999</v>
      </c>
      <c r="AF170">
        <v>83359.25192699999</v>
      </c>
      <c r="AH170">
        <v>83359.25192699999</v>
      </c>
      <c r="AJ170">
        <v>83359.25192699999</v>
      </c>
      <c r="AL170">
        <v>83359.25192699999</v>
      </c>
      <c r="AN170">
        <v>83359.25192699999</v>
      </c>
      <c r="AP170">
        <v>83359.25192699999</v>
      </c>
      <c r="AR170">
        <v>83359.25192699999</v>
      </c>
      <c r="AT170">
        <v>83359.25192699999</v>
      </c>
      <c r="AV170">
        <v>83359.25192699999</v>
      </c>
      <c r="AX170">
        <v>83359.25192699999</v>
      </c>
      <c r="AZ170">
        <v>83359.25192699999</v>
      </c>
      <c r="BB170">
        <v>83359.25192699999</v>
      </c>
      <c r="BD170">
        <v>83359.25192699999</v>
      </c>
      <c r="BF170">
        <v>83359.25192699999</v>
      </c>
      <c r="BH170">
        <v>83359.25192699999</v>
      </c>
      <c r="BI170" s="5"/>
      <c r="BJ170" s="5">
        <v>83359.25192699999</v>
      </c>
      <c r="BL170">
        <v>83359.25192699999</v>
      </c>
      <c r="BN170">
        <v>83359.25192699999</v>
      </c>
      <c r="BP170">
        <v>83359.25192699999</v>
      </c>
      <c r="BR170">
        <v>83359.25192699999</v>
      </c>
      <c r="BT170">
        <v>83359.25192699999</v>
      </c>
      <c r="BV170">
        <v>83359.25192699999</v>
      </c>
      <c r="BX170">
        <v>83359.25192699999</v>
      </c>
      <c r="BY170">
        <v>83359.25</v>
      </c>
      <c r="BZ170">
        <v>2414917.4700000002</v>
      </c>
      <c r="CC170">
        <v>0</v>
      </c>
      <c r="CD170">
        <v>83359.249913703839</v>
      </c>
      <c r="CE170">
        <v>2414917.4700000002</v>
      </c>
      <c r="CF170" t="s">
        <v>8</v>
      </c>
      <c r="CH170">
        <v>83359.249913703839</v>
      </c>
      <c r="CI170">
        <v>0</v>
      </c>
      <c r="CJ170">
        <v>2414917.4700000002</v>
      </c>
      <c r="CN170">
        <v>0</v>
      </c>
      <c r="CO170" t="s">
        <v>1</v>
      </c>
      <c r="CP170" t="s">
        <v>1</v>
      </c>
      <c r="CQ170" t="b">
        <v>1</v>
      </c>
      <c r="CR170" t="s">
        <v>1863</v>
      </c>
      <c r="CS170" t="s">
        <v>1787</v>
      </c>
      <c r="CT170" t="s">
        <v>1871</v>
      </c>
      <c r="CU170" t="s">
        <v>1862</v>
      </c>
      <c r="CV170" t="s">
        <v>891</v>
      </c>
      <c r="CW170" t="s">
        <v>128</v>
      </c>
      <c r="CX170" t="s">
        <v>1450</v>
      </c>
      <c r="CY170">
        <v>0.53000000000000114</v>
      </c>
      <c r="CZ170">
        <v>44180.40245426313</v>
      </c>
      <c r="DA170">
        <v>2414917.4700000002</v>
      </c>
      <c r="DB170" t="s">
        <v>8</v>
      </c>
      <c r="DC170" t="b">
        <v>1</v>
      </c>
      <c r="DD170">
        <v>2414917.4700000002</v>
      </c>
      <c r="DE170">
        <v>0</v>
      </c>
      <c r="DF170" t="b">
        <v>1</v>
      </c>
      <c r="DG170" s="23">
        <f>ROUND(ПП4[[#This Row],[Стоимость квартиры с отделкой]]/1000000,2)</f>
        <v>2.41</v>
      </c>
    </row>
    <row r="171" spans="1:111" x14ac:dyDescent="0.25">
      <c r="A171">
        <v>170</v>
      </c>
      <c r="B171" t="s">
        <v>4</v>
      </c>
      <c r="C171">
        <v>8</v>
      </c>
      <c r="D171" t="s">
        <v>54</v>
      </c>
      <c r="E171">
        <v>2</v>
      </c>
      <c r="F171">
        <v>17.54</v>
      </c>
      <c r="G171">
        <v>12.04</v>
      </c>
      <c r="I171">
        <v>29.58</v>
      </c>
      <c r="J171">
        <v>17.010000000000002</v>
      </c>
      <c r="K171">
        <v>3.71</v>
      </c>
      <c r="L171">
        <v>2.64</v>
      </c>
      <c r="N171">
        <v>13.06</v>
      </c>
      <c r="O171">
        <v>2.61</v>
      </c>
      <c r="P171">
        <v>2.88</v>
      </c>
      <c r="Q171">
        <v>5.49</v>
      </c>
      <c r="R171">
        <v>71.489999999999995</v>
      </c>
      <c r="S171">
        <v>66</v>
      </c>
      <c r="T171">
        <v>68.75</v>
      </c>
      <c r="U171">
        <v>70.199999999999989</v>
      </c>
      <c r="V171">
        <v>71304.800000000003</v>
      </c>
      <c r="W171">
        <v>3565.24</v>
      </c>
      <c r="X171">
        <v>74870.039999999994</v>
      </c>
      <c r="Z171">
        <v>74870.039999999994</v>
      </c>
      <c r="AA171">
        <v>3743.502</v>
      </c>
      <c r="AB171">
        <v>78613.542000000016</v>
      </c>
      <c r="AC171">
        <v>9.6694656660000025</v>
      </c>
      <c r="AD171">
        <v>78623.211465666012</v>
      </c>
      <c r="AF171">
        <v>78623.211465666012</v>
      </c>
      <c r="AH171">
        <v>78623.211465666012</v>
      </c>
      <c r="AI171">
        <v>1572.4642293133202</v>
      </c>
      <c r="AJ171">
        <v>80195.675694979334</v>
      </c>
      <c r="AK171">
        <v>801.95675694979332</v>
      </c>
      <c r="AL171">
        <v>80997.632451929123</v>
      </c>
      <c r="AM171">
        <v>1619.9526490385824</v>
      </c>
      <c r="AN171">
        <v>82617.585100967699</v>
      </c>
      <c r="AP171">
        <v>82617.585100967699</v>
      </c>
      <c r="AQ171">
        <v>2478.527553029031</v>
      </c>
      <c r="AR171">
        <v>85096.112653996737</v>
      </c>
      <c r="AT171">
        <v>85096.112653996737</v>
      </c>
      <c r="AV171">
        <v>85096.112653996737</v>
      </c>
      <c r="AX171">
        <v>85096.112653996737</v>
      </c>
      <c r="AZ171">
        <v>85096.112653996737</v>
      </c>
      <c r="BB171">
        <v>85096.112653996737</v>
      </c>
      <c r="BD171">
        <v>85096.112653996737</v>
      </c>
      <c r="BF171">
        <v>85096.112653996737</v>
      </c>
      <c r="BH171">
        <v>85096.112653996737</v>
      </c>
      <c r="BI171" s="5"/>
      <c r="BJ171" s="5">
        <v>85096.112653996737</v>
      </c>
      <c r="BL171">
        <v>85096.112653996737</v>
      </c>
      <c r="BN171">
        <v>85096.112653996737</v>
      </c>
      <c r="BP171">
        <v>85096.112653996737</v>
      </c>
      <c r="BR171">
        <v>85096.112653996737</v>
      </c>
      <c r="BT171">
        <v>85096.112653996737</v>
      </c>
      <c r="BV171">
        <v>85096.112653996737</v>
      </c>
      <c r="BX171">
        <v>85096.112653996737</v>
      </c>
      <c r="BY171">
        <v>85096.11</v>
      </c>
      <c r="BZ171">
        <v>5850357.5599999996</v>
      </c>
      <c r="CA171">
        <v>275000</v>
      </c>
      <c r="CC171">
        <v>275000</v>
      </c>
      <c r="CD171">
        <v>81096.109963636351</v>
      </c>
      <c r="CE171">
        <v>5575357.5599999996</v>
      </c>
      <c r="CF171" t="s">
        <v>9</v>
      </c>
      <c r="CG171">
        <v>4000</v>
      </c>
      <c r="CH171">
        <v>85096.109963636351</v>
      </c>
      <c r="CI171">
        <v>275000</v>
      </c>
      <c r="CJ171">
        <v>5850357.5599999996</v>
      </c>
      <c r="CL171" t="s">
        <v>111</v>
      </c>
      <c r="CN171">
        <v>0</v>
      </c>
      <c r="CO171" t="s">
        <v>1</v>
      </c>
      <c r="CP171" t="s">
        <v>1</v>
      </c>
      <c r="CQ171" t="b">
        <v>1</v>
      </c>
      <c r="CR171" t="s">
        <v>1863</v>
      </c>
      <c r="CS171" t="s">
        <v>1787</v>
      </c>
      <c r="CT171" t="s">
        <v>1871</v>
      </c>
      <c r="CU171" t="s">
        <v>1857</v>
      </c>
      <c r="CV171" t="s">
        <v>892</v>
      </c>
      <c r="CW171" t="s">
        <v>128</v>
      </c>
      <c r="CX171" t="s">
        <v>1450</v>
      </c>
      <c r="CY171">
        <v>1.4499999999999886</v>
      </c>
      <c r="CZ171">
        <v>123389.35944727174</v>
      </c>
      <c r="DA171">
        <v>5850357.5599999996</v>
      </c>
      <c r="DB171" t="s">
        <v>9</v>
      </c>
      <c r="DC171" t="b">
        <v>1</v>
      </c>
      <c r="DD171">
        <v>5850357.5599999996</v>
      </c>
      <c r="DE171">
        <v>0</v>
      </c>
      <c r="DF171" t="b">
        <v>1</v>
      </c>
      <c r="DG171" s="23">
        <f>ROUND(ПП4[[#This Row],[Стоимость квартиры с отделкой]]/1000000,2)</f>
        <v>5.85</v>
      </c>
    </row>
    <row r="172" spans="1:111" x14ac:dyDescent="0.25">
      <c r="A172">
        <v>171</v>
      </c>
      <c r="B172" t="s">
        <v>4</v>
      </c>
      <c r="C172">
        <v>8</v>
      </c>
      <c r="D172" t="s">
        <v>55</v>
      </c>
      <c r="E172">
        <v>1</v>
      </c>
      <c r="F172">
        <v>13.45</v>
      </c>
      <c r="I172">
        <v>13.45</v>
      </c>
      <c r="J172">
        <v>11.31</v>
      </c>
      <c r="K172">
        <v>3.69</v>
      </c>
      <c r="N172">
        <v>5.63</v>
      </c>
      <c r="O172">
        <v>2.59</v>
      </c>
      <c r="Q172">
        <v>2.59</v>
      </c>
      <c r="R172">
        <v>36.67</v>
      </c>
      <c r="S172">
        <v>34.08</v>
      </c>
      <c r="T172">
        <v>35.380000000000003</v>
      </c>
      <c r="U172">
        <v>36.599999999999994</v>
      </c>
      <c r="V172">
        <v>71400</v>
      </c>
      <c r="W172">
        <v>3570</v>
      </c>
      <c r="X172">
        <v>74970</v>
      </c>
      <c r="Y172">
        <v>2998.8</v>
      </c>
      <c r="Z172">
        <v>77968.800000000003</v>
      </c>
      <c r="AB172">
        <v>77968.800000000003</v>
      </c>
      <c r="AD172">
        <v>77968.800000000003</v>
      </c>
      <c r="AF172">
        <v>77968.800000000003</v>
      </c>
      <c r="AH172">
        <v>77968.800000000003</v>
      </c>
      <c r="AJ172">
        <v>77968.800000000003</v>
      </c>
      <c r="AL172">
        <v>77968.800000000003</v>
      </c>
      <c r="AN172">
        <v>77968.800000000003</v>
      </c>
      <c r="AP172">
        <v>77968.800000000003</v>
      </c>
      <c r="AR172">
        <v>77968.800000000003</v>
      </c>
      <c r="AT172">
        <v>77968.800000000003</v>
      </c>
      <c r="AV172">
        <v>77968.800000000003</v>
      </c>
      <c r="AX172">
        <v>77968.800000000003</v>
      </c>
      <c r="AZ172">
        <v>77968.800000000003</v>
      </c>
      <c r="BB172">
        <v>77968.800000000003</v>
      </c>
      <c r="BD172">
        <v>77968.800000000003</v>
      </c>
      <c r="BF172">
        <v>77968.800000000003</v>
      </c>
      <c r="BH172">
        <v>77968.800000000003</v>
      </c>
      <c r="BI172" s="5"/>
      <c r="BJ172" s="5">
        <v>77968.800000000003</v>
      </c>
      <c r="BL172">
        <v>77968.800000000003</v>
      </c>
      <c r="BN172">
        <v>77968.800000000003</v>
      </c>
      <c r="BP172">
        <v>77968.800000000003</v>
      </c>
      <c r="BR172">
        <v>77968.800000000003</v>
      </c>
      <c r="BT172">
        <v>77968.800000000003</v>
      </c>
      <c r="BV172">
        <v>77968.800000000003</v>
      </c>
      <c r="BX172">
        <v>77968.800000000003</v>
      </c>
      <c r="BY172">
        <v>77968.800000000003</v>
      </c>
      <c r="BZ172">
        <v>2758536.14</v>
      </c>
      <c r="CC172">
        <v>0</v>
      </c>
      <c r="CD172">
        <v>77968.799886941779</v>
      </c>
      <c r="CE172">
        <v>2758536.14</v>
      </c>
      <c r="CF172" t="s">
        <v>8</v>
      </c>
      <c r="CH172">
        <v>77968.799886941779</v>
      </c>
      <c r="CI172">
        <v>0</v>
      </c>
      <c r="CJ172">
        <v>2758536.14</v>
      </c>
      <c r="CN172">
        <v>0</v>
      </c>
      <c r="CO172" t="s">
        <v>1</v>
      </c>
      <c r="CP172" t="s">
        <v>1</v>
      </c>
      <c r="CQ172" t="b">
        <v>1</v>
      </c>
      <c r="CR172" t="s">
        <v>1863</v>
      </c>
      <c r="CS172" t="s">
        <v>1787</v>
      </c>
      <c r="CT172" t="s">
        <v>1871</v>
      </c>
      <c r="CU172" t="s">
        <v>1864</v>
      </c>
      <c r="CV172" t="s">
        <v>893</v>
      </c>
      <c r="CW172" t="s">
        <v>128</v>
      </c>
      <c r="CX172" t="s">
        <v>1450</v>
      </c>
      <c r="CY172">
        <v>1.2199999999999918</v>
      </c>
      <c r="CZ172">
        <v>95121.935862068334</v>
      </c>
      <c r="DA172">
        <v>2758536.14</v>
      </c>
      <c r="DB172" t="s">
        <v>8</v>
      </c>
      <c r="DC172" t="b">
        <v>1</v>
      </c>
      <c r="DD172">
        <v>2758536.14</v>
      </c>
      <c r="DE172">
        <v>0</v>
      </c>
      <c r="DF172" t="b">
        <v>1</v>
      </c>
      <c r="DG172" s="23">
        <f>ROUND(ПП4[[#This Row],[Стоимость квартиры с отделкой]]/1000000,2)</f>
        <v>2.76</v>
      </c>
    </row>
    <row r="173" spans="1:111" x14ac:dyDescent="0.25">
      <c r="A173">
        <v>172</v>
      </c>
      <c r="B173" t="s">
        <v>4</v>
      </c>
      <c r="C173">
        <v>8</v>
      </c>
      <c r="D173" t="s">
        <v>56</v>
      </c>
      <c r="E173">
        <v>1</v>
      </c>
      <c r="F173">
        <v>13.45</v>
      </c>
      <c r="I173">
        <v>13.45</v>
      </c>
      <c r="J173">
        <v>12.54</v>
      </c>
      <c r="K173">
        <v>3.69</v>
      </c>
      <c r="N173">
        <v>6.62</v>
      </c>
      <c r="O173">
        <v>3.01</v>
      </c>
      <c r="Q173">
        <v>3.01</v>
      </c>
      <c r="R173">
        <v>39.31</v>
      </c>
      <c r="S173">
        <v>36.299999999999997</v>
      </c>
      <c r="T173">
        <v>37.81</v>
      </c>
      <c r="U173">
        <v>39.400000000000006</v>
      </c>
      <c r="V173">
        <v>72100</v>
      </c>
      <c r="W173">
        <v>3605</v>
      </c>
      <c r="X173">
        <v>75705</v>
      </c>
      <c r="Y173">
        <v>3028.2000000000003</v>
      </c>
      <c r="Z173">
        <v>78733.2</v>
      </c>
      <c r="AA173">
        <v>3936.66</v>
      </c>
      <c r="AB173">
        <v>82669.86</v>
      </c>
      <c r="AC173">
        <v>10.16839278</v>
      </c>
      <c r="AD173">
        <v>82680.028392780005</v>
      </c>
      <c r="AF173">
        <v>82680.028392780005</v>
      </c>
      <c r="AH173">
        <v>82680.028392780005</v>
      </c>
      <c r="AJ173">
        <v>82680.028392780005</v>
      </c>
      <c r="AL173">
        <v>82680.028392780005</v>
      </c>
      <c r="AN173">
        <v>82680.028392780005</v>
      </c>
      <c r="AP173">
        <v>82680.028392780005</v>
      </c>
      <c r="AR173">
        <v>82680.028392780005</v>
      </c>
      <c r="AT173">
        <v>82680.028392780005</v>
      </c>
      <c r="AV173">
        <v>82680.028392780005</v>
      </c>
      <c r="AX173">
        <v>82680.028392780005</v>
      </c>
      <c r="AZ173">
        <v>82680.028392780005</v>
      </c>
      <c r="BB173">
        <v>82680.028392780005</v>
      </c>
      <c r="BD173">
        <v>82680.028392780005</v>
      </c>
      <c r="BF173">
        <v>82680.028392780005</v>
      </c>
      <c r="BH173">
        <v>82680.028392780005</v>
      </c>
      <c r="BI173" s="5"/>
      <c r="BJ173" s="5">
        <v>82680.028392780005</v>
      </c>
      <c r="BL173">
        <v>82680.028392780005</v>
      </c>
      <c r="BN173">
        <v>82680.028392780005</v>
      </c>
      <c r="BP173">
        <v>82680.028392780005</v>
      </c>
      <c r="BR173">
        <v>82680.028392780005</v>
      </c>
      <c r="BT173">
        <v>82680.028392780005</v>
      </c>
      <c r="BV173">
        <v>82680.028392780005</v>
      </c>
      <c r="BX173">
        <v>82680.028392780005</v>
      </c>
      <c r="BY173">
        <v>82680.03</v>
      </c>
      <c r="BZ173">
        <v>3126131.93</v>
      </c>
      <c r="CB173">
        <v>0.05</v>
      </c>
      <c r="CC173">
        <v>156306.59650000001</v>
      </c>
      <c r="CD173">
        <v>78546.028299391692</v>
      </c>
      <c r="CE173">
        <v>2969825.33</v>
      </c>
      <c r="CF173" t="s">
        <v>9</v>
      </c>
      <c r="CG173">
        <v>7500</v>
      </c>
      <c r="CH173">
        <v>86046.028299391692</v>
      </c>
      <c r="CI173">
        <v>283575</v>
      </c>
      <c r="CJ173">
        <v>3253400.33</v>
      </c>
      <c r="CL173" t="s">
        <v>62</v>
      </c>
      <c r="CN173">
        <v>0</v>
      </c>
      <c r="CO173" t="s">
        <v>1</v>
      </c>
      <c r="CP173" t="s">
        <v>1</v>
      </c>
      <c r="CQ173" t="b">
        <v>1</v>
      </c>
      <c r="CR173" t="s">
        <v>1863</v>
      </c>
      <c r="CS173" t="s">
        <v>1787</v>
      </c>
      <c r="CT173" t="s">
        <v>1871</v>
      </c>
      <c r="CU173" t="s">
        <v>1864</v>
      </c>
      <c r="CV173" t="s">
        <v>894</v>
      </c>
      <c r="CW173" t="s">
        <v>128</v>
      </c>
      <c r="CX173" t="s">
        <v>1450</v>
      </c>
      <c r="CY173">
        <v>1.5900000000000034</v>
      </c>
      <c r="CZ173">
        <v>136813.18499603309</v>
      </c>
      <c r="DA173">
        <v>3253400.33</v>
      </c>
      <c r="DB173" t="s">
        <v>9</v>
      </c>
      <c r="DC173" t="b">
        <v>1</v>
      </c>
      <c r="DD173">
        <v>3253400.33</v>
      </c>
      <c r="DE173">
        <v>0</v>
      </c>
      <c r="DF173" t="b">
        <v>1</v>
      </c>
      <c r="DG173" s="23">
        <f>ROUND(ПП4[[#This Row],[Стоимость квартиры с отделкой]]/1000000,2)</f>
        <v>3.25</v>
      </c>
    </row>
    <row r="174" spans="1:111" x14ac:dyDescent="0.25">
      <c r="A174">
        <v>173</v>
      </c>
      <c r="B174" t="s">
        <v>4</v>
      </c>
      <c r="C174">
        <v>8</v>
      </c>
      <c r="D174" t="s">
        <v>57</v>
      </c>
      <c r="E174">
        <v>1</v>
      </c>
      <c r="F174">
        <v>12.11</v>
      </c>
      <c r="I174">
        <v>12.11</v>
      </c>
      <c r="J174">
        <v>12.27</v>
      </c>
      <c r="K174">
        <v>3.84</v>
      </c>
      <c r="N174">
        <v>7.06</v>
      </c>
      <c r="O174">
        <v>2.84</v>
      </c>
      <c r="Q174">
        <v>2.84</v>
      </c>
      <c r="R174">
        <v>38.119999999999997</v>
      </c>
      <c r="S174">
        <v>35.28</v>
      </c>
      <c r="T174">
        <v>36.700000000000003</v>
      </c>
      <c r="U174">
        <v>38.1</v>
      </c>
      <c r="V174">
        <v>72100</v>
      </c>
      <c r="W174">
        <v>3605</v>
      </c>
      <c r="X174">
        <v>75705</v>
      </c>
      <c r="Y174">
        <v>3028.2000000000003</v>
      </c>
      <c r="Z174">
        <v>78733.2</v>
      </c>
      <c r="AA174">
        <v>3936.66</v>
      </c>
      <c r="AB174">
        <v>82669.86</v>
      </c>
      <c r="AC174">
        <v>10.16839278</v>
      </c>
      <c r="AD174">
        <v>82680.028392780005</v>
      </c>
      <c r="AE174">
        <v>4134.0014196390002</v>
      </c>
      <c r="AF174">
        <v>86814.029812419001</v>
      </c>
      <c r="AH174">
        <v>86814.029812419001</v>
      </c>
      <c r="AI174">
        <v>2604.4208943725698</v>
      </c>
      <c r="AJ174">
        <v>89418.450706791569</v>
      </c>
      <c r="AK174">
        <v>894.18450706791566</v>
      </c>
      <c r="AL174">
        <v>90312.635213859481</v>
      </c>
      <c r="AM174">
        <v>1806.2527042771897</v>
      </c>
      <c r="AN174">
        <v>92118.887918136679</v>
      </c>
      <c r="AO174">
        <v>1842.3777583627336</v>
      </c>
      <c r="AP174">
        <v>93961.265676499403</v>
      </c>
      <c r="AQ174">
        <v>2818.8379702949819</v>
      </c>
      <c r="AR174">
        <v>96780.103646794378</v>
      </c>
      <c r="AT174">
        <v>96780.103646794378</v>
      </c>
      <c r="AV174">
        <v>96780.103646794378</v>
      </c>
      <c r="AX174">
        <v>96780.103646794378</v>
      </c>
      <c r="AZ174">
        <v>96780.103646794378</v>
      </c>
      <c r="BB174">
        <v>96780.103646794378</v>
      </c>
      <c r="BD174">
        <v>96780.103646794378</v>
      </c>
      <c r="BF174">
        <v>96780.103646794378</v>
      </c>
      <c r="BH174">
        <v>96780.103646794378</v>
      </c>
      <c r="BI174" s="5"/>
      <c r="BJ174" s="5">
        <v>96780.103646794378</v>
      </c>
      <c r="BL174">
        <v>96780.103646794378</v>
      </c>
      <c r="BN174">
        <v>96780.103646794378</v>
      </c>
      <c r="BP174">
        <v>96780.103646794378</v>
      </c>
      <c r="BR174">
        <v>96780.103646794378</v>
      </c>
      <c r="BT174">
        <v>96780.103646794378</v>
      </c>
      <c r="BV174">
        <v>96780.103646794378</v>
      </c>
      <c r="BX174">
        <v>96780.103646794378</v>
      </c>
      <c r="BY174">
        <v>96780.1</v>
      </c>
      <c r="BZ174">
        <v>3551829.67</v>
      </c>
      <c r="CC174">
        <v>0</v>
      </c>
      <c r="CD174">
        <v>96780.099999999991</v>
      </c>
      <c r="CE174">
        <v>3551829.67</v>
      </c>
      <c r="CF174" t="s">
        <v>8</v>
      </c>
      <c r="CH174">
        <v>96780.099999999991</v>
      </c>
      <c r="CI174">
        <v>0</v>
      </c>
      <c r="CJ174">
        <v>3551829.67</v>
      </c>
      <c r="CN174">
        <v>0</v>
      </c>
      <c r="CO174" t="s">
        <v>1</v>
      </c>
      <c r="CP174" t="s">
        <v>1</v>
      </c>
      <c r="CQ174" t="b">
        <v>1</v>
      </c>
      <c r="CR174" t="s">
        <v>1863</v>
      </c>
      <c r="CS174" t="s">
        <v>1787</v>
      </c>
      <c r="CT174" t="s">
        <v>1871</v>
      </c>
      <c r="CU174" t="s">
        <v>1864</v>
      </c>
      <c r="CV174" t="s">
        <v>895</v>
      </c>
      <c r="CW174" t="s">
        <v>128</v>
      </c>
      <c r="CX174" t="s">
        <v>1450</v>
      </c>
      <c r="CY174">
        <v>1.3999999999999986</v>
      </c>
      <c r="CZ174">
        <v>135492.13999999984</v>
      </c>
      <c r="DA174">
        <v>3551829.67</v>
      </c>
      <c r="DB174" t="s">
        <v>8</v>
      </c>
      <c r="DC174" t="b">
        <v>1</v>
      </c>
      <c r="DD174">
        <v>3551829.67</v>
      </c>
      <c r="DE174">
        <v>0</v>
      </c>
      <c r="DF174" t="b">
        <v>1</v>
      </c>
      <c r="DG174" s="23">
        <f>ROUND(ПП4[[#This Row],[Стоимость квартиры с отделкой]]/1000000,2)</f>
        <v>3.55</v>
      </c>
    </row>
    <row r="175" spans="1:111" x14ac:dyDescent="0.25">
      <c r="A175">
        <v>174</v>
      </c>
      <c r="B175" t="s">
        <v>4</v>
      </c>
      <c r="C175">
        <v>8</v>
      </c>
      <c r="D175" t="s">
        <v>58</v>
      </c>
      <c r="E175">
        <v>1</v>
      </c>
      <c r="F175">
        <v>11.74</v>
      </c>
      <c r="I175">
        <v>11.74</v>
      </c>
      <c r="J175">
        <v>12.47</v>
      </c>
      <c r="K175">
        <v>3.71</v>
      </c>
      <c r="N175">
        <v>7.29</v>
      </c>
      <c r="O175">
        <v>2.89</v>
      </c>
      <c r="Q175">
        <v>2.89</v>
      </c>
      <c r="R175">
        <v>38.1</v>
      </c>
      <c r="S175">
        <v>35.21</v>
      </c>
      <c r="T175">
        <v>36.659999999999997</v>
      </c>
      <c r="U175">
        <v>37.9</v>
      </c>
      <c r="V175">
        <v>72100</v>
      </c>
      <c r="W175">
        <v>3605</v>
      </c>
      <c r="X175">
        <v>75705</v>
      </c>
      <c r="Y175">
        <v>3028.2000000000003</v>
      </c>
      <c r="Z175">
        <v>78733.2</v>
      </c>
      <c r="AA175">
        <v>3936.66</v>
      </c>
      <c r="AB175">
        <v>82669.86</v>
      </c>
      <c r="AC175">
        <v>10.16839278</v>
      </c>
      <c r="AD175">
        <v>82680.028392780005</v>
      </c>
      <c r="AE175">
        <v>4134.0014196390002</v>
      </c>
      <c r="AF175">
        <v>86814.029812419001</v>
      </c>
      <c r="AH175">
        <v>86814.029812419001</v>
      </c>
      <c r="AI175">
        <v>2604.4208943725698</v>
      </c>
      <c r="AJ175">
        <v>89418.450706791569</v>
      </c>
      <c r="AK175">
        <v>894.18450706791566</v>
      </c>
      <c r="AL175">
        <v>90312.635213859481</v>
      </c>
      <c r="AM175">
        <v>1806.2527042771897</v>
      </c>
      <c r="AN175">
        <v>92118.887918136679</v>
      </c>
      <c r="AO175">
        <v>1842.3777583627336</v>
      </c>
      <c r="AP175">
        <v>93961.265676499403</v>
      </c>
      <c r="AR175">
        <v>93961.265676499403</v>
      </c>
      <c r="AT175">
        <v>93961.265676499403</v>
      </c>
      <c r="AV175">
        <v>93961.265676499403</v>
      </c>
      <c r="AX175">
        <v>93961.265676499403</v>
      </c>
      <c r="AZ175">
        <v>93961.265676499403</v>
      </c>
      <c r="BB175">
        <v>93961.265676499403</v>
      </c>
      <c r="BD175">
        <v>93961.265676499403</v>
      </c>
      <c r="BF175">
        <v>93961.265676499403</v>
      </c>
      <c r="BH175">
        <v>93961.265676499403</v>
      </c>
      <c r="BI175" s="5"/>
      <c r="BJ175" s="5">
        <v>93961.265676499403</v>
      </c>
      <c r="BL175">
        <v>93961.265676499403</v>
      </c>
      <c r="BN175">
        <v>93961.265676499403</v>
      </c>
      <c r="BP175">
        <v>93961.265676499403</v>
      </c>
      <c r="BR175">
        <v>93961.265676499403</v>
      </c>
      <c r="BT175">
        <v>93961.265676499403</v>
      </c>
      <c r="BV175">
        <v>93961.265676499403</v>
      </c>
      <c r="BX175">
        <v>93961.265676499403</v>
      </c>
      <c r="BY175">
        <v>93961.27</v>
      </c>
      <c r="BZ175">
        <v>3444620.16</v>
      </c>
      <c r="CC175">
        <v>0</v>
      </c>
      <c r="CD175">
        <v>93961.270049099854</v>
      </c>
      <c r="CE175">
        <v>3444620.16</v>
      </c>
      <c r="CF175" t="s">
        <v>9</v>
      </c>
      <c r="CG175">
        <v>4000</v>
      </c>
      <c r="CH175">
        <v>97961.270049099854</v>
      </c>
      <c r="CI175">
        <v>146640</v>
      </c>
      <c r="CJ175">
        <v>3591260.1600000001</v>
      </c>
      <c r="CN175">
        <v>0</v>
      </c>
      <c r="CO175" t="s">
        <v>1</v>
      </c>
      <c r="CP175" t="s">
        <v>1</v>
      </c>
      <c r="CQ175" t="b">
        <v>1</v>
      </c>
      <c r="CR175" t="s">
        <v>1863</v>
      </c>
      <c r="CS175" t="s">
        <v>1787</v>
      </c>
      <c r="CT175" t="s">
        <v>1871</v>
      </c>
      <c r="CU175" t="s">
        <v>1864</v>
      </c>
      <c r="CV175" t="s">
        <v>896</v>
      </c>
      <c r="CW175" t="s">
        <v>128</v>
      </c>
      <c r="CX175" t="s">
        <v>1450</v>
      </c>
      <c r="CY175">
        <v>1.240000000000002</v>
      </c>
      <c r="CZ175">
        <v>121471.97486088402</v>
      </c>
      <c r="DA175">
        <v>3591260.1600000001</v>
      </c>
      <c r="DB175" t="s">
        <v>9</v>
      </c>
      <c r="DC175" t="b">
        <v>1</v>
      </c>
      <c r="DD175">
        <v>3591260.1600000001</v>
      </c>
      <c r="DE175">
        <v>0</v>
      </c>
      <c r="DF175" t="b">
        <v>1</v>
      </c>
      <c r="DG175" s="23">
        <f>ROUND(ПП4[[#This Row],[Стоимость квартиры с отделкой]]/1000000,2)</f>
        <v>3.59</v>
      </c>
    </row>
    <row r="176" spans="1:111" x14ac:dyDescent="0.25">
      <c r="A176">
        <v>175</v>
      </c>
      <c r="B176" t="s">
        <v>4</v>
      </c>
      <c r="C176">
        <v>8</v>
      </c>
      <c r="D176" t="s">
        <v>59</v>
      </c>
      <c r="E176">
        <v>3</v>
      </c>
      <c r="F176">
        <v>14.79</v>
      </c>
      <c r="G176">
        <v>14.24</v>
      </c>
      <c r="H176">
        <v>13.63</v>
      </c>
      <c r="I176">
        <v>42.66</v>
      </c>
      <c r="J176">
        <v>13.29</v>
      </c>
      <c r="K176">
        <v>4.72</v>
      </c>
      <c r="L176">
        <v>1.66</v>
      </c>
      <c r="M176">
        <v>2.19</v>
      </c>
      <c r="N176">
        <v>11.45</v>
      </c>
      <c r="O176">
        <v>2.73</v>
      </c>
      <c r="P176">
        <v>2.78</v>
      </c>
      <c r="Q176">
        <v>5.51</v>
      </c>
      <c r="R176">
        <v>81.48</v>
      </c>
      <c r="S176">
        <v>75.97</v>
      </c>
      <c r="T176">
        <v>78.73</v>
      </c>
      <c r="U176">
        <v>80.7</v>
      </c>
      <c r="V176">
        <v>68364.800000000003</v>
      </c>
      <c r="W176">
        <v>3418.24</v>
      </c>
      <c r="X176">
        <v>71783.040000000008</v>
      </c>
      <c r="Z176">
        <v>71783.040000000008</v>
      </c>
      <c r="AB176">
        <v>71783.040000000008</v>
      </c>
      <c r="AC176">
        <v>8.8293139200000024</v>
      </c>
      <c r="AD176">
        <v>71791.869313920004</v>
      </c>
      <c r="AF176">
        <v>71791.869313920004</v>
      </c>
      <c r="AH176">
        <v>71791.869313920004</v>
      </c>
      <c r="AI176">
        <v>2153.7560794176002</v>
      </c>
      <c r="AJ176">
        <v>73945.625393337599</v>
      </c>
      <c r="AK176">
        <v>739.45625393337605</v>
      </c>
      <c r="AL176">
        <v>74685.08164727097</v>
      </c>
      <c r="AN176">
        <v>74685.08164727097</v>
      </c>
      <c r="AP176">
        <v>74685.08164727097</v>
      </c>
      <c r="AR176">
        <v>74685.08164727097</v>
      </c>
      <c r="AT176">
        <v>74685.08164727097</v>
      </c>
      <c r="AV176">
        <v>74685.08164727097</v>
      </c>
      <c r="AX176">
        <v>74685.08164727097</v>
      </c>
      <c r="AZ176">
        <v>74685.08164727097</v>
      </c>
      <c r="BB176">
        <v>74685.08164727097</v>
      </c>
      <c r="BD176">
        <v>74685.08164727097</v>
      </c>
      <c r="BF176">
        <v>74685.08164727097</v>
      </c>
      <c r="BH176">
        <v>74685.08164727097</v>
      </c>
      <c r="BI176" s="5"/>
      <c r="BJ176" s="5">
        <v>74685.08164727097</v>
      </c>
      <c r="BL176">
        <v>74685.08164727097</v>
      </c>
      <c r="BN176">
        <v>74685.08164727097</v>
      </c>
      <c r="BP176">
        <v>74685.08164727097</v>
      </c>
      <c r="BR176">
        <v>74685.08164727097</v>
      </c>
      <c r="BT176">
        <v>74685.08164727097</v>
      </c>
      <c r="BV176">
        <v>74685.08164727097</v>
      </c>
      <c r="BX176">
        <v>74685.08164727097</v>
      </c>
      <c r="BY176">
        <v>74685.08</v>
      </c>
      <c r="BZ176">
        <v>5879956.3499999996</v>
      </c>
      <c r="CC176">
        <v>0</v>
      </c>
      <c r="CD176">
        <v>74685.08002032261</v>
      </c>
      <c r="CE176">
        <v>5879956.3499999996</v>
      </c>
      <c r="CF176" t="s">
        <v>10</v>
      </c>
      <c r="CG176">
        <v>15000</v>
      </c>
      <c r="CH176">
        <v>89685.08002032261</v>
      </c>
      <c r="CI176">
        <v>1180950</v>
      </c>
      <c r="CJ176">
        <v>7060906.3499999996</v>
      </c>
      <c r="CN176">
        <v>0</v>
      </c>
      <c r="CO176" t="s">
        <v>1</v>
      </c>
      <c r="CP176" t="s">
        <v>1</v>
      </c>
      <c r="CQ176" t="b">
        <v>1</v>
      </c>
      <c r="CR176" t="s">
        <v>1863</v>
      </c>
      <c r="CS176" t="s">
        <v>1787</v>
      </c>
      <c r="CT176" t="s">
        <v>1871</v>
      </c>
      <c r="CU176" t="s">
        <v>1866</v>
      </c>
      <c r="CV176" t="s">
        <v>897</v>
      </c>
      <c r="CW176" t="s">
        <v>128</v>
      </c>
      <c r="CX176" t="s">
        <v>1450</v>
      </c>
      <c r="CY176">
        <v>1.9699999999999989</v>
      </c>
      <c r="CZ176">
        <v>176679.60764003545</v>
      </c>
      <c r="DA176">
        <v>7060906.3499999996</v>
      </c>
      <c r="DB176" t="s">
        <v>10</v>
      </c>
      <c r="DC176" t="b">
        <v>1</v>
      </c>
      <c r="DD176">
        <v>7060906.3499999996</v>
      </c>
      <c r="DE176">
        <v>0</v>
      </c>
      <c r="DF176" t="b">
        <v>1</v>
      </c>
      <c r="DG176" s="23">
        <f>ROUND(ПП4[[#This Row],[Стоимость квартиры с отделкой]]/1000000,2)</f>
        <v>7.06</v>
      </c>
    </row>
    <row r="177" spans="1:111" x14ac:dyDescent="0.25">
      <c r="A177">
        <v>176</v>
      </c>
      <c r="B177" t="s">
        <v>4</v>
      </c>
      <c r="C177">
        <v>8</v>
      </c>
      <c r="D177" t="s">
        <v>60</v>
      </c>
      <c r="E177">
        <v>1</v>
      </c>
      <c r="F177">
        <v>14.13</v>
      </c>
      <c r="I177">
        <v>14.13</v>
      </c>
      <c r="J177">
        <v>9.2100000000000009</v>
      </c>
      <c r="K177">
        <v>3.66</v>
      </c>
      <c r="N177">
        <v>5.55</v>
      </c>
      <c r="O177">
        <v>2.48</v>
      </c>
      <c r="Q177">
        <v>2.48</v>
      </c>
      <c r="R177">
        <v>35.03</v>
      </c>
      <c r="S177">
        <v>32.550000000000004</v>
      </c>
      <c r="T177">
        <v>33.79</v>
      </c>
      <c r="U177">
        <v>34.6</v>
      </c>
      <c r="V177">
        <v>70700</v>
      </c>
      <c r="W177">
        <v>3535</v>
      </c>
      <c r="X177">
        <v>74235</v>
      </c>
      <c r="Y177">
        <v>2969.4</v>
      </c>
      <c r="Z177">
        <v>77204.399999999994</v>
      </c>
      <c r="AA177">
        <v>3860.22</v>
      </c>
      <c r="AB177">
        <v>81064.62</v>
      </c>
      <c r="AC177">
        <v>9.9709482600000001</v>
      </c>
      <c r="AD177">
        <v>81074.590948259996</v>
      </c>
      <c r="AE177">
        <v>4053.7295474130001</v>
      </c>
      <c r="AF177">
        <v>85128.32049567299</v>
      </c>
      <c r="AH177">
        <v>85128.32049567299</v>
      </c>
      <c r="AJ177">
        <v>85128.32049567299</v>
      </c>
      <c r="AL177">
        <v>85128.32049567299</v>
      </c>
      <c r="AN177">
        <v>85128.32049567299</v>
      </c>
      <c r="AP177">
        <v>85128.32049567299</v>
      </c>
      <c r="AR177">
        <v>85128.32049567299</v>
      </c>
      <c r="AT177">
        <v>85128.32049567299</v>
      </c>
      <c r="AV177">
        <v>85128.32049567299</v>
      </c>
      <c r="AX177">
        <v>85128.32049567299</v>
      </c>
      <c r="AZ177">
        <v>85128.32049567299</v>
      </c>
      <c r="BB177">
        <v>85128.32049567299</v>
      </c>
      <c r="BD177">
        <v>85128.32049567299</v>
      </c>
      <c r="BF177">
        <v>85128.32049567299</v>
      </c>
      <c r="BH177">
        <v>85128.32049567299</v>
      </c>
      <c r="BI177" s="5"/>
      <c r="BJ177" s="5">
        <v>85128.32049567299</v>
      </c>
      <c r="BL177">
        <v>85128.32049567299</v>
      </c>
      <c r="BN177">
        <v>85128.32049567299</v>
      </c>
      <c r="BP177">
        <v>85128.32049567299</v>
      </c>
      <c r="BR177">
        <v>85128.32049567299</v>
      </c>
      <c r="BT177">
        <v>85128.32049567299</v>
      </c>
      <c r="BV177">
        <v>85128.32049567299</v>
      </c>
      <c r="BX177">
        <v>85128.32049567299</v>
      </c>
      <c r="BY177">
        <v>85128.320000000007</v>
      </c>
      <c r="BZ177">
        <v>2876485.93</v>
      </c>
      <c r="CB177">
        <v>0.05</v>
      </c>
      <c r="CC177">
        <v>143824.29650000003</v>
      </c>
      <c r="CD177">
        <v>80871.903817697559</v>
      </c>
      <c r="CE177">
        <v>2732661.63</v>
      </c>
      <c r="CF177" t="s">
        <v>8</v>
      </c>
      <c r="CH177">
        <v>80871.903817697559</v>
      </c>
      <c r="CI177">
        <v>0</v>
      </c>
      <c r="CJ177">
        <v>2732661.63</v>
      </c>
      <c r="CK177" t="s">
        <v>20</v>
      </c>
      <c r="CL177" t="s">
        <v>62</v>
      </c>
      <c r="CN177">
        <v>0</v>
      </c>
      <c r="CO177" t="s">
        <v>1</v>
      </c>
      <c r="CP177" t="s">
        <v>1</v>
      </c>
      <c r="CQ177" t="b">
        <v>1</v>
      </c>
      <c r="CR177" t="s">
        <v>1863</v>
      </c>
      <c r="CS177" t="s">
        <v>1787</v>
      </c>
      <c r="CT177" t="s">
        <v>1871</v>
      </c>
      <c r="CU177" t="s">
        <v>1864</v>
      </c>
      <c r="CV177" t="s">
        <v>898</v>
      </c>
      <c r="CW177" t="s">
        <v>128</v>
      </c>
      <c r="CX177" t="s">
        <v>1450</v>
      </c>
      <c r="CY177">
        <v>0.81000000000000227</v>
      </c>
      <c r="CZ177">
        <v>65506.242092335197</v>
      </c>
      <c r="DA177">
        <v>2732661.63</v>
      </c>
      <c r="DB177" t="s">
        <v>8</v>
      </c>
      <c r="DC177" t="b">
        <v>1</v>
      </c>
      <c r="DD177">
        <v>2732661.63</v>
      </c>
      <c r="DE177">
        <v>0</v>
      </c>
      <c r="DF177" t="b">
        <v>1</v>
      </c>
      <c r="DG177" s="23">
        <f>ROUND(ПП4[[#This Row],[Стоимость квартиры с отделкой]]/1000000,2)</f>
        <v>2.73</v>
      </c>
    </row>
    <row r="178" spans="1:111" x14ac:dyDescent="0.25">
      <c r="A178">
        <v>177</v>
      </c>
      <c r="B178" t="s">
        <v>4</v>
      </c>
      <c r="C178">
        <v>9</v>
      </c>
      <c r="D178" t="s">
        <v>53</v>
      </c>
      <c r="E178">
        <v>0</v>
      </c>
      <c r="F178">
        <v>13.95</v>
      </c>
      <c r="I178">
        <v>13.95</v>
      </c>
      <c r="J178">
        <v>5.77</v>
      </c>
      <c r="K178">
        <v>3.6</v>
      </c>
      <c r="N178">
        <v>3.59</v>
      </c>
      <c r="O178">
        <v>4.12</v>
      </c>
      <c r="Q178">
        <v>4.12</v>
      </c>
      <c r="R178">
        <v>31.03</v>
      </c>
      <c r="S178">
        <v>26.91</v>
      </c>
      <c r="T178">
        <v>28.97</v>
      </c>
      <c r="U178">
        <v>29.6</v>
      </c>
      <c r="V178">
        <v>75600</v>
      </c>
      <c r="W178">
        <v>3780</v>
      </c>
      <c r="X178">
        <v>79380</v>
      </c>
      <c r="Z178">
        <v>79380</v>
      </c>
      <c r="AB178">
        <v>79380</v>
      </c>
      <c r="AC178">
        <v>9.7637400000000003</v>
      </c>
      <c r="AD178">
        <v>79389.763739999995</v>
      </c>
      <c r="AE178">
        <v>3969.4881869999999</v>
      </c>
      <c r="AF178">
        <v>83359.25192699999</v>
      </c>
      <c r="AH178">
        <v>83359.25192699999</v>
      </c>
      <c r="AJ178">
        <v>83359.25192699999</v>
      </c>
      <c r="AL178">
        <v>83359.25192699999</v>
      </c>
      <c r="AN178">
        <v>83359.25192699999</v>
      </c>
      <c r="AP178">
        <v>83359.25192699999</v>
      </c>
      <c r="AR178">
        <v>83359.25192699999</v>
      </c>
      <c r="AT178">
        <v>83359.25192699999</v>
      </c>
      <c r="AV178">
        <v>83359.25192699999</v>
      </c>
      <c r="AX178">
        <v>83359.25192699999</v>
      </c>
      <c r="AZ178">
        <v>83359.25192699999</v>
      </c>
      <c r="BB178">
        <v>83359.25192699999</v>
      </c>
      <c r="BD178">
        <v>83359.25192699999</v>
      </c>
      <c r="BF178">
        <v>83359.25192699999</v>
      </c>
      <c r="BH178">
        <v>83359.25192699999</v>
      </c>
      <c r="BI178" s="5"/>
      <c r="BJ178" s="5">
        <v>83359.25192699999</v>
      </c>
      <c r="BL178">
        <v>83359.25192699999</v>
      </c>
      <c r="BN178">
        <v>83359.25192699999</v>
      </c>
      <c r="BP178">
        <v>83359.25192699999</v>
      </c>
      <c r="BR178">
        <v>83359.25192699999</v>
      </c>
      <c r="BT178">
        <v>83359.25192699999</v>
      </c>
      <c r="BV178">
        <v>83359.25192699999</v>
      </c>
      <c r="BX178">
        <v>83359.25192699999</v>
      </c>
      <c r="BY178">
        <v>83359.25</v>
      </c>
      <c r="BZ178">
        <v>2414917.4700000002</v>
      </c>
      <c r="CC178">
        <v>0</v>
      </c>
      <c r="CD178">
        <v>83359.249913703839</v>
      </c>
      <c r="CE178">
        <v>2414917.4700000002</v>
      </c>
      <c r="CF178" t="s">
        <v>9</v>
      </c>
      <c r="CG178">
        <v>4000</v>
      </c>
      <c r="CH178">
        <v>87359.249913703839</v>
      </c>
      <c r="CI178">
        <v>115880</v>
      </c>
      <c r="CJ178">
        <v>2530797.4700000002</v>
      </c>
      <c r="CN178">
        <v>0</v>
      </c>
      <c r="CO178" t="s">
        <v>1</v>
      </c>
      <c r="CP178" t="s">
        <v>1</v>
      </c>
      <c r="CQ178" t="b">
        <v>1</v>
      </c>
      <c r="CR178" t="s">
        <v>1863</v>
      </c>
      <c r="CS178" t="s">
        <v>1787</v>
      </c>
      <c r="CT178" t="s">
        <v>1871</v>
      </c>
      <c r="CU178" t="s">
        <v>1862</v>
      </c>
      <c r="CV178" t="s">
        <v>899</v>
      </c>
      <c r="CW178" t="s">
        <v>128</v>
      </c>
      <c r="CX178" t="s">
        <v>1450</v>
      </c>
      <c r="CY178">
        <v>0.62999999999999901</v>
      </c>
      <c r="CZ178">
        <v>55036.327445633331</v>
      </c>
      <c r="DA178">
        <v>2530797.4700000002</v>
      </c>
      <c r="DB178" t="s">
        <v>9</v>
      </c>
      <c r="DC178" t="b">
        <v>1</v>
      </c>
      <c r="DD178">
        <v>2530797.4700000002</v>
      </c>
      <c r="DE178">
        <v>0</v>
      </c>
      <c r="DF178" t="b">
        <v>1</v>
      </c>
      <c r="DG178" s="23">
        <f>ROUND(ПП4[[#This Row],[Стоимость квартиры с отделкой]]/1000000,2)</f>
        <v>2.5299999999999998</v>
      </c>
    </row>
    <row r="179" spans="1:111" x14ac:dyDescent="0.25">
      <c r="A179">
        <v>178</v>
      </c>
      <c r="B179" t="s">
        <v>4</v>
      </c>
      <c r="C179">
        <v>9</v>
      </c>
      <c r="D179" t="s">
        <v>54</v>
      </c>
      <c r="E179">
        <v>2</v>
      </c>
      <c r="F179">
        <v>17.54</v>
      </c>
      <c r="G179">
        <v>12.04</v>
      </c>
      <c r="I179">
        <v>29.58</v>
      </c>
      <c r="J179">
        <v>17.010000000000002</v>
      </c>
      <c r="K179">
        <v>3.71</v>
      </c>
      <c r="L179">
        <v>2.64</v>
      </c>
      <c r="N179">
        <v>13.06</v>
      </c>
      <c r="O179">
        <v>2.61</v>
      </c>
      <c r="P179">
        <v>2.88</v>
      </c>
      <c r="Q179">
        <v>5.49</v>
      </c>
      <c r="R179">
        <v>71.489999999999995</v>
      </c>
      <c r="S179">
        <v>66</v>
      </c>
      <c r="T179">
        <v>68.75</v>
      </c>
      <c r="U179">
        <v>70.099999999999994</v>
      </c>
      <c r="V179">
        <v>71971.199999999997</v>
      </c>
      <c r="W179">
        <v>3598.56</v>
      </c>
      <c r="X179">
        <v>75569.759999999995</v>
      </c>
      <c r="Z179">
        <v>75569.759999999995</v>
      </c>
      <c r="AA179">
        <v>3778.4879999999998</v>
      </c>
      <c r="AB179">
        <v>79348.248000000007</v>
      </c>
      <c r="AC179">
        <v>9.7598345040000005</v>
      </c>
      <c r="AD179">
        <v>79358.007834503995</v>
      </c>
      <c r="AF179">
        <v>79358.007834503995</v>
      </c>
      <c r="AH179">
        <v>79358.007834503995</v>
      </c>
      <c r="AI179">
        <v>1587.1601566900799</v>
      </c>
      <c r="AJ179">
        <v>80945.167991194074</v>
      </c>
      <c r="AK179">
        <v>809.4516799119408</v>
      </c>
      <c r="AL179">
        <v>81754.619671106018</v>
      </c>
      <c r="AM179">
        <v>1635.0923934221205</v>
      </c>
      <c r="AN179">
        <v>83389.712064528139</v>
      </c>
      <c r="AP179">
        <v>83389.712064528139</v>
      </c>
      <c r="AQ179">
        <v>2501.6913619358443</v>
      </c>
      <c r="AR179">
        <v>85891.403426463978</v>
      </c>
      <c r="AT179">
        <v>85891.403426463978</v>
      </c>
      <c r="AU179">
        <v>2576.7421027939195</v>
      </c>
      <c r="AV179">
        <v>88468.14552925789</v>
      </c>
      <c r="AX179">
        <v>88468.14552925789</v>
      </c>
      <c r="AZ179">
        <v>88468.14552925789</v>
      </c>
      <c r="BB179">
        <v>88468.14552925789</v>
      </c>
      <c r="BD179">
        <v>88468.14552925789</v>
      </c>
      <c r="BF179">
        <v>88468.14552925789</v>
      </c>
      <c r="BH179">
        <v>88468.14552925789</v>
      </c>
      <c r="BI179" s="5">
        <v>4423.4072764628945</v>
      </c>
      <c r="BJ179" s="5">
        <v>92891.552805720785</v>
      </c>
      <c r="BL179">
        <v>92891.552805720785</v>
      </c>
      <c r="BN179">
        <v>92891.552805720785</v>
      </c>
      <c r="BP179">
        <v>92891.552805720785</v>
      </c>
      <c r="BR179">
        <v>92891.552805720785</v>
      </c>
      <c r="BT179">
        <v>92891.552805720785</v>
      </c>
      <c r="BV179">
        <v>92891.552805720785</v>
      </c>
      <c r="BX179">
        <v>92891.552805720785</v>
      </c>
      <c r="BY179">
        <v>92891.55</v>
      </c>
      <c r="BZ179">
        <v>6386300</v>
      </c>
      <c r="CB179">
        <v>0.02</v>
      </c>
      <c r="CC179">
        <v>127726</v>
      </c>
      <c r="CD179">
        <v>91033.803636363635</v>
      </c>
      <c r="CE179">
        <v>6258574</v>
      </c>
      <c r="CF179" t="s">
        <v>8</v>
      </c>
      <c r="CH179">
        <v>91033.803636363635</v>
      </c>
      <c r="CI179">
        <v>0</v>
      </c>
      <c r="CJ179">
        <v>6258574</v>
      </c>
      <c r="CL179" t="s">
        <v>62</v>
      </c>
      <c r="CN179">
        <v>0</v>
      </c>
      <c r="CO179" t="s">
        <v>1</v>
      </c>
      <c r="CP179" t="s">
        <v>1</v>
      </c>
      <c r="CQ179" t="b">
        <v>1</v>
      </c>
      <c r="CR179" t="s">
        <v>1863</v>
      </c>
      <c r="CS179" t="s">
        <v>1787</v>
      </c>
      <c r="CT179" t="s">
        <v>1871</v>
      </c>
      <c r="CU179" t="s">
        <v>1857</v>
      </c>
      <c r="CV179" t="s">
        <v>900</v>
      </c>
      <c r="CW179" t="s">
        <v>1269</v>
      </c>
      <c r="CX179" t="s">
        <v>1450</v>
      </c>
      <c r="CY179">
        <v>1.3499999999999943</v>
      </c>
      <c r="CZ179">
        <v>122895.63490909038</v>
      </c>
      <c r="DA179">
        <v>6258574</v>
      </c>
      <c r="DB179" t="s">
        <v>8</v>
      </c>
      <c r="DC179" t="b">
        <v>1</v>
      </c>
      <c r="DD179">
        <v>6258574</v>
      </c>
      <c r="DE179">
        <v>0</v>
      </c>
      <c r="DF179" t="b">
        <v>1</v>
      </c>
      <c r="DG179" s="23">
        <f>ROUND(ПП4[[#This Row],[Стоимость квартиры с отделкой]]/1000000,2)</f>
        <v>6.26</v>
      </c>
    </row>
    <row r="180" spans="1:111" x14ac:dyDescent="0.25">
      <c r="A180">
        <v>179</v>
      </c>
      <c r="B180" t="s">
        <v>4</v>
      </c>
      <c r="C180">
        <v>9</v>
      </c>
      <c r="D180" t="s">
        <v>55</v>
      </c>
      <c r="E180">
        <v>1</v>
      </c>
      <c r="F180">
        <v>13.45</v>
      </c>
      <c r="I180">
        <v>13.45</v>
      </c>
      <c r="J180">
        <v>11.31</v>
      </c>
      <c r="K180">
        <v>3.69</v>
      </c>
      <c r="N180">
        <v>5.63</v>
      </c>
      <c r="O180">
        <v>2.59</v>
      </c>
      <c r="Q180">
        <v>2.59</v>
      </c>
      <c r="R180">
        <v>36.67</v>
      </c>
      <c r="S180">
        <v>34.08</v>
      </c>
      <c r="T180">
        <v>35.380000000000003</v>
      </c>
      <c r="U180">
        <v>36.799999999999997</v>
      </c>
      <c r="V180">
        <v>72100</v>
      </c>
      <c r="W180">
        <v>3605</v>
      </c>
      <c r="X180">
        <v>75705</v>
      </c>
      <c r="Y180">
        <v>3028.2000000000003</v>
      </c>
      <c r="Z180">
        <v>78733.2</v>
      </c>
      <c r="AA180">
        <v>3936.66</v>
      </c>
      <c r="AB180">
        <v>82669.86</v>
      </c>
      <c r="AC180">
        <v>10.16839278</v>
      </c>
      <c r="AD180">
        <v>82680.028392780005</v>
      </c>
      <c r="AE180">
        <v>4134.0014196390002</v>
      </c>
      <c r="AF180">
        <v>86814.029812419001</v>
      </c>
      <c r="AH180">
        <v>86814.029812419001</v>
      </c>
      <c r="AI180">
        <v>2604.4208943725698</v>
      </c>
      <c r="AJ180">
        <v>89418.450706791569</v>
      </c>
      <c r="AK180">
        <v>894.18450706791566</v>
      </c>
      <c r="AL180">
        <v>90312.635213859481</v>
      </c>
      <c r="AM180">
        <v>1806.2527042771897</v>
      </c>
      <c r="AN180">
        <v>92118.887918136679</v>
      </c>
      <c r="AO180">
        <v>1842.3777583627336</v>
      </c>
      <c r="AP180">
        <v>93961.265676499403</v>
      </c>
      <c r="AQ180">
        <v>2818.8379702949819</v>
      </c>
      <c r="AR180">
        <v>96780.103646794378</v>
      </c>
      <c r="AS180">
        <v>4839.0051823397189</v>
      </c>
      <c r="AT180">
        <v>101619.1088291341</v>
      </c>
      <c r="AU180">
        <v>3048.5732648740227</v>
      </c>
      <c r="AV180">
        <v>104667.68209400812</v>
      </c>
      <c r="AW180">
        <v>6280.0609256404869</v>
      </c>
      <c r="AX180">
        <v>110947.74301964859</v>
      </c>
      <c r="AZ180">
        <v>110947.74301964859</v>
      </c>
      <c r="BB180">
        <v>110947.74301964859</v>
      </c>
      <c r="BD180">
        <v>110947.74301964859</v>
      </c>
      <c r="BF180">
        <v>110947.74301964859</v>
      </c>
      <c r="BH180">
        <v>110947.74301964859</v>
      </c>
      <c r="BI180" s="5">
        <v>5547.3871509824312</v>
      </c>
      <c r="BJ180" s="5">
        <v>116495.13017063103</v>
      </c>
      <c r="BL180">
        <v>116495.13017063103</v>
      </c>
      <c r="BN180">
        <v>116495.13017063103</v>
      </c>
      <c r="BP180">
        <v>116495.13017063103</v>
      </c>
      <c r="BR180">
        <v>116495.13017063103</v>
      </c>
      <c r="BT180">
        <v>116495.13017063103</v>
      </c>
      <c r="BV180">
        <v>116495.13017063103</v>
      </c>
      <c r="BX180">
        <v>116495.13017063103</v>
      </c>
      <c r="BY180">
        <v>116495.13</v>
      </c>
      <c r="BZ180">
        <v>4121600</v>
      </c>
      <c r="CC180">
        <v>0</v>
      </c>
      <c r="CD180">
        <v>116495.19502543808</v>
      </c>
      <c r="CE180">
        <v>4121600</v>
      </c>
      <c r="CF180" t="s">
        <v>9</v>
      </c>
      <c r="CG180">
        <v>7500</v>
      </c>
      <c r="CH180">
        <v>123995.19502543808</v>
      </c>
      <c r="CI180">
        <v>265350</v>
      </c>
      <c r="CJ180">
        <v>4386950</v>
      </c>
      <c r="CN180">
        <v>0</v>
      </c>
      <c r="CO180" t="s">
        <v>1</v>
      </c>
      <c r="CP180" t="s">
        <v>1</v>
      </c>
      <c r="CQ180" t="b">
        <v>1</v>
      </c>
      <c r="CR180" t="s">
        <v>1863</v>
      </c>
      <c r="CS180" t="s">
        <v>1787</v>
      </c>
      <c r="CT180" t="s">
        <v>1871</v>
      </c>
      <c r="CU180" t="s">
        <v>1864</v>
      </c>
      <c r="CV180" t="s">
        <v>901</v>
      </c>
      <c r="CW180" t="s">
        <v>1269</v>
      </c>
      <c r="CX180" t="s">
        <v>1450</v>
      </c>
      <c r="CY180">
        <v>1.4199999999999946</v>
      </c>
      <c r="CZ180">
        <v>176073.17693612142</v>
      </c>
      <c r="DA180">
        <v>4386950</v>
      </c>
      <c r="DB180" t="s">
        <v>9</v>
      </c>
      <c r="DC180" t="b">
        <v>1</v>
      </c>
      <c r="DD180">
        <v>4386950</v>
      </c>
      <c r="DE180">
        <v>0</v>
      </c>
      <c r="DF180" t="b">
        <v>1</v>
      </c>
      <c r="DG180" s="23">
        <f>ROUND(ПП4[[#This Row],[Стоимость квартиры с отделкой]]/1000000,2)</f>
        <v>4.3899999999999997</v>
      </c>
    </row>
    <row r="181" spans="1:111" x14ac:dyDescent="0.25">
      <c r="A181">
        <v>180</v>
      </c>
      <c r="B181" t="s">
        <v>4</v>
      </c>
      <c r="C181">
        <v>9</v>
      </c>
      <c r="D181" t="s">
        <v>56</v>
      </c>
      <c r="E181">
        <v>1</v>
      </c>
      <c r="F181">
        <v>13.45</v>
      </c>
      <c r="I181">
        <v>13.45</v>
      </c>
      <c r="J181">
        <v>12.54</v>
      </c>
      <c r="K181">
        <v>3.69</v>
      </c>
      <c r="N181">
        <v>6.62</v>
      </c>
      <c r="O181">
        <v>3.01</v>
      </c>
      <c r="Q181">
        <v>3.01</v>
      </c>
      <c r="R181">
        <v>39.31</v>
      </c>
      <c r="S181">
        <v>36.299999999999997</v>
      </c>
      <c r="T181">
        <v>37.81</v>
      </c>
      <c r="U181">
        <v>39.200000000000003</v>
      </c>
      <c r="V181">
        <v>72800</v>
      </c>
      <c r="W181">
        <v>3640</v>
      </c>
      <c r="X181">
        <v>76440</v>
      </c>
      <c r="Y181">
        <v>3057.6</v>
      </c>
      <c r="Z181">
        <v>79497.600000000006</v>
      </c>
      <c r="AA181">
        <v>3974.880000000001</v>
      </c>
      <c r="AB181">
        <v>83472.48000000001</v>
      </c>
      <c r="AC181">
        <v>10.267115040000002</v>
      </c>
      <c r="AD181">
        <v>83482.747115040009</v>
      </c>
      <c r="AE181">
        <v>4174.137355752001</v>
      </c>
      <c r="AF181">
        <v>87656.884470792007</v>
      </c>
      <c r="AH181">
        <v>87656.884470792007</v>
      </c>
      <c r="AI181">
        <v>2629.7065341237603</v>
      </c>
      <c r="AJ181">
        <v>90286.591004915783</v>
      </c>
      <c r="AK181">
        <v>902.86591004915772</v>
      </c>
      <c r="AL181">
        <v>91189.456914964932</v>
      </c>
      <c r="AM181">
        <v>1823.7891382992989</v>
      </c>
      <c r="AN181">
        <v>93013.246053264229</v>
      </c>
      <c r="AO181">
        <v>1860.2649210652849</v>
      </c>
      <c r="AP181">
        <v>94873.510974329518</v>
      </c>
      <c r="AQ181">
        <v>2846.2053292298856</v>
      </c>
      <c r="AR181">
        <v>97719.716303559399</v>
      </c>
      <c r="AT181">
        <v>97719.716303559399</v>
      </c>
      <c r="AU181">
        <v>2931.5914891067819</v>
      </c>
      <c r="AV181">
        <v>100651.30779266618</v>
      </c>
      <c r="AW181">
        <v>6039.0784675599707</v>
      </c>
      <c r="AX181">
        <v>106690.38626022617</v>
      </c>
      <c r="AZ181">
        <v>106690.38626022617</v>
      </c>
      <c r="BB181">
        <v>106690.38626022617</v>
      </c>
      <c r="BD181">
        <v>106690.38626022617</v>
      </c>
      <c r="BE181">
        <v>1745</v>
      </c>
      <c r="BF181">
        <v>108435.38626022617</v>
      </c>
      <c r="BH181">
        <v>108435.38626022617</v>
      </c>
      <c r="BI181" s="5">
        <v>5421.7693130113075</v>
      </c>
      <c r="BJ181" s="5">
        <v>113857.15557323744</v>
      </c>
      <c r="BL181">
        <v>113857.15557323744</v>
      </c>
      <c r="BN181">
        <v>113857.15557323744</v>
      </c>
      <c r="BP181">
        <v>113857.15557323744</v>
      </c>
      <c r="BR181">
        <v>113857.15557323744</v>
      </c>
      <c r="BT181">
        <v>113857.15557323744</v>
      </c>
      <c r="BV181">
        <v>113857.15557323744</v>
      </c>
      <c r="BX181">
        <v>113857.15557323744</v>
      </c>
      <c r="BY181">
        <v>113857.16</v>
      </c>
      <c r="BZ181">
        <v>4305000</v>
      </c>
      <c r="CC181">
        <v>0</v>
      </c>
      <c r="CD181">
        <v>113858.76752181962</v>
      </c>
      <c r="CE181">
        <v>4305000</v>
      </c>
      <c r="CF181" t="s">
        <v>10</v>
      </c>
      <c r="CG181">
        <v>22000</v>
      </c>
      <c r="CH181">
        <v>135858.76752181962</v>
      </c>
      <c r="CI181">
        <v>831820</v>
      </c>
      <c r="CJ181">
        <v>5136820</v>
      </c>
      <c r="CN181">
        <v>0</v>
      </c>
      <c r="CO181" t="s">
        <v>1</v>
      </c>
      <c r="CP181" t="s">
        <v>1</v>
      </c>
      <c r="CQ181" t="b">
        <v>1</v>
      </c>
      <c r="CR181" t="s">
        <v>1863</v>
      </c>
      <c r="CS181" t="s">
        <v>1787</v>
      </c>
      <c r="CT181" t="s">
        <v>1871</v>
      </c>
      <c r="CU181" t="s">
        <v>1864</v>
      </c>
      <c r="CV181" t="s">
        <v>902</v>
      </c>
      <c r="CW181" t="s">
        <v>1269</v>
      </c>
      <c r="CX181" t="s">
        <v>1450</v>
      </c>
      <c r="CY181">
        <v>1.3900000000000006</v>
      </c>
      <c r="CZ181">
        <v>188843.68685532935</v>
      </c>
      <c r="DA181">
        <v>5136820</v>
      </c>
      <c r="DB181" t="s">
        <v>10</v>
      </c>
      <c r="DC181" t="b">
        <v>1</v>
      </c>
      <c r="DD181">
        <v>5136820</v>
      </c>
      <c r="DE181">
        <v>0</v>
      </c>
      <c r="DF181" t="b">
        <v>1</v>
      </c>
      <c r="DG181" s="23">
        <f>ROUND(ПП4[[#This Row],[Стоимость квартиры с отделкой]]/1000000,2)</f>
        <v>5.14</v>
      </c>
    </row>
    <row r="182" spans="1:111" x14ac:dyDescent="0.25">
      <c r="A182">
        <v>181</v>
      </c>
      <c r="B182" t="s">
        <v>4</v>
      </c>
      <c r="C182">
        <v>9</v>
      </c>
      <c r="D182" t="s">
        <v>57</v>
      </c>
      <c r="E182">
        <v>1</v>
      </c>
      <c r="F182">
        <v>12.11</v>
      </c>
      <c r="I182">
        <v>12.11</v>
      </c>
      <c r="J182">
        <v>12.27</v>
      </c>
      <c r="K182">
        <v>3.84</v>
      </c>
      <c r="N182">
        <v>7.06</v>
      </c>
      <c r="O182">
        <v>2.84</v>
      </c>
      <c r="Q182">
        <v>2.84</v>
      </c>
      <c r="R182">
        <v>38.119999999999997</v>
      </c>
      <c r="S182">
        <v>35.28</v>
      </c>
      <c r="T182">
        <v>36.700000000000003</v>
      </c>
      <c r="U182">
        <v>37.799999999999997</v>
      </c>
      <c r="V182">
        <v>72800</v>
      </c>
      <c r="W182">
        <v>3640</v>
      </c>
      <c r="X182">
        <v>76440</v>
      </c>
      <c r="Y182">
        <v>3057.6</v>
      </c>
      <c r="Z182">
        <v>79497.600000000006</v>
      </c>
      <c r="AA182">
        <v>3974.880000000001</v>
      </c>
      <c r="AB182">
        <v>83472.48000000001</v>
      </c>
      <c r="AC182">
        <v>10.267115040000002</v>
      </c>
      <c r="AD182">
        <v>83482.747115040009</v>
      </c>
      <c r="AE182">
        <v>4174.137355752001</v>
      </c>
      <c r="AF182">
        <v>87656.884470792007</v>
      </c>
      <c r="AH182">
        <v>87656.884470792007</v>
      </c>
      <c r="AI182">
        <v>2629.7065341237603</v>
      </c>
      <c r="AJ182">
        <v>90286.591004915783</v>
      </c>
      <c r="AL182">
        <v>90286.591004915783</v>
      </c>
      <c r="AN182">
        <v>90286.591004915783</v>
      </c>
      <c r="AP182">
        <v>90286.591004915783</v>
      </c>
      <c r="AR182">
        <v>90286.591004915783</v>
      </c>
      <c r="AT182">
        <v>90286.591004915783</v>
      </c>
      <c r="AV182">
        <v>90286.591004915783</v>
      </c>
      <c r="AX182">
        <v>90286.591004915783</v>
      </c>
      <c r="AZ182">
        <v>90286.591004915783</v>
      </c>
      <c r="BB182">
        <v>90286.591004915783</v>
      </c>
      <c r="BD182">
        <v>90286.591004915783</v>
      </c>
      <c r="BF182">
        <v>90286.591004915783</v>
      </c>
      <c r="BH182">
        <v>90286.591004915783</v>
      </c>
      <c r="BI182" s="5"/>
      <c r="BJ182" s="5">
        <v>90286.591004915783</v>
      </c>
      <c r="BL182">
        <v>90286.591004915783</v>
      </c>
      <c r="BN182">
        <v>90286.591004915783</v>
      </c>
      <c r="BP182">
        <v>90286.591004915783</v>
      </c>
      <c r="BR182">
        <v>90286.591004915783</v>
      </c>
      <c r="BT182">
        <v>90286.591004915783</v>
      </c>
      <c r="BV182">
        <v>90286.591004915783</v>
      </c>
      <c r="BX182">
        <v>90286.591004915783</v>
      </c>
      <c r="BY182">
        <v>90286.59</v>
      </c>
      <c r="BZ182">
        <v>3313517.85</v>
      </c>
      <c r="CC182">
        <v>0</v>
      </c>
      <c r="CD182">
        <v>90286.589918256126</v>
      </c>
      <c r="CE182">
        <v>3313517.85</v>
      </c>
      <c r="CF182" t="s">
        <v>9</v>
      </c>
      <c r="CG182">
        <v>4000</v>
      </c>
      <c r="CH182">
        <v>94286.589918256126</v>
      </c>
      <c r="CI182">
        <v>146800</v>
      </c>
      <c r="CJ182">
        <v>3460317.85</v>
      </c>
      <c r="CN182">
        <v>0</v>
      </c>
      <c r="CO182" t="s">
        <v>1</v>
      </c>
      <c r="CP182" t="s">
        <v>1</v>
      </c>
      <c r="CQ182" t="b">
        <v>1</v>
      </c>
      <c r="CR182" t="s">
        <v>1863</v>
      </c>
      <c r="CS182" t="s">
        <v>1787</v>
      </c>
      <c r="CT182" t="s">
        <v>1871</v>
      </c>
      <c r="CU182" t="s">
        <v>1864</v>
      </c>
      <c r="CV182" t="s">
        <v>903</v>
      </c>
      <c r="CW182" t="s">
        <v>128</v>
      </c>
      <c r="CX182" t="s">
        <v>1450</v>
      </c>
      <c r="CY182">
        <v>1.0999999999999943</v>
      </c>
      <c r="CZ182">
        <v>103715.24891008119</v>
      </c>
      <c r="DA182">
        <v>3460317.85</v>
      </c>
      <c r="DB182" t="s">
        <v>9</v>
      </c>
      <c r="DC182" t="b">
        <v>1</v>
      </c>
      <c r="DD182">
        <v>3460317.85</v>
      </c>
      <c r="DE182">
        <v>0</v>
      </c>
      <c r="DF182" t="b">
        <v>1</v>
      </c>
      <c r="DG182" s="23">
        <f>ROUND(ПП4[[#This Row],[Стоимость квартиры с отделкой]]/1000000,2)</f>
        <v>3.46</v>
      </c>
    </row>
    <row r="183" spans="1:111" x14ac:dyDescent="0.25">
      <c r="A183">
        <v>182</v>
      </c>
      <c r="B183" t="s">
        <v>4</v>
      </c>
      <c r="C183">
        <v>9</v>
      </c>
      <c r="D183" t="s">
        <v>58</v>
      </c>
      <c r="E183">
        <v>1</v>
      </c>
      <c r="F183">
        <v>11.74</v>
      </c>
      <c r="I183">
        <v>11.74</v>
      </c>
      <c r="J183">
        <v>12.47</v>
      </c>
      <c r="K183">
        <v>3.71</v>
      </c>
      <c r="N183">
        <v>7.29</v>
      </c>
      <c r="O183">
        <v>2.89</v>
      </c>
      <c r="Q183">
        <v>2.89</v>
      </c>
      <c r="R183">
        <v>38.1</v>
      </c>
      <c r="S183">
        <v>35.21</v>
      </c>
      <c r="T183">
        <v>36.659999999999997</v>
      </c>
      <c r="U183">
        <v>37.700000000000003</v>
      </c>
      <c r="V183">
        <v>72800</v>
      </c>
      <c r="W183">
        <v>3640</v>
      </c>
      <c r="X183">
        <v>76440</v>
      </c>
      <c r="Y183">
        <v>3057.6</v>
      </c>
      <c r="Z183">
        <v>79497.600000000006</v>
      </c>
      <c r="AA183">
        <v>3974.880000000001</v>
      </c>
      <c r="AB183">
        <v>83472.48000000001</v>
      </c>
      <c r="AC183">
        <v>10.267115040000002</v>
      </c>
      <c r="AD183">
        <v>83482.747115040009</v>
      </c>
      <c r="AE183">
        <v>4174.137355752001</v>
      </c>
      <c r="AF183">
        <v>87656.884470792007</v>
      </c>
      <c r="AH183">
        <v>87656.884470792007</v>
      </c>
      <c r="AI183">
        <v>2629.7065341237603</v>
      </c>
      <c r="AJ183">
        <v>90286.591004915783</v>
      </c>
      <c r="AK183">
        <v>902.86591004915772</v>
      </c>
      <c r="AL183">
        <v>91189.456914964932</v>
      </c>
      <c r="AM183">
        <v>1823.7891382992989</v>
      </c>
      <c r="AN183">
        <v>93013.246053264229</v>
      </c>
      <c r="AO183">
        <v>1860.2649210652849</v>
      </c>
      <c r="AP183">
        <v>94873.510974329518</v>
      </c>
      <c r="AQ183">
        <v>2846.2053292298856</v>
      </c>
      <c r="AR183">
        <v>97719.716303559399</v>
      </c>
      <c r="AS183">
        <v>4885.9858151779699</v>
      </c>
      <c r="AT183">
        <v>102605.70211873736</v>
      </c>
      <c r="AU183">
        <v>3078.1710635621207</v>
      </c>
      <c r="AV183">
        <v>105683.87318229947</v>
      </c>
      <c r="AW183">
        <v>6341.0323909379695</v>
      </c>
      <c r="AX183">
        <v>112024.90557323744</v>
      </c>
      <c r="AZ183">
        <v>112024.90557323744</v>
      </c>
      <c r="BB183">
        <v>112024.90557323744</v>
      </c>
      <c r="BD183">
        <v>112024.90557323744</v>
      </c>
      <c r="BF183">
        <v>112024.90557323744</v>
      </c>
      <c r="BH183">
        <v>112024.90557323744</v>
      </c>
      <c r="BI183" s="5">
        <v>5601.2452786618733</v>
      </c>
      <c r="BJ183" s="5">
        <v>117626.15085189932</v>
      </c>
      <c r="BL183">
        <v>117626.15085189932</v>
      </c>
      <c r="BN183">
        <v>117626.15085189932</v>
      </c>
      <c r="BP183">
        <v>117626.15085189932</v>
      </c>
      <c r="BR183">
        <v>117626.15085189932</v>
      </c>
      <c r="BT183">
        <v>117626.15085189932</v>
      </c>
      <c r="BV183">
        <v>117626.15085189932</v>
      </c>
      <c r="BX183">
        <v>117626.15085189932</v>
      </c>
      <c r="BY183">
        <v>117626.15</v>
      </c>
      <c r="BZ183">
        <v>4312200</v>
      </c>
      <c r="CC183">
        <v>0</v>
      </c>
      <c r="CD183">
        <v>117626.84124386254</v>
      </c>
      <c r="CE183">
        <v>4312200</v>
      </c>
      <c r="CF183" t="s">
        <v>10</v>
      </c>
      <c r="CG183">
        <v>22000</v>
      </c>
      <c r="CH183">
        <v>139626.84124386252</v>
      </c>
      <c r="CI183">
        <v>806520</v>
      </c>
      <c r="CJ183">
        <v>5118720</v>
      </c>
      <c r="CN183">
        <v>0</v>
      </c>
      <c r="CO183" t="s">
        <v>1</v>
      </c>
      <c r="CP183" t="s">
        <v>1</v>
      </c>
      <c r="CQ183" t="b">
        <v>1</v>
      </c>
      <c r="CR183" t="s">
        <v>1863</v>
      </c>
      <c r="CS183" t="s">
        <v>1787</v>
      </c>
      <c r="CT183" t="s">
        <v>1871</v>
      </c>
      <c r="CU183" t="s">
        <v>1864</v>
      </c>
      <c r="CV183" t="s">
        <v>904</v>
      </c>
      <c r="CW183" t="s">
        <v>1269</v>
      </c>
      <c r="CX183" t="s">
        <v>1450</v>
      </c>
      <c r="CY183">
        <v>1.0399999999999991</v>
      </c>
      <c r="CZ183">
        <v>145211.91489361689</v>
      </c>
      <c r="DA183">
        <v>5118720</v>
      </c>
      <c r="DB183" t="s">
        <v>10</v>
      </c>
      <c r="DC183" t="b">
        <v>1</v>
      </c>
      <c r="DD183">
        <v>5118720</v>
      </c>
      <c r="DE183">
        <v>0</v>
      </c>
      <c r="DF183" t="b">
        <v>1</v>
      </c>
      <c r="DG183" s="23">
        <f>ROUND(ПП4[[#This Row],[Стоимость квартиры с отделкой]]/1000000,2)</f>
        <v>5.12</v>
      </c>
    </row>
    <row r="184" spans="1:111" x14ac:dyDescent="0.25">
      <c r="A184">
        <v>183</v>
      </c>
      <c r="B184" t="s">
        <v>4</v>
      </c>
      <c r="C184">
        <v>9</v>
      </c>
      <c r="D184" t="s">
        <v>59</v>
      </c>
      <c r="E184">
        <v>3</v>
      </c>
      <c r="F184">
        <v>14.79</v>
      </c>
      <c r="G184">
        <v>14.24</v>
      </c>
      <c r="H184">
        <v>13.63</v>
      </c>
      <c r="I184">
        <v>42.66</v>
      </c>
      <c r="J184">
        <v>13.29</v>
      </c>
      <c r="K184">
        <v>4.72</v>
      </c>
      <c r="L184">
        <v>1.66</v>
      </c>
      <c r="M184">
        <v>2.19</v>
      </c>
      <c r="N184">
        <v>11.45</v>
      </c>
      <c r="O184">
        <v>2.73</v>
      </c>
      <c r="P184">
        <v>2.78</v>
      </c>
      <c r="Q184">
        <v>5.51</v>
      </c>
      <c r="R184">
        <v>81.48</v>
      </c>
      <c r="S184">
        <v>75.97</v>
      </c>
      <c r="T184">
        <v>78.73</v>
      </c>
      <c r="U184">
        <v>80.7</v>
      </c>
      <c r="V184">
        <v>68992.000000000015</v>
      </c>
      <c r="W184">
        <v>3449.6000000000008</v>
      </c>
      <c r="X184">
        <v>72441.60000000002</v>
      </c>
      <c r="Z184">
        <v>72441.60000000002</v>
      </c>
      <c r="AB184">
        <v>72441.60000000002</v>
      </c>
      <c r="AC184">
        <v>8.9103168000000039</v>
      </c>
      <c r="AD184">
        <v>72450.510316800021</v>
      </c>
      <c r="AF184">
        <v>72450.510316800021</v>
      </c>
      <c r="AH184">
        <v>72450.510316800021</v>
      </c>
      <c r="AJ184">
        <v>72450.510316800021</v>
      </c>
      <c r="AL184">
        <v>72450.510316800021</v>
      </c>
      <c r="AN184">
        <v>72450.510316800021</v>
      </c>
      <c r="AP184">
        <v>72450.510316800021</v>
      </c>
      <c r="AR184">
        <v>72450.510316800021</v>
      </c>
      <c r="AT184">
        <v>72450.510316800021</v>
      </c>
      <c r="AV184">
        <v>72450.510316800021</v>
      </c>
      <c r="AX184">
        <v>72450.510316800021</v>
      </c>
      <c r="AZ184">
        <v>72450.510316800021</v>
      </c>
      <c r="BB184">
        <v>72450.510316800021</v>
      </c>
      <c r="BD184">
        <v>72450.510316800021</v>
      </c>
      <c r="BF184">
        <v>72450.510316800021</v>
      </c>
      <c r="BH184">
        <v>72450.510316800021</v>
      </c>
      <c r="BI184" s="5"/>
      <c r="BJ184" s="5">
        <v>72450.510316800021</v>
      </c>
      <c r="BL184">
        <v>72450.510316800021</v>
      </c>
      <c r="BN184">
        <v>72450.510316800021</v>
      </c>
      <c r="BP184">
        <v>72450.510316800021</v>
      </c>
      <c r="BR184">
        <v>72450.510316800021</v>
      </c>
      <c r="BT184">
        <v>72450.510316800021</v>
      </c>
      <c r="BV184">
        <v>72450.510316800021</v>
      </c>
      <c r="BX184">
        <v>72450.510316800021</v>
      </c>
      <c r="BY184">
        <v>72450.509999999995</v>
      </c>
      <c r="BZ184">
        <v>5704028.6500000004</v>
      </c>
      <c r="CB184">
        <v>0.05</v>
      </c>
      <c r="CC184">
        <v>285201.43250000005</v>
      </c>
      <c r="CD184">
        <v>68827.984504001011</v>
      </c>
      <c r="CE184">
        <v>5418827.2199999997</v>
      </c>
      <c r="CF184" t="s">
        <v>8</v>
      </c>
      <c r="CH184">
        <v>68827.984504001011</v>
      </c>
      <c r="CI184">
        <v>0</v>
      </c>
      <c r="CJ184">
        <v>5418827.2199999997</v>
      </c>
      <c r="CL184" t="s">
        <v>62</v>
      </c>
      <c r="CN184">
        <v>0</v>
      </c>
      <c r="CO184" t="s">
        <v>1</v>
      </c>
      <c r="CP184" t="s">
        <v>1</v>
      </c>
      <c r="CQ184" t="b">
        <v>1</v>
      </c>
      <c r="CR184" t="s">
        <v>1863</v>
      </c>
      <c r="CS184" t="s">
        <v>1787</v>
      </c>
      <c r="CT184" t="s">
        <v>1871</v>
      </c>
      <c r="CU184" t="s">
        <v>1866</v>
      </c>
      <c r="CV184" t="s">
        <v>905</v>
      </c>
      <c r="CW184" t="s">
        <v>128</v>
      </c>
      <c r="CX184" t="s">
        <v>1450</v>
      </c>
      <c r="CY184">
        <v>1.9699999999999989</v>
      </c>
      <c r="CZ184">
        <v>135591.1294728819</v>
      </c>
      <c r="DA184">
        <v>5418827.2199999997</v>
      </c>
      <c r="DB184" t="s">
        <v>8</v>
      </c>
      <c r="DC184" t="b">
        <v>1</v>
      </c>
      <c r="DD184">
        <v>5418827.2199999997</v>
      </c>
      <c r="DE184">
        <v>0</v>
      </c>
      <c r="DF184" t="b">
        <v>1</v>
      </c>
      <c r="DG184" s="23">
        <f>ROUND(ПП4[[#This Row],[Стоимость квартиры с отделкой]]/1000000,2)</f>
        <v>5.42</v>
      </c>
    </row>
    <row r="185" spans="1:111" x14ac:dyDescent="0.25">
      <c r="A185">
        <v>184</v>
      </c>
      <c r="B185" t="s">
        <v>4</v>
      </c>
      <c r="C185">
        <v>9</v>
      </c>
      <c r="D185" t="s">
        <v>60</v>
      </c>
      <c r="E185">
        <v>1</v>
      </c>
      <c r="F185">
        <v>14.13</v>
      </c>
      <c r="I185">
        <v>14.13</v>
      </c>
      <c r="J185">
        <v>9.2100000000000009</v>
      </c>
      <c r="K185">
        <v>3.66</v>
      </c>
      <c r="N185">
        <v>5.55</v>
      </c>
      <c r="O185">
        <v>2.48</v>
      </c>
      <c r="Q185">
        <v>2.48</v>
      </c>
      <c r="R185">
        <v>35.03</v>
      </c>
      <c r="S185">
        <v>32.550000000000004</v>
      </c>
      <c r="T185">
        <v>33.79</v>
      </c>
      <c r="U185">
        <v>34.799999999999997</v>
      </c>
      <c r="V185">
        <v>70700</v>
      </c>
      <c r="W185">
        <v>3535</v>
      </c>
      <c r="X185">
        <v>74235</v>
      </c>
      <c r="Y185">
        <v>2969.4</v>
      </c>
      <c r="Z185">
        <v>77204.399999999994</v>
      </c>
      <c r="AB185">
        <v>77204.399999999994</v>
      </c>
      <c r="AD185">
        <v>77204.399999999994</v>
      </c>
      <c r="AF185">
        <v>77204.399999999994</v>
      </c>
      <c r="AH185">
        <v>77204.399999999994</v>
      </c>
      <c r="AJ185">
        <v>77204.399999999994</v>
      </c>
      <c r="AL185">
        <v>77204.399999999994</v>
      </c>
      <c r="AN185">
        <v>77204.399999999994</v>
      </c>
      <c r="AP185">
        <v>77204.399999999994</v>
      </c>
      <c r="AR185">
        <v>77204.399999999994</v>
      </c>
      <c r="AT185">
        <v>77204.399999999994</v>
      </c>
      <c r="AV185">
        <v>77204.399999999994</v>
      </c>
      <c r="AX185">
        <v>77204.399999999994</v>
      </c>
      <c r="AZ185">
        <v>77204.399999999994</v>
      </c>
      <c r="BB185">
        <v>77204.399999999994</v>
      </c>
      <c r="BD185">
        <v>77204.399999999994</v>
      </c>
      <c r="BF185">
        <v>77204.399999999994</v>
      </c>
      <c r="BH185">
        <v>77204.399999999994</v>
      </c>
      <c r="BI185" s="5"/>
      <c r="BJ185" s="5">
        <v>77204.399999999994</v>
      </c>
      <c r="BL185">
        <v>77204.399999999994</v>
      </c>
      <c r="BN185">
        <v>77204.399999999994</v>
      </c>
      <c r="BP185">
        <v>77204.399999999994</v>
      </c>
      <c r="BR185">
        <v>77204.399999999994</v>
      </c>
      <c r="BT185">
        <v>77204.399999999994</v>
      </c>
      <c r="BV185">
        <v>77204.399999999994</v>
      </c>
      <c r="BX185">
        <v>77204.399999999994</v>
      </c>
      <c r="BY185">
        <v>77204.399999999994</v>
      </c>
      <c r="BZ185">
        <v>2608736.6800000002</v>
      </c>
      <c r="CB185">
        <v>0.05</v>
      </c>
      <c r="CC185">
        <v>130436.83400000002</v>
      </c>
      <c r="CD185">
        <v>73344.180230837534</v>
      </c>
      <c r="CE185">
        <v>2478299.85</v>
      </c>
      <c r="CF185" t="s">
        <v>9</v>
      </c>
      <c r="CG185">
        <v>7500</v>
      </c>
      <c r="CH185">
        <v>80844.180230837534</v>
      </c>
      <c r="CI185">
        <v>253425</v>
      </c>
      <c r="CJ185">
        <v>2731724.85</v>
      </c>
      <c r="CK185" t="s">
        <v>20</v>
      </c>
      <c r="CL185" t="s">
        <v>62</v>
      </c>
      <c r="CN185">
        <v>0</v>
      </c>
      <c r="CO185" t="s">
        <v>1</v>
      </c>
      <c r="CP185" t="s">
        <v>1</v>
      </c>
      <c r="CQ185" t="b">
        <v>1</v>
      </c>
      <c r="CR185" t="s">
        <v>1863</v>
      </c>
      <c r="CS185" t="s">
        <v>1787</v>
      </c>
      <c r="CT185" t="s">
        <v>1871</v>
      </c>
      <c r="CU185" t="s">
        <v>1864</v>
      </c>
      <c r="CV185" t="s">
        <v>906</v>
      </c>
      <c r="CW185" t="s">
        <v>128</v>
      </c>
      <c r="CX185" t="s">
        <v>1450</v>
      </c>
      <c r="CY185">
        <v>1.009999999999998</v>
      </c>
      <c r="CZ185">
        <v>81652.622033145744</v>
      </c>
      <c r="DA185">
        <v>2731724.85</v>
      </c>
      <c r="DB185" t="s">
        <v>9</v>
      </c>
      <c r="DC185" t="b">
        <v>1</v>
      </c>
      <c r="DD185">
        <v>2731724.85</v>
      </c>
      <c r="DE185">
        <v>0</v>
      </c>
      <c r="DF185" t="b">
        <v>1</v>
      </c>
      <c r="DG185" s="23">
        <f>ROUND(ПП4[[#This Row],[Стоимость квартиры с отделкой]]/1000000,2)</f>
        <v>2.73</v>
      </c>
    </row>
    <row r="186" spans="1:111" x14ac:dyDescent="0.25">
      <c r="A186">
        <v>185</v>
      </c>
      <c r="B186" t="s">
        <v>4</v>
      </c>
      <c r="C186">
        <v>10</v>
      </c>
      <c r="D186" t="s">
        <v>53</v>
      </c>
      <c r="E186">
        <v>0</v>
      </c>
      <c r="F186">
        <v>13.95</v>
      </c>
      <c r="I186">
        <v>13.95</v>
      </c>
      <c r="J186">
        <v>5.77</v>
      </c>
      <c r="K186">
        <v>3.6</v>
      </c>
      <c r="N186">
        <v>3.59</v>
      </c>
      <c r="O186">
        <v>4.12</v>
      </c>
      <c r="Q186">
        <v>4.12</v>
      </c>
      <c r="R186">
        <v>31.03</v>
      </c>
      <c r="S186">
        <v>26.91</v>
      </c>
      <c r="T186">
        <v>28.97</v>
      </c>
      <c r="U186">
        <v>29.7</v>
      </c>
      <c r="V186">
        <v>75600</v>
      </c>
      <c r="W186">
        <v>3780</v>
      </c>
      <c r="X186">
        <v>79380</v>
      </c>
      <c r="Z186">
        <v>79380</v>
      </c>
      <c r="AB186">
        <v>79380</v>
      </c>
      <c r="AC186">
        <v>9.7637400000000003</v>
      </c>
      <c r="AD186">
        <v>79389.763739999995</v>
      </c>
      <c r="AE186">
        <v>3969.4881869999999</v>
      </c>
      <c r="AF186">
        <v>83359.25192699999</v>
      </c>
      <c r="AH186">
        <v>83359.25192699999</v>
      </c>
      <c r="AJ186">
        <v>83359.25192699999</v>
      </c>
      <c r="AK186">
        <v>833.5925192699998</v>
      </c>
      <c r="AL186">
        <v>84192.844446269984</v>
      </c>
      <c r="AM186">
        <v>1683.8568889253995</v>
      </c>
      <c r="AN186">
        <v>85876.701335195379</v>
      </c>
      <c r="AP186">
        <v>85876.701335195379</v>
      </c>
      <c r="AR186">
        <v>85876.701335195379</v>
      </c>
      <c r="AT186">
        <v>85876.701335195379</v>
      </c>
      <c r="AV186">
        <v>85876.701335195379</v>
      </c>
      <c r="AX186">
        <v>85876.701335195379</v>
      </c>
      <c r="AZ186">
        <v>85876.701335195379</v>
      </c>
      <c r="BB186">
        <v>85876.701335195379</v>
      </c>
      <c r="BD186">
        <v>85876.701335195379</v>
      </c>
      <c r="BF186">
        <v>85876.701335195379</v>
      </c>
      <c r="BH186">
        <v>85876.701335195379</v>
      </c>
      <c r="BI186" s="5"/>
      <c r="BJ186" s="5">
        <v>85876.701335195379</v>
      </c>
      <c r="BL186">
        <v>85876.701335195379</v>
      </c>
      <c r="BN186">
        <v>85876.701335195379</v>
      </c>
      <c r="BP186">
        <v>85876.701335195379</v>
      </c>
      <c r="BR186">
        <v>85876.701335195379</v>
      </c>
      <c r="BT186">
        <v>85876.701335195379</v>
      </c>
      <c r="BV186">
        <v>85876.701335195379</v>
      </c>
      <c r="BX186">
        <v>85876.701335195379</v>
      </c>
      <c r="BY186">
        <v>85876.7</v>
      </c>
      <c r="BZ186">
        <v>2487848</v>
      </c>
      <c r="CC186">
        <v>0</v>
      </c>
      <c r="CD186">
        <v>85876.700034518464</v>
      </c>
      <c r="CE186">
        <v>2487848</v>
      </c>
      <c r="CF186" t="s">
        <v>9</v>
      </c>
      <c r="CG186">
        <v>4000</v>
      </c>
      <c r="CH186">
        <v>89876.700034518464</v>
      </c>
      <c r="CI186">
        <v>115880</v>
      </c>
      <c r="CJ186">
        <v>2603728</v>
      </c>
      <c r="CN186">
        <v>0</v>
      </c>
      <c r="CO186" t="s">
        <v>1</v>
      </c>
      <c r="CP186" t="s">
        <v>1</v>
      </c>
      <c r="CQ186" t="b">
        <v>1</v>
      </c>
      <c r="CR186" t="s">
        <v>1863</v>
      </c>
      <c r="CS186" t="s">
        <v>1787</v>
      </c>
      <c r="CT186" t="s">
        <v>1871</v>
      </c>
      <c r="CU186" t="s">
        <v>1862</v>
      </c>
      <c r="CV186" t="s">
        <v>907</v>
      </c>
      <c r="CW186" t="s">
        <v>128</v>
      </c>
      <c r="CX186" t="s">
        <v>1450</v>
      </c>
      <c r="CY186">
        <v>0.73000000000000043</v>
      </c>
      <c r="CZ186">
        <v>65609.991025198513</v>
      </c>
      <c r="DA186">
        <v>2603728</v>
      </c>
      <c r="DB186" t="s">
        <v>9</v>
      </c>
      <c r="DC186" t="b">
        <v>1</v>
      </c>
      <c r="DD186">
        <v>2603728</v>
      </c>
      <c r="DE186">
        <v>0</v>
      </c>
      <c r="DF186" t="b">
        <v>1</v>
      </c>
      <c r="DG186" s="23">
        <f>ROUND(ПП4[[#This Row],[Стоимость квартиры с отделкой]]/1000000,2)</f>
        <v>2.6</v>
      </c>
    </row>
    <row r="187" spans="1:111" x14ac:dyDescent="0.25">
      <c r="A187">
        <v>186</v>
      </c>
      <c r="B187" t="s">
        <v>4</v>
      </c>
      <c r="C187">
        <v>10</v>
      </c>
      <c r="D187" t="s">
        <v>54</v>
      </c>
      <c r="E187">
        <v>2</v>
      </c>
      <c r="F187">
        <v>17.54</v>
      </c>
      <c r="G187">
        <v>12.04</v>
      </c>
      <c r="I187">
        <v>29.58</v>
      </c>
      <c r="J187">
        <v>17.010000000000002</v>
      </c>
      <c r="K187">
        <v>3.71</v>
      </c>
      <c r="L187">
        <v>2.64</v>
      </c>
      <c r="N187">
        <v>13.06</v>
      </c>
      <c r="O187">
        <v>2.61</v>
      </c>
      <c r="P187">
        <v>2.88</v>
      </c>
      <c r="Q187">
        <v>5.49</v>
      </c>
      <c r="R187">
        <v>71.489999999999995</v>
      </c>
      <c r="S187">
        <v>66</v>
      </c>
      <c r="T187">
        <v>68.75</v>
      </c>
      <c r="U187">
        <v>69.8</v>
      </c>
      <c r="V187">
        <v>71971.199999999997</v>
      </c>
      <c r="W187">
        <v>3598.56</v>
      </c>
      <c r="X187">
        <v>75569.759999999995</v>
      </c>
      <c r="Z187">
        <v>75569.759999999995</v>
      </c>
      <c r="AA187">
        <v>3778.4879999999998</v>
      </c>
      <c r="AB187">
        <v>79348.248000000007</v>
      </c>
      <c r="AC187">
        <v>9.7598345040000005</v>
      </c>
      <c r="AD187">
        <v>79358.007834503995</v>
      </c>
      <c r="AF187">
        <v>79358.007834503995</v>
      </c>
      <c r="AH187">
        <v>79358.007834503995</v>
      </c>
      <c r="AI187">
        <v>1587.1601566900799</v>
      </c>
      <c r="AJ187">
        <v>80945.167991194074</v>
      </c>
      <c r="AL187">
        <v>80945.167991194074</v>
      </c>
      <c r="AN187">
        <v>80945.167991194074</v>
      </c>
      <c r="AP187">
        <v>80945.167991194074</v>
      </c>
      <c r="AR187">
        <v>80945.167991194074</v>
      </c>
      <c r="AT187">
        <v>80945.167991194074</v>
      </c>
      <c r="AV187">
        <v>80945.167991194074</v>
      </c>
      <c r="AX187">
        <v>80945.167991194074</v>
      </c>
      <c r="AZ187">
        <v>80945.167991194074</v>
      </c>
      <c r="BB187">
        <v>80945.167991194074</v>
      </c>
      <c r="BD187">
        <v>80945.167991194074</v>
      </c>
      <c r="BF187">
        <v>80945.167991194074</v>
      </c>
      <c r="BH187">
        <v>80945.167991194074</v>
      </c>
      <c r="BI187" s="5"/>
      <c r="BJ187" s="5">
        <v>80945.167991194074</v>
      </c>
      <c r="BL187">
        <v>80945.167991194074</v>
      </c>
      <c r="BN187">
        <v>80945.167991194074</v>
      </c>
      <c r="BP187">
        <v>80945.167991194074</v>
      </c>
      <c r="BR187">
        <v>80945.167991194074</v>
      </c>
      <c r="BT187">
        <v>80945.167991194074</v>
      </c>
      <c r="BV187">
        <v>80945.167991194074</v>
      </c>
      <c r="BX187">
        <v>80945.167991194074</v>
      </c>
      <c r="BY187">
        <v>80945.17</v>
      </c>
      <c r="BZ187">
        <v>5564980.4400000004</v>
      </c>
      <c r="CC187">
        <v>0</v>
      </c>
      <c r="CD187">
        <v>80945.170036363648</v>
      </c>
      <c r="CE187">
        <v>5564980.4400000004</v>
      </c>
      <c r="CF187" t="s">
        <v>9</v>
      </c>
      <c r="CG187">
        <v>4000</v>
      </c>
      <c r="CH187">
        <v>84945.170036363648</v>
      </c>
      <c r="CI187">
        <v>275000</v>
      </c>
      <c r="CJ187">
        <v>5839980.4400000004</v>
      </c>
      <c r="CN187">
        <v>0</v>
      </c>
      <c r="CO187" t="s">
        <v>1</v>
      </c>
      <c r="CP187" t="s">
        <v>1</v>
      </c>
      <c r="CQ187" t="b">
        <v>1</v>
      </c>
      <c r="CR187" t="s">
        <v>1863</v>
      </c>
      <c r="CS187" t="s">
        <v>1787</v>
      </c>
      <c r="CT187" t="s">
        <v>1871</v>
      </c>
      <c r="CU187" t="s">
        <v>1857</v>
      </c>
      <c r="CV187" t="s">
        <v>908</v>
      </c>
      <c r="CW187" t="s">
        <v>128</v>
      </c>
      <c r="CX187" t="s">
        <v>1450</v>
      </c>
      <c r="CY187">
        <v>1.0499999999999972</v>
      </c>
      <c r="CZ187">
        <v>89192.428538181586</v>
      </c>
      <c r="DA187">
        <v>5839980.4400000004</v>
      </c>
      <c r="DB187" t="s">
        <v>9</v>
      </c>
      <c r="DC187" t="b">
        <v>1</v>
      </c>
      <c r="DD187">
        <v>5839980.4400000004</v>
      </c>
      <c r="DE187">
        <v>0</v>
      </c>
      <c r="DF187" t="b">
        <v>1</v>
      </c>
      <c r="DG187" s="23">
        <f>ROUND(ПП4[[#This Row],[Стоимость квартиры с отделкой]]/1000000,2)</f>
        <v>5.84</v>
      </c>
    </row>
    <row r="188" spans="1:111" x14ac:dyDescent="0.25">
      <c r="A188">
        <v>187</v>
      </c>
      <c r="B188" t="s">
        <v>4</v>
      </c>
      <c r="C188">
        <v>10</v>
      </c>
      <c r="D188" t="s">
        <v>55</v>
      </c>
      <c r="E188">
        <v>1</v>
      </c>
      <c r="F188">
        <v>13.45</v>
      </c>
      <c r="I188">
        <v>13.45</v>
      </c>
      <c r="J188">
        <v>11.31</v>
      </c>
      <c r="K188">
        <v>3.69</v>
      </c>
      <c r="N188">
        <v>5.63</v>
      </c>
      <c r="O188">
        <v>2.59</v>
      </c>
      <c r="Q188">
        <v>2.59</v>
      </c>
      <c r="R188">
        <v>36.67</v>
      </c>
      <c r="S188">
        <v>34.08</v>
      </c>
      <c r="T188">
        <v>35.380000000000003</v>
      </c>
      <c r="U188">
        <v>36.499999999999993</v>
      </c>
      <c r="V188">
        <v>72100</v>
      </c>
      <c r="W188">
        <v>3605</v>
      </c>
      <c r="X188">
        <v>75705</v>
      </c>
      <c r="Y188">
        <v>3028.2000000000003</v>
      </c>
      <c r="Z188">
        <v>78733.2</v>
      </c>
      <c r="AA188">
        <v>3936.66</v>
      </c>
      <c r="AB188">
        <v>82669.86</v>
      </c>
      <c r="AC188">
        <v>10.16839278</v>
      </c>
      <c r="AD188">
        <v>82680.028392780005</v>
      </c>
      <c r="AE188">
        <v>4134.0014196390002</v>
      </c>
      <c r="AF188">
        <v>86814.029812419001</v>
      </c>
      <c r="AH188">
        <v>86814.029812419001</v>
      </c>
      <c r="AJ188">
        <v>86814.029812419001</v>
      </c>
      <c r="AL188">
        <v>86814.029812419001</v>
      </c>
      <c r="AN188">
        <v>86814.029812419001</v>
      </c>
      <c r="AP188">
        <v>86814.029812419001</v>
      </c>
      <c r="AR188">
        <v>86814.029812419001</v>
      </c>
      <c r="AT188">
        <v>86814.029812419001</v>
      </c>
      <c r="AV188">
        <v>86814.029812419001</v>
      </c>
      <c r="AX188">
        <v>86814.029812419001</v>
      </c>
      <c r="AZ188">
        <v>86814.029812419001</v>
      </c>
      <c r="BB188">
        <v>86814.029812419001</v>
      </c>
      <c r="BD188">
        <v>86814.029812419001</v>
      </c>
      <c r="BF188">
        <v>86814.029812419001</v>
      </c>
      <c r="BH188">
        <v>86814.029812419001</v>
      </c>
      <c r="BI188" s="5"/>
      <c r="BJ188" s="5">
        <v>86814.029812419001</v>
      </c>
      <c r="BL188">
        <v>86814.029812419001</v>
      </c>
      <c r="BN188">
        <v>86814.029812419001</v>
      </c>
      <c r="BP188">
        <v>86814.029812419001</v>
      </c>
      <c r="BR188">
        <v>86814.029812419001</v>
      </c>
      <c r="BT188">
        <v>86814.029812419001</v>
      </c>
      <c r="BV188">
        <v>86814.029812419001</v>
      </c>
      <c r="BX188">
        <v>86814.029812419001</v>
      </c>
      <c r="BY188">
        <v>86814.03</v>
      </c>
      <c r="BZ188">
        <v>3071480.38</v>
      </c>
      <c r="CC188">
        <v>0</v>
      </c>
      <c r="CD188">
        <v>86814.029960429616</v>
      </c>
      <c r="CE188">
        <v>3071480.38</v>
      </c>
      <c r="CF188" t="s">
        <v>9</v>
      </c>
      <c r="CG188">
        <v>4000</v>
      </c>
      <c r="CH188">
        <v>90814.029960429616</v>
      </c>
      <c r="CI188">
        <v>141520</v>
      </c>
      <c r="CJ188">
        <v>3213000.38</v>
      </c>
      <c r="CN188">
        <v>0</v>
      </c>
      <c r="CO188" t="s">
        <v>1</v>
      </c>
      <c r="CP188" t="s">
        <v>1</v>
      </c>
      <c r="CQ188" t="b">
        <v>1</v>
      </c>
      <c r="CR188" t="s">
        <v>1863</v>
      </c>
      <c r="CS188" t="s">
        <v>1787</v>
      </c>
      <c r="CT188" t="s">
        <v>1871</v>
      </c>
      <c r="CU188" t="s">
        <v>1864</v>
      </c>
      <c r="CV188" t="s">
        <v>909</v>
      </c>
      <c r="CW188" t="s">
        <v>128</v>
      </c>
      <c r="CX188" t="s">
        <v>1450</v>
      </c>
      <c r="CY188">
        <v>1.1199999999999903</v>
      </c>
      <c r="CZ188">
        <v>101711.7135556803</v>
      </c>
      <c r="DA188">
        <v>3213000.38</v>
      </c>
      <c r="DB188" t="s">
        <v>9</v>
      </c>
      <c r="DC188" t="b">
        <v>1</v>
      </c>
      <c r="DD188">
        <v>3213000.38</v>
      </c>
      <c r="DE188">
        <v>0</v>
      </c>
      <c r="DF188" t="b">
        <v>1</v>
      </c>
      <c r="DG188" s="23">
        <f>ROUND(ПП4[[#This Row],[Стоимость квартиры с отделкой]]/1000000,2)</f>
        <v>3.21</v>
      </c>
    </row>
    <row r="189" spans="1:111" x14ac:dyDescent="0.25">
      <c r="A189">
        <v>188</v>
      </c>
      <c r="B189" t="s">
        <v>4</v>
      </c>
      <c r="C189">
        <v>10</v>
      </c>
      <c r="D189" t="s">
        <v>56</v>
      </c>
      <c r="E189">
        <v>1</v>
      </c>
      <c r="F189">
        <v>13.45</v>
      </c>
      <c r="I189">
        <v>13.45</v>
      </c>
      <c r="J189">
        <v>12.54</v>
      </c>
      <c r="K189">
        <v>3.69</v>
      </c>
      <c r="N189">
        <v>6.62</v>
      </c>
      <c r="O189">
        <v>3.01</v>
      </c>
      <c r="Q189">
        <v>3.01</v>
      </c>
      <c r="R189">
        <v>39.31</v>
      </c>
      <c r="S189">
        <v>36.299999999999997</v>
      </c>
      <c r="T189">
        <v>37.81</v>
      </c>
      <c r="U189">
        <v>39.200000000000003</v>
      </c>
      <c r="V189">
        <v>72800</v>
      </c>
      <c r="W189">
        <v>3640</v>
      </c>
      <c r="X189">
        <v>76440</v>
      </c>
      <c r="Y189">
        <v>3057.6</v>
      </c>
      <c r="Z189">
        <v>79497.600000000006</v>
      </c>
      <c r="AA189">
        <v>3974.880000000001</v>
      </c>
      <c r="AB189">
        <v>83472.48000000001</v>
      </c>
      <c r="AC189">
        <v>10.267115040000002</v>
      </c>
      <c r="AD189">
        <v>83482.747115040009</v>
      </c>
      <c r="AE189">
        <v>4174.137355752001</v>
      </c>
      <c r="AF189">
        <v>87656.884470792007</v>
      </c>
      <c r="AH189">
        <v>87656.884470792007</v>
      </c>
      <c r="AI189">
        <v>2629.7065341237603</v>
      </c>
      <c r="AJ189">
        <v>90286.591004915783</v>
      </c>
      <c r="AL189">
        <v>90286.591004915783</v>
      </c>
      <c r="AN189">
        <v>90286.591004915783</v>
      </c>
      <c r="AP189">
        <v>90286.591004915783</v>
      </c>
      <c r="AR189">
        <v>90286.591004915783</v>
      </c>
      <c r="AT189">
        <v>90286.591004915783</v>
      </c>
      <c r="AV189">
        <v>90286.591004915783</v>
      </c>
      <c r="AX189">
        <v>90286.591004915783</v>
      </c>
      <c r="AZ189">
        <v>90286.591004915783</v>
      </c>
      <c r="BB189">
        <v>90286.591004915783</v>
      </c>
      <c r="BD189">
        <v>90286.591004915783</v>
      </c>
      <c r="BF189">
        <v>90286.591004915783</v>
      </c>
      <c r="BH189">
        <v>90286.591004915783</v>
      </c>
      <c r="BI189" s="5"/>
      <c r="BJ189" s="5">
        <v>90286.591004915783</v>
      </c>
      <c r="BL189">
        <v>90286.591004915783</v>
      </c>
      <c r="BN189">
        <v>90286.591004915783</v>
      </c>
      <c r="BP189">
        <v>90286.591004915783</v>
      </c>
      <c r="BR189">
        <v>90286.591004915783</v>
      </c>
      <c r="BT189">
        <v>90286.591004915783</v>
      </c>
      <c r="BV189">
        <v>90286.591004915783</v>
      </c>
      <c r="BX189">
        <v>90286.591004915783</v>
      </c>
      <c r="BY189">
        <v>90286.59</v>
      </c>
      <c r="BZ189">
        <v>3413735.97</v>
      </c>
      <c r="CC189">
        <v>0</v>
      </c>
      <c r="CD189">
        <v>90286.590055540859</v>
      </c>
      <c r="CE189">
        <v>3413735.97</v>
      </c>
      <c r="CF189" t="s">
        <v>9</v>
      </c>
      <c r="CG189">
        <v>4000</v>
      </c>
      <c r="CH189">
        <v>94286.590055540859</v>
      </c>
      <c r="CI189">
        <v>151240</v>
      </c>
      <c r="CJ189">
        <v>3564975.97</v>
      </c>
      <c r="CN189">
        <v>0</v>
      </c>
      <c r="CO189" t="s">
        <v>1</v>
      </c>
      <c r="CP189" t="s">
        <v>1</v>
      </c>
      <c r="CQ189" t="b">
        <v>1</v>
      </c>
      <c r="CR189" t="s">
        <v>1863</v>
      </c>
      <c r="CS189" t="s">
        <v>1787</v>
      </c>
      <c r="CT189" t="s">
        <v>1871</v>
      </c>
      <c r="CU189" t="s">
        <v>1864</v>
      </c>
      <c r="CV189" t="s">
        <v>910</v>
      </c>
      <c r="CW189" t="s">
        <v>128</v>
      </c>
      <c r="CX189" t="s">
        <v>1450</v>
      </c>
      <c r="CY189">
        <v>1.3900000000000006</v>
      </c>
      <c r="CZ189">
        <v>131058.36017720184</v>
      </c>
      <c r="DA189">
        <v>3564975.97</v>
      </c>
      <c r="DB189" t="s">
        <v>9</v>
      </c>
      <c r="DC189" t="b">
        <v>1</v>
      </c>
      <c r="DD189">
        <v>3564975.97</v>
      </c>
      <c r="DE189">
        <v>0</v>
      </c>
      <c r="DF189" t="b">
        <v>1</v>
      </c>
      <c r="DG189" s="23">
        <f>ROUND(ПП4[[#This Row],[Стоимость квартиры с отделкой]]/1000000,2)</f>
        <v>3.56</v>
      </c>
    </row>
    <row r="190" spans="1:111" x14ac:dyDescent="0.25">
      <c r="A190">
        <v>189</v>
      </c>
      <c r="B190" t="s">
        <v>4</v>
      </c>
      <c r="C190">
        <v>10</v>
      </c>
      <c r="D190" t="s">
        <v>57</v>
      </c>
      <c r="E190">
        <v>1</v>
      </c>
      <c r="F190">
        <v>12.11</v>
      </c>
      <c r="I190">
        <v>12.11</v>
      </c>
      <c r="J190">
        <v>12.27</v>
      </c>
      <c r="K190">
        <v>3.84</v>
      </c>
      <c r="N190">
        <v>7.06</v>
      </c>
      <c r="O190">
        <v>2.84</v>
      </c>
      <c r="Q190">
        <v>2.84</v>
      </c>
      <c r="R190">
        <v>38.119999999999997</v>
      </c>
      <c r="S190">
        <v>35.28</v>
      </c>
      <c r="T190">
        <v>36.700000000000003</v>
      </c>
      <c r="U190">
        <v>37.799999999999997</v>
      </c>
      <c r="V190">
        <v>72800</v>
      </c>
      <c r="W190">
        <v>3640</v>
      </c>
      <c r="X190">
        <v>76440</v>
      </c>
      <c r="Y190">
        <v>3057.6</v>
      </c>
      <c r="Z190">
        <v>79497.600000000006</v>
      </c>
      <c r="AA190">
        <v>3974.880000000001</v>
      </c>
      <c r="AB190">
        <v>83472.48000000001</v>
      </c>
      <c r="AC190">
        <v>10.267115040000002</v>
      </c>
      <c r="AD190">
        <v>83482.747115040009</v>
      </c>
      <c r="AE190">
        <v>4174.137355752001</v>
      </c>
      <c r="AF190">
        <v>87656.884470792007</v>
      </c>
      <c r="AH190">
        <v>87656.884470792007</v>
      </c>
      <c r="AI190">
        <v>2629.7065341237603</v>
      </c>
      <c r="AJ190">
        <v>90286.591004915783</v>
      </c>
      <c r="AK190">
        <v>902.86591004915772</v>
      </c>
      <c r="AL190">
        <v>91189.456914964932</v>
      </c>
      <c r="AM190">
        <v>1823.7891382992989</v>
      </c>
      <c r="AN190">
        <v>93013.246053264229</v>
      </c>
      <c r="AO190">
        <v>1860.2649210652849</v>
      </c>
      <c r="AP190">
        <v>94873.510974329518</v>
      </c>
      <c r="AQ190">
        <v>2846.2053292298856</v>
      </c>
      <c r="AR190">
        <v>97719.716303559399</v>
      </c>
      <c r="AS190">
        <v>4885.9858151779699</v>
      </c>
      <c r="AT190">
        <v>102605.70211873736</v>
      </c>
      <c r="AU190">
        <v>3078.1710635621207</v>
      </c>
      <c r="AV190">
        <v>105683.87318229947</v>
      </c>
      <c r="AW190">
        <v>6341.0323909379695</v>
      </c>
      <c r="AX190">
        <v>112024.90557323744</v>
      </c>
      <c r="AZ190">
        <v>112024.90557323744</v>
      </c>
      <c r="BB190">
        <v>112024.90557323744</v>
      </c>
      <c r="BD190">
        <v>112024.90557323744</v>
      </c>
      <c r="BF190">
        <v>112024.90557323744</v>
      </c>
      <c r="BH190">
        <v>112024.90557323744</v>
      </c>
      <c r="BI190" s="5">
        <v>5601.2452786618733</v>
      </c>
      <c r="BJ190" s="5">
        <v>117626.15085189932</v>
      </c>
      <c r="BK190">
        <v>500</v>
      </c>
      <c r="BL190">
        <v>118126.15085189932</v>
      </c>
      <c r="BM190">
        <v>2362.5230170379864</v>
      </c>
      <c r="BN190">
        <v>120488.6738689373</v>
      </c>
      <c r="BP190">
        <v>120488.6738689373</v>
      </c>
      <c r="BR190">
        <v>120488.6738689373</v>
      </c>
      <c r="BT190">
        <v>120488.6738689373</v>
      </c>
      <c r="BV190">
        <v>120488.6738689373</v>
      </c>
      <c r="BX190">
        <v>120488.6738689373</v>
      </c>
      <c r="BY190">
        <v>120488.67</v>
      </c>
      <c r="BZ190">
        <v>4422000</v>
      </c>
      <c r="CA190">
        <v>88888</v>
      </c>
      <c r="CC190">
        <v>88888</v>
      </c>
      <c r="CD190">
        <v>118068.446866485</v>
      </c>
      <c r="CE190">
        <v>4333112</v>
      </c>
      <c r="CF190" t="s">
        <v>10</v>
      </c>
      <c r="CG190">
        <v>22000</v>
      </c>
      <c r="CH190">
        <v>140068.446866485</v>
      </c>
      <c r="CI190">
        <v>807400</v>
      </c>
      <c r="CJ190">
        <v>5140512</v>
      </c>
      <c r="CL190" t="s">
        <v>1297</v>
      </c>
      <c r="CN190">
        <v>0</v>
      </c>
      <c r="CO190" t="s">
        <v>1</v>
      </c>
      <c r="CP190" t="s">
        <v>1</v>
      </c>
      <c r="CQ190" t="b">
        <v>1</v>
      </c>
      <c r="CR190" t="s">
        <v>1863</v>
      </c>
      <c r="CS190" t="s">
        <v>1787</v>
      </c>
      <c r="CT190" t="s">
        <v>1871</v>
      </c>
      <c r="CU190" t="s">
        <v>1864</v>
      </c>
      <c r="CV190" t="s">
        <v>911</v>
      </c>
      <c r="CW190" t="s">
        <v>1269</v>
      </c>
      <c r="CX190" t="s">
        <v>1450</v>
      </c>
      <c r="CY190">
        <v>1.0999999999999943</v>
      </c>
      <c r="CZ190">
        <v>154075.2915531327</v>
      </c>
      <c r="DA190">
        <v>5140512</v>
      </c>
      <c r="DB190" t="s">
        <v>10</v>
      </c>
      <c r="DC190" t="b">
        <v>1</v>
      </c>
      <c r="DD190">
        <v>5140512</v>
      </c>
      <c r="DE190">
        <v>0</v>
      </c>
      <c r="DF190" t="b">
        <v>1</v>
      </c>
      <c r="DG190" s="23">
        <f>ROUND(ПП4[[#This Row],[Стоимость квартиры с отделкой]]/1000000,2)</f>
        <v>5.14</v>
      </c>
    </row>
    <row r="191" spans="1:111" x14ac:dyDescent="0.25">
      <c r="A191">
        <v>190</v>
      </c>
      <c r="B191" t="s">
        <v>4</v>
      </c>
      <c r="C191">
        <v>10</v>
      </c>
      <c r="D191" t="s">
        <v>58</v>
      </c>
      <c r="E191">
        <v>1</v>
      </c>
      <c r="F191">
        <v>11.74</v>
      </c>
      <c r="I191">
        <v>11.74</v>
      </c>
      <c r="J191">
        <v>12.47</v>
      </c>
      <c r="K191">
        <v>3.71</v>
      </c>
      <c r="N191">
        <v>7.29</v>
      </c>
      <c r="O191">
        <v>2.89</v>
      </c>
      <c r="Q191">
        <v>2.89</v>
      </c>
      <c r="R191">
        <v>38.1</v>
      </c>
      <c r="S191">
        <v>35.21</v>
      </c>
      <c r="T191">
        <v>36.659999999999997</v>
      </c>
      <c r="U191">
        <v>37.5</v>
      </c>
      <c r="V191">
        <v>72800</v>
      </c>
      <c r="W191">
        <v>3640</v>
      </c>
      <c r="X191">
        <v>76440</v>
      </c>
      <c r="Y191">
        <v>3057.6</v>
      </c>
      <c r="Z191">
        <v>79497.600000000006</v>
      </c>
      <c r="AA191">
        <v>3974.880000000001</v>
      </c>
      <c r="AB191">
        <v>83472.48000000001</v>
      </c>
      <c r="AC191">
        <v>10.267115040000002</v>
      </c>
      <c r="AD191">
        <v>83482.747115040009</v>
      </c>
      <c r="AE191">
        <v>4174.137355752001</v>
      </c>
      <c r="AF191">
        <v>87656.884470792007</v>
      </c>
      <c r="AH191">
        <v>87656.884470792007</v>
      </c>
      <c r="AI191">
        <v>2629.7065341237603</v>
      </c>
      <c r="AJ191">
        <v>90286.591004915783</v>
      </c>
      <c r="AK191">
        <v>902.86591004915772</v>
      </c>
      <c r="AL191">
        <v>91189.456914964932</v>
      </c>
      <c r="AN191">
        <v>91189.456914964932</v>
      </c>
      <c r="AP191">
        <v>91189.456914964932</v>
      </c>
      <c r="AR191">
        <v>91189.456914964932</v>
      </c>
      <c r="AT191">
        <v>91189.456914964932</v>
      </c>
      <c r="AV191">
        <v>91189.456914964932</v>
      </c>
      <c r="AX191">
        <v>91189.456914964932</v>
      </c>
      <c r="AZ191">
        <v>91189.456914964932</v>
      </c>
      <c r="BB191">
        <v>91189.456914964932</v>
      </c>
      <c r="BD191">
        <v>91189.456914964932</v>
      </c>
      <c r="BF191">
        <v>91189.456914964932</v>
      </c>
      <c r="BH191">
        <v>91189.456914964932</v>
      </c>
      <c r="BI191" s="5"/>
      <c r="BJ191" s="5">
        <v>91189.456914964932</v>
      </c>
      <c r="BL191">
        <v>91189.456914964932</v>
      </c>
      <c r="BN191">
        <v>91189.456914964932</v>
      </c>
      <c r="BP191">
        <v>91189.456914964932</v>
      </c>
      <c r="BR191">
        <v>91189.456914964932</v>
      </c>
      <c r="BT191">
        <v>91189.456914964932</v>
      </c>
      <c r="BV191">
        <v>91189.456914964932</v>
      </c>
      <c r="BX191">
        <v>91189.456914964932</v>
      </c>
      <c r="BY191">
        <v>91189.46</v>
      </c>
      <c r="BZ191">
        <v>3343005.6</v>
      </c>
      <c r="CC191">
        <v>0</v>
      </c>
      <c r="CD191">
        <v>91189.459901800336</v>
      </c>
      <c r="CE191">
        <v>3343005.6</v>
      </c>
      <c r="CF191" t="s">
        <v>9</v>
      </c>
      <c r="CG191">
        <v>4000</v>
      </c>
      <c r="CH191">
        <v>95189.459901800336</v>
      </c>
      <c r="CI191">
        <v>146640</v>
      </c>
      <c r="CJ191">
        <v>3489645.6</v>
      </c>
      <c r="CN191">
        <v>0</v>
      </c>
      <c r="CO191" t="s">
        <v>1</v>
      </c>
      <c r="CP191" t="s">
        <v>1</v>
      </c>
      <c r="CQ191" t="b">
        <v>1</v>
      </c>
      <c r="CR191" t="s">
        <v>1863</v>
      </c>
      <c r="CS191" t="s">
        <v>1787</v>
      </c>
      <c r="CT191" t="s">
        <v>1871</v>
      </c>
      <c r="CU191" t="s">
        <v>1864</v>
      </c>
      <c r="CV191" t="s">
        <v>912</v>
      </c>
      <c r="CW191" t="s">
        <v>128</v>
      </c>
      <c r="CX191" t="s">
        <v>1450</v>
      </c>
      <c r="CY191">
        <v>0.84000000000000341</v>
      </c>
      <c r="CZ191">
        <v>79959.146317512612</v>
      </c>
      <c r="DA191">
        <v>3489645.6</v>
      </c>
      <c r="DB191" t="s">
        <v>9</v>
      </c>
      <c r="DC191" t="b">
        <v>1</v>
      </c>
      <c r="DD191">
        <v>3489645.6</v>
      </c>
      <c r="DE191">
        <v>0</v>
      </c>
      <c r="DF191" t="b">
        <v>1</v>
      </c>
      <c r="DG191" s="23">
        <f>ROUND(ПП4[[#This Row],[Стоимость квартиры с отделкой]]/1000000,2)</f>
        <v>3.49</v>
      </c>
    </row>
    <row r="192" spans="1:111" x14ac:dyDescent="0.25">
      <c r="A192">
        <v>191</v>
      </c>
      <c r="B192" t="s">
        <v>4</v>
      </c>
      <c r="C192">
        <v>10</v>
      </c>
      <c r="D192" t="s">
        <v>59</v>
      </c>
      <c r="E192">
        <v>3</v>
      </c>
      <c r="F192">
        <v>14.79</v>
      </c>
      <c r="G192">
        <v>14.24</v>
      </c>
      <c r="H192">
        <v>13.63</v>
      </c>
      <c r="I192">
        <v>42.66</v>
      </c>
      <c r="J192">
        <v>13.29</v>
      </c>
      <c r="K192">
        <v>4.72</v>
      </c>
      <c r="L192">
        <v>1.66</v>
      </c>
      <c r="M192">
        <v>2.19</v>
      </c>
      <c r="N192">
        <v>11.45</v>
      </c>
      <c r="O192">
        <v>2.73</v>
      </c>
      <c r="P192">
        <v>2.78</v>
      </c>
      <c r="Q192">
        <v>5.51</v>
      </c>
      <c r="R192">
        <v>81.48</v>
      </c>
      <c r="S192">
        <v>75.97</v>
      </c>
      <c r="T192">
        <v>78.73</v>
      </c>
      <c r="U192">
        <v>80.599999999999994</v>
      </c>
      <c r="V192">
        <v>68992.000000000015</v>
      </c>
      <c r="W192">
        <v>3449.6000000000008</v>
      </c>
      <c r="X192">
        <v>72441.60000000002</v>
      </c>
      <c r="Z192">
        <v>72441.60000000002</v>
      </c>
      <c r="AB192">
        <v>72441.60000000002</v>
      </c>
      <c r="AC192">
        <v>8.9103168000000039</v>
      </c>
      <c r="AD192">
        <v>72450.510316800021</v>
      </c>
      <c r="AF192">
        <v>72450.510316800021</v>
      </c>
      <c r="AH192">
        <v>72450.510316800021</v>
      </c>
      <c r="AI192">
        <v>2173.5153095040005</v>
      </c>
      <c r="AJ192">
        <v>74624.025626304021</v>
      </c>
      <c r="AK192">
        <v>746.24025626304035</v>
      </c>
      <c r="AL192">
        <v>75370.265882567066</v>
      </c>
      <c r="AN192">
        <v>75370.265882567066</v>
      </c>
      <c r="AP192">
        <v>75370.265882567066</v>
      </c>
      <c r="AR192">
        <v>75370.265882567066</v>
      </c>
      <c r="AT192">
        <v>75370.265882567066</v>
      </c>
      <c r="AV192">
        <v>75370.265882567066</v>
      </c>
      <c r="AX192">
        <v>75370.265882567066</v>
      </c>
      <c r="AZ192">
        <v>75370.265882567066</v>
      </c>
      <c r="BB192">
        <v>75370.265882567066</v>
      </c>
      <c r="BD192">
        <v>75370.265882567066</v>
      </c>
      <c r="BF192">
        <v>75370.265882567066</v>
      </c>
      <c r="BH192">
        <v>75370.265882567066</v>
      </c>
      <c r="BI192" s="5"/>
      <c r="BJ192" s="5">
        <v>75370.265882567066</v>
      </c>
      <c r="BL192">
        <v>75370.265882567066</v>
      </c>
      <c r="BN192">
        <v>75370.265882567066</v>
      </c>
      <c r="BP192">
        <v>75370.265882567066</v>
      </c>
      <c r="BR192">
        <v>75370.265882567066</v>
      </c>
      <c r="BT192">
        <v>75370.265882567066</v>
      </c>
      <c r="BV192">
        <v>75370.265882567066</v>
      </c>
      <c r="BX192">
        <v>75370.265882567066</v>
      </c>
      <c r="BY192">
        <v>75370.27</v>
      </c>
      <c r="BZ192">
        <v>5933901.3600000003</v>
      </c>
      <c r="CC192">
        <v>0</v>
      </c>
      <c r="CD192">
        <v>75370.270036834758</v>
      </c>
      <c r="CE192">
        <v>5933901.3600000003</v>
      </c>
      <c r="CF192" t="s">
        <v>9</v>
      </c>
      <c r="CG192">
        <v>4000</v>
      </c>
      <c r="CH192">
        <v>79370.270036834758</v>
      </c>
      <c r="CI192">
        <v>314920</v>
      </c>
      <c r="CJ192">
        <v>6248821.3600000003</v>
      </c>
      <c r="CN192">
        <v>0</v>
      </c>
      <c r="CO192" t="s">
        <v>1</v>
      </c>
      <c r="CP192" t="s">
        <v>1</v>
      </c>
      <c r="CQ192" t="b">
        <v>1</v>
      </c>
      <c r="CR192" t="s">
        <v>1863</v>
      </c>
      <c r="CS192" t="s">
        <v>1787</v>
      </c>
      <c r="CT192" t="s">
        <v>1871</v>
      </c>
      <c r="CU192" t="s">
        <v>1866</v>
      </c>
      <c r="CV192" t="s">
        <v>913</v>
      </c>
      <c r="CW192" t="s">
        <v>128</v>
      </c>
      <c r="CX192" t="s">
        <v>1450</v>
      </c>
      <c r="CY192">
        <v>1.8699999999999903</v>
      </c>
      <c r="CZ192">
        <v>148422.40496888023</v>
      </c>
      <c r="DA192">
        <v>6248821.3600000003</v>
      </c>
      <c r="DB192" t="s">
        <v>9</v>
      </c>
      <c r="DC192" t="b">
        <v>1</v>
      </c>
      <c r="DD192">
        <v>6248821.3600000003</v>
      </c>
      <c r="DE192">
        <v>0</v>
      </c>
      <c r="DF192" t="b">
        <v>1</v>
      </c>
      <c r="DG192" s="23">
        <f>ROUND(ПП4[[#This Row],[Стоимость квартиры с отделкой]]/1000000,2)</f>
        <v>6.25</v>
      </c>
    </row>
    <row r="193" spans="1:111" x14ac:dyDescent="0.25">
      <c r="A193">
        <v>192</v>
      </c>
      <c r="B193" t="s">
        <v>4</v>
      </c>
      <c r="C193">
        <v>10</v>
      </c>
      <c r="D193" t="s">
        <v>60</v>
      </c>
      <c r="E193">
        <v>1</v>
      </c>
      <c r="F193">
        <v>14.13</v>
      </c>
      <c r="I193">
        <v>14.13</v>
      </c>
      <c r="J193">
        <v>9.2100000000000009</v>
      </c>
      <c r="K193">
        <v>3.66</v>
      </c>
      <c r="N193">
        <v>5.55</v>
      </c>
      <c r="O193">
        <v>2.48</v>
      </c>
      <c r="Q193">
        <v>2.48</v>
      </c>
      <c r="R193">
        <v>35.03</v>
      </c>
      <c r="S193">
        <v>32.550000000000004</v>
      </c>
      <c r="T193">
        <v>33.79</v>
      </c>
      <c r="U193">
        <v>34.9</v>
      </c>
      <c r="V193">
        <v>70700</v>
      </c>
      <c r="W193">
        <v>3535</v>
      </c>
      <c r="X193">
        <v>74235</v>
      </c>
      <c r="Y193">
        <v>2969.4</v>
      </c>
      <c r="Z193">
        <v>77204.399999999994</v>
      </c>
      <c r="AA193">
        <v>3860.22</v>
      </c>
      <c r="AB193">
        <v>81064.62</v>
      </c>
      <c r="AC193">
        <v>9.9709482600000001</v>
      </c>
      <c r="AD193">
        <v>81074.590948259996</v>
      </c>
      <c r="AE193">
        <v>4053.7295474130001</v>
      </c>
      <c r="AF193">
        <v>85128.32049567299</v>
      </c>
      <c r="AH193">
        <v>85128.32049567299</v>
      </c>
      <c r="AI193">
        <v>2553.8496148701897</v>
      </c>
      <c r="AJ193">
        <v>87682.170110543186</v>
      </c>
      <c r="AK193">
        <v>2630.4651033162954</v>
      </c>
      <c r="AL193">
        <v>90312.635213859481</v>
      </c>
      <c r="AM193">
        <v>3612.5054085543793</v>
      </c>
      <c r="AN193">
        <v>93925.140622413863</v>
      </c>
      <c r="AO193">
        <v>1878.5028124482776</v>
      </c>
      <c r="AP193">
        <v>95803.643434862141</v>
      </c>
      <c r="AQ193">
        <v>2874.1093030458642</v>
      </c>
      <c r="AR193">
        <v>98677.752737907998</v>
      </c>
      <c r="AT193">
        <v>98677.752737907998</v>
      </c>
      <c r="AV193">
        <v>98677.752737907998</v>
      </c>
      <c r="AX193">
        <v>98677.752737907998</v>
      </c>
      <c r="AZ193">
        <v>98677.752737907998</v>
      </c>
      <c r="BB193">
        <v>98677.752737907998</v>
      </c>
      <c r="BD193">
        <v>98677.752737907998</v>
      </c>
      <c r="BF193">
        <v>98677.752737907998</v>
      </c>
      <c r="BH193">
        <v>98677.752737907998</v>
      </c>
      <c r="BI193" s="5"/>
      <c r="BJ193" s="5">
        <v>98677.752737907998</v>
      </c>
      <c r="BL193">
        <v>98677.752737907998</v>
      </c>
      <c r="BN193">
        <v>98677.752737907998</v>
      </c>
      <c r="BP193">
        <v>98677.752737907998</v>
      </c>
      <c r="BR193">
        <v>98677.752737907998</v>
      </c>
      <c r="BT193">
        <v>98677.752737907998</v>
      </c>
      <c r="BV193">
        <v>98677.752737907998</v>
      </c>
      <c r="BX193">
        <v>98677.752737907998</v>
      </c>
      <c r="BY193">
        <v>98677.75</v>
      </c>
      <c r="BZ193">
        <v>3334321.17</v>
      </c>
      <c r="CC193">
        <v>0</v>
      </c>
      <c r="CD193">
        <v>98677.749926013596</v>
      </c>
      <c r="CE193">
        <v>3334321.17</v>
      </c>
      <c r="CF193" t="s">
        <v>9</v>
      </c>
      <c r="CG193">
        <v>4000</v>
      </c>
      <c r="CH193">
        <v>102677.7499260136</v>
      </c>
      <c r="CI193">
        <v>135160</v>
      </c>
      <c r="CJ193">
        <v>3469481.17</v>
      </c>
      <c r="CK193" t="s">
        <v>20</v>
      </c>
      <c r="CN193">
        <v>0</v>
      </c>
      <c r="CO193" t="s">
        <v>1</v>
      </c>
      <c r="CP193" t="s">
        <v>1</v>
      </c>
      <c r="CQ193" t="b">
        <v>1</v>
      </c>
      <c r="CR193" t="s">
        <v>1863</v>
      </c>
      <c r="CS193" t="s">
        <v>1787</v>
      </c>
      <c r="CT193" t="s">
        <v>1871</v>
      </c>
      <c r="CU193" t="s">
        <v>1864</v>
      </c>
      <c r="CV193" t="s">
        <v>914</v>
      </c>
      <c r="CW193" t="s">
        <v>128</v>
      </c>
      <c r="CX193" t="s">
        <v>1450</v>
      </c>
      <c r="CY193">
        <v>1.1099999999999994</v>
      </c>
      <c r="CZ193">
        <v>113972.30241787503</v>
      </c>
      <c r="DA193">
        <v>3469481.17</v>
      </c>
      <c r="DB193" t="s">
        <v>9</v>
      </c>
      <c r="DC193" t="b">
        <v>1</v>
      </c>
      <c r="DD193">
        <v>3469481.17</v>
      </c>
      <c r="DE193">
        <v>0</v>
      </c>
      <c r="DF193" t="b">
        <v>1</v>
      </c>
      <c r="DG193" s="23">
        <f>ROUND(ПП4[[#This Row],[Стоимость квартиры с отделкой]]/1000000,2)</f>
        <v>3.47</v>
      </c>
    </row>
    <row r="194" spans="1:111" x14ac:dyDescent="0.25">
      <c r="A194">
        <v>193</v>
      </c>
      <c r="B194" t="s">
        <v>4</v>
      </c>
      <c r="C194">
        <v>11</v>
      </c>
      <c r="D194" t="s">
        <v>53</v>
      </c>
      <c r="E194">
        <v>0</v>
      </c>
      <c r="F194">
        <v>13.95</v>
      </c>
      <c r="I194">
        <v>13.95</v>
      </c>
      <c r="J194">
        <v>5.77</v>
      </c>
      <c r="K194">
        <v>3.6</v>
      </c>
      <c r="N194">
        <v>3.59</v>
      </c>
      <c r="O194">
        <v>4.12</v>
      </c>
      <c r="Q194">
        <v>4.12</v>
      </c>
      <c r="R194">
        <v>31.03</v>
      </c>
      <c r="S194">
        <v>26.91</v>
      </c>
      <c r="T194">
        <v>28.97</v>
      </c>
      <c r="U194">
        <v>29.6</v>
      </c>
      <c r="V194">
        <v>75600</v>
      </c>
      <c r="W194">
        <v>3780</v>
      </c>
      <c r="X194">
        <v>79380</v>
      </c>
      <c r="Z194">
        <v>79380</v>
      </c>
      <c r="AB194">
        <v>79380</v>
      </c>
      <c r="AC194">
        <v>9.7637400000000003</v>
      </c>
      <c r="AD194">
        <v>79389.763739999995</v>
      </c>
      <c r="AE194">
        <v>3969.4881869999999</v>
      </c>
      <c r="AF194">
        <v>83359.25192699999</v>
      </c>
      <c r="AH194">
        <v>83359.25192699999</v>
      </c>
      <c r="AJ194">
        <v>83359.25192699999</v>
      </c>
      <c r="AL194">
        <v>83359.25192699999</v>
      </c>
      <c r="AN194">
        <v>83359.25192699999</v>
      </c>
      <c r="AP194">
        <v>83359.25192699999</v>
      </c>
      <c r="AR194">
        <v>83359.25192699999</v>
      </c>
      <c r="AT194">
        <v>83359.25192699999</v>
      </c>
      <c r="AV194">
        <v>83359.25192699999</v>
      </c>
      <c r="AX194">
        <v>83359.25192699999</v>
      </c>
      <c r="AZ194">
        <v>83359.25192699999</v>
      </c>
      <c r="BB194">
        <v>83359.25192699999</v>
      </c>
      <c r="BD194">
        <v>83359.25192699999</v>
      </c>
      <c r="BF194">
        <v>83359.25192699999</v>
      </c>
      <c r="BH194">
        <v>83359.25192699999</v>
      </c>
      <c r="BI194" s="5"/>
      <c r="BJ194" s="5">
        <v>83359.25192699999</v>
      </c>
      <c r="BL194">
        <v>83359.25192699999</v>
      </c>
      <c r="BN194">
        <v>83359.25192699999</v>
      </c>
      <c r="BP194">
        <v>83359.25192699999</v>
      </c>
      <c r="BR194">
        <v>83359.25192699999</v>
      </c>
      <c r="BT194">
        <v>83359.25192699999</v>
      </c>
      <c r="BV194">
        <v>83359.25192699999</v>
      </c>
      <c r="BX194">
        <v>83359.25192699999</v>
      </c>
      <c r="BY194">
        <v>83359.25</v>
      </c>
      <c r="BZ194">
        <v>2414917.4700000002</v>
      </c>
      <c r="CB194">
        <v>0.05</v>
      </c>
      <c r="CC194">
        <v>120745.87350000002</v>
      </c>
      <c r="CD194">
        <v>79191.287538833276</v>
      </c>
      <c r="CE194">
        <v>2294171.6</v>
      </c>
      <c r="CF194" t="s">
        <v>8</v>
      </c>
      <c r="CH194">
        <v>79191.287538833276</v>
      </c>
      <c r="CI194">
        <v>0</v>
      </c>
      <c r="CJ194">
        <v>2294171.6</v>
      </c>
      <c r="CL194" t="s">
        <v>62</v>
      </c>
      <c r="CN194">
        <v>0</v>
      </c>
      <c r="CO194" t="s">
        <v>1</v>
      </c>
      <c r="CP194" t="s">
        <v>1</v>
      </c>
      <c r="CQ194" t="b">
        <v>1</v>
      </c>
      <c r="CR194" t="s">
        <v>1863</v>
      </c>
      <c r="CS194" t="s">
        <v>1787</v>
      </c>
      <c r="CT194" t="s">
        <v>1871</v>
      </c>
      <c r="CU194" t="s">
        <v>1862</v>
      </c>
      <c r="CV194" t="s">
        <v>915</v>
      </c>
      <c r="CW194" t="s">
        <v>128</v>
      </c>
      <c r="CX194" t="s">
        <v>1450</v>
      </c>
      <c r="CY194">
        <v>0.62999999999999901</v>
      </c>
      <c r="CZ194">
        <v>49890.511149464888</v>
      </c>
      <c r="DA194">
        <v>2294171.6</v>
      </c>
      <c r="DB194" t="s">
        <v>8</v>
      </c>
      <c r="DC194" t="b">
        <v>1</v>
      </c>
      <c r="DD194">
        <v>2294171.6</v>
      </c>
      <c r="DE194">
        <v>0</v>
      </c>
      <c r="DF194" t="b">
        <v>1</v>
      </c>
      <c r="DG194" s="23">
        <f>ROUND(ПП4[[#This Row],[Стоимость квартиры с отделкой]]/1000000,2)</f>
        <v>2.29</v>
      </c>
    </row>
    <row r="195" spans="1:111" x14ac:dyDescent="0.25">
      <c r="A195">
        <v>194</v>
      </c>
      <c r="B195" t="s">
        <v>4</v>
      </c>
      <c r="C195">
        <v>11</v>
      </c>
      <c r="D195" t="s">
        <v>54</v>
      </c>
      <c r="E195">
        <v>2</v>
      </c>
      <c r="F195">
        <v>17.54</v>
      </c>
      <c r="G195">
        <v>12.04</v>
      </c>
      <c r="I195">
        <v>29.58</v>
      </c>
      <c r="J195">
        <v>17.010000000000002</v>
      </c>
      <c r="K195">
        <v>3.71</v>
      </c>
      <c r="L195">
        <v>2.64</v>
      </c>
      <c r="N195">
        <v>13.06</v>
      </c>
      <c r="O195">
        <v>2.61</v>
      </c>
      <c r="P195">
        <v>2.88</v>
      </c>
      <c r="Q195">
        <v>5.49</v>
      </c>
      <c r="R195">
        <v>71.489999999999995</v>
      </c>
      <c r="S195">
        <v>66</v>
      </c>
      <c r="T195">
        <v>68.75</v>
      </c>
      <c r="U195">
        <v>69.8</v>
      </c>
      <c r="V195">
        <v>71304.800000000003</v>
      </c>
      <c r="W195">
        <v>3565.24</v>
      </c>
      <c r="X195">
        <v>74870.039999999994</v>
      </c>
      <c r="Z195">
        <v>74870.039999999994</v>
      </c>
      <c r="AA195">
        <v>3743.502</v>
      </c>
      <c r="AB195">
        <v>78613.542000000016</v>
      </c>
      <c r="AC195">
        <v>9.6694656660000025</v>
      </c>
      <c r="AD195">
        <v>78623.211465666012</v>
      </c>
      <c r="AF195">
        <v>78623.211465666012</v>
      </c>
      <c r="AH195">
        <v>78623.211465666012</v>
      </c>
      <c r="AI195">
        <v>1572.4642293133202</v>
      </c>
      <c r="AJ195">
        <v>80195.675694979334</v>
      </c>
      <c r="AK195">
        <v>801.95675694979332</v>
      </c>
      <c r="AL195">
        <v>80997.632451929123</v>
      </c>
      <c r="AM195">
        <v>1619.9526490385824</v>
      </c>
      <c r="AN195">
        <v>82617.585100967699</v>
      </c>
      <c r="AP195">
        <v>82617.585100967699</v>
      </c>
      <c r="AQ195">
        <v>2478.527553029031</v>
      </c>
      <c r="AR195">
        <v>85096.112653996737</v>
      </c>
      <c r="AT195">
        <v>85096.112653996737</v>
      </c>
      <c r="AU195">
        <v>2552.8833796199019</v>
      </c>
      <c r="AV195">
        <v>87648.99603361664</v>
      </c>
      <c r="AX195">
        <v>87648.99603361664</v>
      </c>
      <c r="AZ195">
        <v>87648.99603361664</v>
      </c>
      <c r="BB195">
        <v>87648.99603361664</v>
      </c>
      <c r="BD195">
        <v>87648.99603361664</v>
      </c>
      <c r="BF195">
        <v>87648.99603361664</v>
      </c>
      <c r="BH195">
        <v>87648.99603361664</v>
      </c>
      <c r="BI195" s="5"/>
      <c r="BJ195" s="5">
        <v>87648.99603361664</v>
      </c>
      <c r="BL195">
        <v>87648.99603361664</v>
      </c>
      <c r="BN195">
        <v>87648.99603361664</v>
      </c>
      <c r="BP195">
        <v>87648.99603361664</v>
      </c>
      <c r="BR195">
        <v>87648.99603361664</v>
      </c>
      <c r="BT195">
        <v>87648.99603361664</v>
      </c>
      <c r="BV195">
        <v>87648.99603361664</v>
      </c>
      <c r="BX195">
        <v>87648.99603361664</v>
      </c>
      <c r="BY195">
        <v>87649</v>
      </c>
      <c r="BZ195">
        <v>6025900</v>
      </c>
      <c r="CB195">
        <v>0.02</v>
      </c>
      <c r="CC195">
        <v>120518</v>
      </c>
      <c r="CD195">
        <v>85896.465454545454</v>
      </c>
      <c r="CE195">
        <v>5905382</v>
      </c>
      <c r="CF195" t="s">
        <v>8</v>
      </c>
      <c r="CH195">
        <v>85896.465454545454</v>
      </c>
      <c r="CI195">
        <v>0</v>
      </c>
      <c r="CJ195">
        <v>5905382</v>
      </c>
      <c r="CN195">
        <v>0</v>
      </c>
      <c r="CO195" t="s">
        <v>1</v>
      </c>
      <c r="CP195" t="s">
        <v>1</v>
      </c>
      <c r="CQ195" t="b">
        <v>1</v>
      </c>
      <c r="CR195" t="s">
        <v>1863</v>
      </c>
      <c r="CS195" t="s">
        <v>1787</v>
      </c>
      <c r="CT195" t="s">
        <v>1871</v>
      </c>
      <c r="CU195" t="s">
        <v>1857</v>
      </c>
      <c r="CV195" t="s">
        <v>916</v>
      </c>
      <c r="CW195" t="s">
        <v>1269</v>
      </c>
      <c r="CX195" t="s">
        <v>1450</v>
      </c>
      <c r="CY195">
        <v>1.0499999999999972</v>
      </c>
      <c r="CZ195">
        <v>90191.288727272477</v>
      </c>
      <c r="DA195">
        <v>5905382</v>
      </c>
      <c r="DB195" t="s">
        <v>8</v>
      </c>
      <c r="DC195" t="b">
        <v>1</v>
      </c>
      <c r="DD195">
        <v>5905382</v>
      </c>
      <c r="DE195">
        <v>0</v>
      </c>
      <c r="DF195" t="b">
        <v>1</v>
      </c>
      <c r="DG195" s="23">
        <f>ROUND(ПП4[[#This Row],[Стоимость квартиры с отделкой]]/1000000,2)</f>
        <v>5.91</v>
      </c>
    </row>
    <row r="196" spans="1:111" x14ac:dyDescent="0.25">
      <c r="A196">
        <v>195</v>
      </c>
      <c r="B196" t="s">
        <v>4</v>
      </c>
      <c r="C196">
        <v>11</v>
      </c>
      <c r="D196" t="s">
        <v>55</v>
      </c>
      <c r="E196">
        <v>1</v>
      </c>
      <c r="F196">
        <v>13.45</v>
      </c>
      <c r="I196">
        <v>13.45</v>
      </c>
      <c r="J196">
        <v>11.31</v>
      </c>
      <c r="K196">
        <v>3.69</v>
      </c>
      <c r="N196">
        <v>5.63</v>
      </c>
      <c r="O196">
        <v>2.59</v>
      </c>
      <c r="Q196">
        <v>2.59</v>
      </c>
      <c r="R196">
        <v>36.67</v>
      </c>
      <c r="S196">
        <v>34.08</v>
      </c>
      <c r="T196">
        <v>35.380000000000003</v>
      </c>
      <c r="U196">
        <v>36.299999999999997</v>
      </c>
      <c r="V196">
        <v>71400</v>
      </c>
      <c r="X196">
        <v>71400</v>
      </c>
      <c r="Z196">
        <v>71400</v>
      </c>
      <c r="AB196">
        <v>71400</v>
      </c>
      <c r="AD196">
        <v>71400</v>
      </c>
      <c r="AF196">
        <v>71400</v>
      </c>
      <c r="AH196">
        <v>71400</v>
      </c>
      <c r="AJ196">
        <v>71400</v>
      </c>
      <c r="AL196">
        <v>71400</v>
      </c>
      <c r="AN196">
        <v>71400</v>
      </c>
      <c r="AP196">
        <v>71400</v>
      </c>
      <c r="AR196">
        <v>71400</v>
      </c>
      <c r="AT196">
        <v>71400</v>
      </c>
      <c r="AV196">
        <v>71400</v>
      </c>
      <c r="AX196">
        <v>71400</v>
      </c>
      <c r="AZ196">
        <v>71400</v>
      </c>
      <c r="BB196">
        <v>71400</v>
      </c>
      <c r="BD196">
        <v>71400</v>
      </c>
      <c r="BF196">
        <v>71400</v>
      </c>
      <c r="BH196">
        <v>71400</v>
      </c>
      <c r="BI196" s="5"/>
      <c r="BJ196" s="5">
        <v>71400</v>
      </c>
      <c r="BL196">
        <v>71400</v>
      </c>
      <c r="BN196">
        <v>71400</v>
      </c>
      <c r="BP196">
        <v>71400</v>
      </c>
      <c r="BR196">
        <v>71400</v>
      </c>
      <c r="BT196">
        <v>71400</v>
      </c>
      <c r="BV196">
        <v>71400</v>
      </c>
      <c r="BX196">
        <v>71400</v>
      </c>
      <c r="BY196">
        <v>71400</v>
      </c>
      <c r="BZ196">
        <v>2526132</v>
      </c>
      <c r="CB196">
        <v>0.2</v>
      </c>
      <c r="CC196">
        <v>505226.4</v>
      </c>
      <c r="CD196">
        <v>57120</v>
      </c>
      <c r="CE196">
        <v>2020905.6</v>
      </c>
      <c r="CF196" t="s">
        <v>8</v>
      </c>
      <c r="CH196">
        <v>57120</v>
      </c>
      <c r="CI196">
        <v>0</v>
      </c>
      <c r="CJ196">
        <v>2020905.6</v>
      </c>
      <c r="CL196" t="s">
        <v>1333</v>
      </c>
      <c r="CM196">
        <v>4080000</v>
      </c>
      <c r="CN196">
        <v>115319.38948558508</v>
      </c>
      <c r="CO196" t="s">
        <v>1</v>
      </c>
      <c r="CP196" t="s">
        <v>1</v>
      </c>
      <c r="CQ196" t="b">
        <v>1</v>
      </c>
      <c r="CR196" t="s">
        <v>1863</v>
      </c>
      <c r="CS196" t="s">
        <v>1787</v>
      </c>
      <c r="CT196" t="s">
        <v>1871</v>
      </c>
      <c r="CU196" t="s">
        <v>1864</v>
      </c>
      <c r="CV196" t="s">
        <v>917</v>
      </c>
      <c r="CW196" t="s">
        <v>128</v>
      </c>
      <c r="CX196" t="s">
        <v>1450</v>
      </c>
      <c r="CY196">
        <v>0.9199999999999946</v>
      </c>
      <c r="CZ196">
        <v>52550.399999999689</v>
      </c>
      <c r="DA196">
        <v>4080000</v>
      </c>
      <c r="DB196" t="s">
        <v>8</v>
      </c>
      <c r="DC196" t="b">
        <v>1</v>
      </c>
      <c r="DD196">
        <v>4080000</v>
      </c>
      <c r="DE196">
        <v>0</v>
      </c>
      <c r="DF196" t="b">
        <v>1</v>
      </c>
      <c r="DG196" s="23">
        <f>ROUND(ПП4[[#This Row],[Стоимость квартиры с отделкой]]/1000000,2)</f>
        <v>2.02</v>
      </c>
    </row>
    <row r="197" spans="1:111" x14ac:dyDescent="0.25">
      <c r="A197">
        <v>196</v>
      </c>
      <c r="B197" t="s">
        <v>4</v>
      </c>
      <c r="C197">
        <v>11</v>
      </c>
      <c r="D197" t="s">
        <v>56</v>
      </c>
      <c r="E197">
        <v>1</v>
      </c>
      <c r="F197">
        <v>13.45</v>
      </c>
      <c r="I197">
        <v>13.45</v>
      </c>
      <c r="J197">
        <v>12.54</v>
      </c>
      <c r="K197">
        <v>3.69</v>
      </c>
      <c r="N197">
        <v>6.62</v>
      </c>
      <c r="O197">
        <v>3.01</v>
      </c>
      <c r="Q197">
        <v>3.01</v>
      </c>
      <c r="R197">
        <v>39.31</v>
      </c>
      <c r="S197">
        <v>36.299999999999997</v>
      </c>
      <c r="T197">
        <v>37.81</v>
      </c>
      <c r="U197">
        <v>39.4</v>
      </c>
      <c r="V197">
        <v>72100</v>
      </c>
      <c r="W197">
        <v>3605</v>
      </c>
      <c r="X197">
        <v>75705</v>
      </c>
      <c r="Y197">
        <v>3028.2000000000003</v>
      </c>
      <c r="Z197">
        <v>78733.2</v>
      </c>
      <c r="AA197">
        <v>3936.66</v>
      </c>
      <c r="AB197">
        <v>82669.86</v>
      </c>
      <c r="AC197">
        <v>10.16839278</v>
      </c>
      <c r="AD197">
        <v>82680.028392780005</v>
      </c>
      <c r="AE197">
        <v>4134.0014196390002</v>
      </c>
      <c r="AF197">
        <v>86814.029812419001</v>
      </c>
      <c r="AH197">
        <v>86814.029812419001</v>
      </c>
      <c r="AI197">
        <v>2604.4208943725698</v>
      </c>
      <c r="AJ197">
        <v>89418.450706791569</v>
      </c>
      <c r="AK197">
        <v>894.18450706791566</v>
      </c>
      <c r="AL197">
        <v>90312.635213859481</v>
      </c>
      <c r="AM197">
        <v>1806.2527042771897</v>
      </c>
      <c r="AN197">
        <v>92118.887918136679</v>
      </c>
      <c r="AO197">
        <v>1842.3777583627336</v>
      </c>
      <c r="AP197">
        <v>93961.265676499403</v>
      </c>
      <c r="AQ197">
        <v>2818.8379702949819</v>
      </c>
      <c r="AR197">
        <v>96780.103646794378</v>
      </c>
      <c r="AT197">
        <v>96780.103646794378</v>
      </c>
      <c r="AU197">
        <v>2903.4031094038314</v>
      </c>
      <c r="AV197">
        <v>99683.506756198214</v>
      </c>
      <c r="AW197">
        <v>5981.0104053718924</v>
      </c>
      <c r="AX197">
        <v>105664.51716157013</v>
      </c>
      <c r="AZ197">
        <v>105664.51716157013</v>
      </c>
      <c r="BB197">
        <v>105664.51716157013</v>
      </c>
      <c r="BD197">
        <v>105664.51716157013</v>
      </c>
      <c r="BF197">
        <v>105664.51716157013</v>
      </c>
      <c r="BH197">
        <v>105664.51716157013</v>
      </c>
      <c r="BI197" s="5"/>
      <c r="BJ197" s="5">
        <v>105664.51716157013</v>
      </c>
      <c r="BL197">
        <v>105664.51716157013</v>
      </c>
      <c r="BN197">
        <v>105664.51716157013</v>
      </c>
      <c r="BP197">
        <v>105664.51716157013</v>
      </c>
      <c r="BR197">
        <v>105664.51716157013</v>
      </c>
      <c r="BT197">
        <v>105664.51716157013</v>
      </c>
      <c r="BV197">
        <v>105664.51716157013</v>
      </c>
      <c r="BX197">
        <v>105664.51716157013</v>
      </c>
      <c r="BY197">
        <v>105664.52</v>
      </c>
      <c r="BZ197">
        <v>3995200</v>
      </c>
      <c r="CC197">
        <v>0</v>
      </c>
      <c r="CD197">
        <v>105665.16794498808</v>
      </c>
      <c r="CE197">
        <v>3995200</v>
      </c>
      <c r="CF197" t="s">
        <v>9</v>
      </c>
      <c r="CG197">
        <v>7500</v>
      </c>
      <c r="CH197">
        <v>113165.16794498808</v>
      </c>
      <c r="CI197">
        <v>283575</v>
      </c>
      <c r="CJ197">
        <v>4278775</v>
      </c>
      <c r="CN197">
        <v>0</v>
      </c>
      <c r="CO197" t="s">
        <v>1</v>
      </c>
      <c r="CP197" t="s">
        <v>1</v>
      </c>
      <c r="CQ197" t="b">
        <v>1</v>
      </c>
      <c r="CR197" t="s">
        <v>1863</v>
      </c>
      <c r="CS197" t="s">
        <v>1787</v>
      </c>
      <c r="CT197" t="s">
        <v>1871</v>
      </c>
      <c r="CU197" t="s">
        <v>1864</v>
      </c>
      <c r="CV197" t="s">
        <v>918</v>
      </c>
      <c r="CW197" t="s">
        <v>1269</v>
      </c>
      <c r="CX197" t="s">
        <v>1450</v>
      </c>
      <c r="CY197">
        <v>1.5899999999999963</v>
      </c>
      <c r="CZ197">
        <v>179932.61703253066</v>
      </c>
      <c r="DA197">
        <v>4278775</v>
      </c>
      <c r="DB197" t="s">
        <v>9</v>
      </c>
      <c r="DC197" t="b">
        <v>1</v>
      </c>
      <c r="DD197">
        <v>4278775</v>
      </c>
      <c r="DE197">
        <v>0</v>
      </c>
      <c r="DF197" t="b">
        <v>1</v>
      </c>
      <c r="DG197" s="23">
        <f>ROUND(ПП4[[#This Row],[Стоимость квартиры с отделкой]]/1000000,2)</f>
        <v>4.28</v>
      </c>
    </row>
    <row r="198" spans="1:111" x14ac:dyDescent="0.25">
      <c r="A198">
        <v>197</v>
      </c>
      <c r="B198" t="s">
        <v>4</v>
      </c>
      <c r="C198">
        <v>11</v>
      </c>
      <c r="D198" t="s">
        <v>57</v>
      </c>
      <c r="E198">
        <v>1</v>
      </c>
      <c r="F198">
        <v>12.11</v>
      </c>
      <c r="I198">
        <v>12.11</v>
      </c>
      <c r="J198">
        <v>12.27</v>
      </c>
      <c r="K198">
        <v>3.84</v>
      </c>
      <c r="N198">
        <v>7.06</v>
      </c>
      <c r="O198">
        <v>2.84</v>
      </c>
      <c r="Q198">
        <v>2.84</v>
      </c>
      <c r="R198">
        <v>38.119999999999997</v>
      </c>
      <c r="S198">
        <v>35.28</v>
      </c>
      <c r="T198">
        <v>36.700000000000003</v>
      </c>
      <c r="U198">
        <v>37.799999999999997</v>
      </c>
      <c r="V198">
        <v>72100</v>
      </c>
      <c r="W198">
        <v>3605</v>
      </c>
      <c r="X198">
        <v>75705</v>
      </c>
      <c r="Y198">
        <v>3028.2000000000003</v>
      </c>
      <c r="Z198">
        <v>78733.2</v>
      </c>
      <c r="AA198">
        <v>3936.66</v>
      </c>
      <c r="AB198">
        <v>82669.86</v>
      </c>
      <c r="AC198">
        <v>10.16839278</v>
      </c>
      <c r="AD198">
        <v>82680.028392780005</v>
      </c>
      <c r="AE198">
        <v>4134.0014196390002</v>
      </c>
      <c r="AF198">
        <v>86814.029812419001</v>
      </c>
      <c r="AH198">
        <v>86814.029812419001</v>
      </c>
      <c r="AI198">
        <v>2604.4208943725698</v>
      </c>
      <c r="AJ198">
        <v>89418.450706791569</v>
      </c>
      <c r="AK198">
        <v>894.18450706791566</v>
      </c>
      <c r="AL198">
        <v>90312.635213859481</v>
      </c>
      <c r="AM198">
        <v>1806.2527042771897</v>
      </c>
      <c r="AN198">
        <v>92118.887918136679</v>
      </c>
      <c r="AP198">
        <v>92118.887918136679</v>
      </c>
      <c r="AR198">
        <v>92118.887918136679</v>
      </c>
      <c r="AT198">
        <v>92118.887918136679</v>
      </c>
      <c r="AV198">
        <v>92118.887918136679</v>
      </c>
      <c r="AX198">
        <v>92118.887918136679</v>
      </c>
      <c r="AZ198">
        <v>92118.887918136679</v>
      </c>
      <c r="BB198">
        <v>92118.887918136679</v>
      </c>
      <c r="BD198">
        <v>92118.887918136679</v>
      </c>
      <c r="BF198">
        <v>92118.887918136679</v>
      </c>
      <c r="BH198">
        <v>92118.887918136679</v>
      </c>
      <c r="BI198" s="5"/>
      <c r="BJ198" s="5">
        <v>92118.887918136679</v>
      </c>
      <c r="BL198">
        <v>92118.887918136679</v>
      </c>
      <c r="BN198">
        <v>92118.887918136679</v>
      </c>
      <c r="BP198">
        <v>92118.887918136679</v>
      </c>
      <c r="BR198">
        <v>92118.887918136679</v>
      </c>
      <c r="BT198">
        <v>92118.887918136679</v>
      </c>
      <c r="BV198">
        <v>92118.887918136679</v>
      </c>
      <c r="BX198">
        <v>92118.887918136679</v>
      </c>
      <c r="BY198">
        <v>92118.89</v>
      </c>
      <c r="BZ198">
        <v>3380763.26</v>
      </c>
      <c r="CC198">
        <v>0</v>
      </c>
      <c r="CD198">
        <v>92118.889918256114</v>
      </c>
      <c r="CE198">
        <v>3380763.26</v>
      </c>
      <c r="CF198" t="s">
        <v>8</v>
      </c>
      <c r="CH198">
        <v>92118.889918256114</v>
      </c>
      <c r="CI198">
        <v>0</v>
      </c>
      <c r="CJ198">
        <v>3380763.26</v>
      </c>
      <c r="CN198">
        <v>0</v>
      </c>
      <c r="CO198" t="s">
        <v>1</v>
      </c>
      <c r="CP198" t="s">
        <v>1</v>
      </c>
      <c r="CQ198" t="b">
        <v>1</v>
      </c>
      <c r="CR198" t="s">
        <v>1863</v>
      </c>
      <c r="CS198" t="s">
        <v>1787</v>
      </c>
      <c r="CT198" t="s">
        <v>1871</v>
      </c>
      <c r="CU198" t="s">
        <v>1864</v>
      </c>
      <c r="CV198" t="s">
        <v>919</v>
      </c>
      <c r="CW198" t="s">
        <v>128</v>
      </c>
      <c r="CX198" t="s">
        <v>1450</v>
      </c>
      <c r="CY198">
        <v>1.0999999999999943</v>
      </c>
      <c r="CZ198">
        <v>101330.77891008119</v>
      </c>
      <c r="DA198">
        <v>3380763.26</v>
      </c>
      <c r="DB198" t="s">
        <v>8</v>
      </c>
      <c r="DC198" t="b">
        <v>1</v>
      </c>
      <c r="DD198">
        <v>3380763.26</v>
      </c>
      <c r="DE198">
        <v>0</v>
      </c>
      <c r="DF198" t="b">
        <v>1</v>
      </c>
      <c r="DG198" s="23">
        <f>ROUND(ПП4[[#This Row],[Стоимость квартиры с отделкой]]/1000000,2)</f>
        <v>3.38</v>
      </c>
    </row>
    <row r="199" spans="1:111" x14ac:dyDescent="0.25">
      <c r="A199">
        <v>198</v>
      </c>
      <c r="B199" t="s">
        <v>4</v>
      </c>
      <c r="C199">
        <v>11</v>
      </c>
      <c r="D199" t="s">
        <v>58</v>
      </c>
      <c r="E199">
        <v>1</v>
      </c>
      <c r="F199">
        <v>11.74</v>
      </c>
      <c r="I199">
        <v>11.74</v>
      </c>
      <c r="J199">
        <v>12.47</v>
      </c>
      <c r="K199">
        <v>3.71</v>
      </c>
      <c r="N199">
        <v>7.29</v>
      </c>
      <c r="O199">
        <v>2.89</v>
      </c>
      <c r="Q199">
        <v>2.89</v>
      </c>
      <c r="R199">
        <v>38.1</v>
      </c>
      <c r="S199">
        <v>35.21</v>
      </c>
      <c r="T199">
        <v>36.659999999999997</v>
      </c>
      <c r="U199">
        <v>37.9</v>
      </c>
      <c r="V199">
        <v>72100</v>
      </c>
      <c r="W199">
        <v>3605</v>
      </c>
      <c r="X199">
        <v>75705</v>
      </c>
      <c r="Y199">
        <v>3028.2000000000003</v>
      </c>
      <c r="Z199">
        <v>78733.2</v>
      </c>
      <c r="AA199">
        <v>3936.66</v>
      </c>
      <c r="AB199">
        <v>82669.86</v>
      </c>
      <c r="AC199">
        <v>10.16839278</v>
      </c>
      <c r="AD199">
        <v>82680.028392780005</v>
      </c>
      <c r="AE199">
        <v>4134.0014196390002</v>
      </c>
      <c r="AF199">
        <v>86814.029812419001</v>
      </c>
      <c r="AH199">
        <v>86814.029812419001</v>
      </c>
      <c r="AJ199">
        <v>86814.029812419001</v>
      </c>
      <c r="AL199">
        <v>86814.029812419001</v>
      </c>
      <c r="AN199">
        <v>86814.029812419001</v>
      </c>
      <c r="AP199">
        <v>86814.029812419001</v>
      </c>
      <c r="AR199">
        <v>86814.029812419001</v>
      </c>
      <c r="AT199">
        <v>86814.029812419001</v>
      </c>
      <c r="AV199">
        <v>86814.029812419001</v>
      </c>
      <c r="AX199">
        <v>86814.029812419001</v>
      </c>
      <c r="AZ199">
        <v>86814.029812419001</v>
      </c>
      <c r="BB199">
        <v>86814.029812419001</v>
      </c>
      <c r="BD199">
        <v>86814.029812419001</v>
      </c>
      <c r="BF199">
        <v>86814.029812419001</v>
      </c>
      <c r="BH199">
        <v>86814.029812419001</v>
      </c>
      <c r="BI199" s="5"/>
      <c r="BJ199" s="5">
        <v>86814.029812419001</v>
      </c>
      <c r="BL199">
        <v>86814.029812419001</v>
      </c>
      <c r="BN199">
        <v>86814.029812419001</v>
      </c>
      <c r="BP199">
        <v>86814.029812419001</v>
      </c>
      <c r="BR199">
        <v>86814.029812419001</v>
      </c>
      <c r="BT199">
        <v>86814.029812419001</v>
      </c>
      <c r="BV199">
        <v>86814.029812419001</v>
      </c>
      <c r="BX199">
        <v>86814.029812419001</v>
      </c>
      <c r="BY199">
        <v>86814.03</v>
      </c>
      <c r="BZ199">
        <v>3182602.34</v>
      </c>
      <c r="CC199">
        <v>0</v>
      </c>
      <c r="CD199">
        <v>86814.030005455541</v>
      </c>
      <c r="CE199">
        <v>3182602.34</v>
      </c>
      <c r="CF199" t="s">
        <v>8</v>
      </c>
      <c r="CH199">
        <v>86814.030005455541</v>
      </c>
      <c r="CI199">
        <v>0</v>
      </c>
      <c r="CJ199">
        <v>3182602.34</v>
      </c>
      <c r="CN199">
        <v>0</v>
      </c>
      <c r="CO199" t="s">
        <v>1</v>
      </c>
      <c r="CP199" t="s">
        <v>1</v>
      </c>
      <c r="CQ199" t="b">
        <v>1</v>
      </c>
      <c r="CR199" t="s">
        <v>1863</v>
      </c>
      <c r="CS199" t="s">
        <v>1787</v>
      </c>
      <c r="CT199" t="s">
        <v>1871</v>
      </c>
      <c r="CU199" t="s">
        <v>1864</v>
      </c>
      <c r="CV199" t="s">
        <v>920</v>
      </c>
      <c r="CW199" t="s">
        <v>128</v>
      </c>
      <c r="CX199" t="s">
        <v>1450</v>
      </c>
      <c r="CY199">
        <v>1.240000000000002</v>
      </c>
      <c r="CZ199">
        <v>107649.39720676505</v>
      </c>
      <c r="DA199">
        <v>3182602.34</v>
      </c>
      <c r="DB199" t="s">
        <v>8</v>
      </c>
      <c r="DC199" t="b">
        <v>1</v>
      </c>
      <c r="DD199">
        <v>3182602.34</v>
      </c>
      <c r="DE199">
        <v>0</v>
      </c>
      <c r="DF199" t="b">
        <v>1</v>
      </c>
      <c r="DG199" s="23">
        <f>ROUND(ПП4[[#This Row],[Стоимость квартиры с отделкой]]/1000000,2)</f>
        <v>3.18</v>
      </c>
    </row>
    <row r="200" spans="1:111" x14ac:dyDescent="0.25">
      <c r="A200">
        <v>199</v>
      </c>
      <c r="B200" t="s">
        <v>4</v>
      </c>
      <c r="C200">
        <v>11</v>
      </c>
      <c r="D200" t="s">
        <v>59</v>
      </c>
      <c r="E200">
        <v>3</v>
      </c>
      <c r="F200">
        <v>14.79</v>
      </c>
      <c r="G200">
        <v>14.24</v>
      </c>
      <c r="H200">
        <v>13.63</v>
      </c>
      <c r="I200">
        <v>42.66</v>
      </c>
      <c r="J200">
        <v>13.29</v>
      </c>
      <c r="K200">
        <v>4.72</v>
      </c>
      <c r="L200">
        <v>1.66</v>
      </c>
      <c r="M200">
        <v>2.19</v>
      </c>
      <c r="N200">
        <v>11.45</v>
      </c>
      <c r="O200">
        <v>2.73</v>
      </c>
      <c r="P200">
        <v>2.78</v>
      </c>
      <c r="Q200">
        <v>5.51</v>
      </c>
      <c r="R200">
        <v>81.48</v>
      </c>
      <c r="S200">
        <v>75.97</v>
      </c>
      <c r="T200">
        <v>78.73</v>
      </c>
      <c r="U200">
        <v>80.7</v>
      </c>
      <c r="V200">
        <v>68364.800000000003</v>
      </c>
      <c r="W200">
        <v>3418.24</v>
      </c>
      <c r="X200">
        <v>71783.040000000008</v>
      </c>
      <c r="Z200">
        <v>71783.040000000008</v>
      </c>
      <c r="AB200">
        <v>71783.040000000008</v>
      </c>
      <c r="AC200">
        <v>8.8293139200000024</v>
      </c>
      <c r="AD200">
        <v>71791.869313920004</v>
      </c>
      <c r="AF200">
        <v>71791.869313920004</v>
      </c>
      <c r="AH200">
        <v>71791.869313920004</v>
      </c>
      <c r="AI200">
        <v>2153.7560794176002</v>
      </c>
      <c r="AJ200">
        <v>73945.625393337599</v>
      </c>
      <c r="AK200">
        <v>739.45625393337605</v>
      </c>
      <c r="AL200">
        <v>74685.08164727097</v>
      </c>
      <c r="AM200">
        <v>1493.7016329454195</v>
      </c>
      <c r="AN200">
        <v>76178.78328021639</v>
      </c>
      <c r="AO200">
        <v>2285.3634984064915</v>
      </c>
      <c r="AP200">
        <v>78464.146778622875</v>
      </c>
      <c r="AQ200">
        <v>2353.924403358686</v>
      </c>
      <c r="AR200">
        <v>80818.071181981562</v>
      </c>
      <c r="AT200">
        <v>80818.071181981562</v>
      </c>
      <c r="AV200">
        <v>80818.071181981562</v>
      </c>
      <c r="AX200">
        <v>80818.071181981562</v>
      </c>
      <c r="AZ200">
        <v>80818.071181981562</v>
      </c>
      <c r="BB200">
        <v>80818.071181981562</v>
      </c>
      <c r="BD200">
        <v>80818.071181981562</v>
      </c>
      <c r="BF200">
        <v>80818.071181981562</v>
      </c>
      <c r="BH200">
        <v>80818.071181981562</v>
      </c>
      <c r="BI200" s="5"/>
      <c r="BJ200" s="5">
        <v>80818.071181981562</v>
      </c>
      <c r="BL200">
        <v>80818.071181981562</v>
      </c>
      <c r="BN200">
        <v>80818.071181981562</v>
      </c>
      <c r="BP200">
        <v>80818.071181981562</v>
      </c>
      <c r="BR200">
        <v>80818.071181981562</v>
      </c>
      <c r="BT200">
        <v>80818.071181981562</v>
      </c>
      <c r="BV200">
        <v>80818.071181981562</v>
      </c>
      <c r="BX200">
        <v>80818.071181981562</v>
      </c>
      <c r="BY200">
        <v>80818.070000000007</v>
      </c>
      <c r="BZ200">
        <v>6362806.6500000004</v>
      </c>
      <c r="CC200">
        <v>0</v>
      </c>
      <c r="CD200">
        <v>80818.069986028204</v>
      </c>
      <c r="CE200">
        <v>6362806.6500000004</v>
      </c>
      <c r="CF200" t="s">
        <v>10</v>
      </c>
      <c r="CG200">
        <v>15500</v>
      </c>
      <c r="CH200">
        <v>96318.069986028204</v>
      </c>
      <c r="CI200">
        <v>1220315</v>
      </c>
      <c r="CJ200">
        <v>7583121.6500000004</v>
      </c>
      <c r="CN200">
        <v>0</v>
      </c>
      <c r="CO200" t="s">
        <v>1</v>
      </c>
      <c r="CP200" t="s">
        <v>1</v>
      </c>
      <c r="CQ200" t="b">
        <v>1</v>
      </c>
      <c r="CR200" t="s">
        <v>1863</v>
      </c>
      <c r="CS200" t="s">
        <v>1787</v>
      </c>
      <c r="CT200" t="s">
        <v>1871</v>
      </c>
      <c r="CU200" t="s">
        <v>1866</v>
      </c>
      <c r="CV200" t="s">
        <v>921</v>
      </c>
      <c r="CW200" t="s">
        <v>128</v>
      </c>
      <c r="CX200" t="s">
        <v>1450</v>
      </c>
      <c r="CY200">
        <v>1.9699999999999989</v>
      </c>
      <c r="CZ200">
        <v>189746.59787247545</v>
      </c>
      <c r="DA200">
        <v>7583121.6500000004</v>
      </c>
      <c r="DB200" t="s">
        <v>10</v>
      </c>
      <c r="DC200" t="b">
        <v>1</v>
      </c>
      <c r="DD200">
        <v>7583121.6500000004</v>
      </c>
      <c r="DE200">
        <v>0</v>
      </c>
      <c r="DF200" t="b">
        <v>1</v>
      </c>
      <c r="DG200" s="23">
        <f>ROUND(ПП4[[#This Row],[Стоимость квартиры с отделкой]]/1000000,2)</f>
        <v>7.58</v>
      </c>
    </row>
    <row r="201" spans="1:111" x14ac:dyDescent="0.25">
      <c r="A201">
        <v>200</v>
      </c>
      <c r="B201" t="s">
        <v>4</v>
      </c>
      <c r="C201">
        <v>11</v>
      </c>
      <c r="D201" t="s">
        <v>60</v>
      </c>
      <c r="E201">
        <v>1</v>
      </c>
      <c r="F201">
        <v>14.13</v>
      </c>
      <c r="I201">
        <v>14.13</v>
      </c>
      <c r="J201">
        <v>9.2100000000000009</v>
      </c>
      <c r="K201">
        <v>3.66</v>
      </c>
      <c r="N201">
        <v>5.55</v>
      </c>
      <c r="O201">
        <v>2.48</v>
      </c>
      <c r="Q201">
        <v>2.48</v>
      </c>
      <c r="R201">
        <v>35.03</v>
      </c>
      <c r="S201">
        <v>32.550000000000004</v>
      </c>
      <c r="T201">
        <v>33.79</v>
      </c>
      <c r="U201">
        <v>34.6</v>
      </c>
      <c r="V201">
        <v>70700</v>
      </c>
      <c r="W201">
        <v>3535</v>
      </c>
      <c r="X201">
        <v>74235</v>
      </c>
      <c r="Y201">
        <v>2969.4</v>
      </c>
      <c r="Z201">
        <v>77204.399999999994</v>
      </c>
      <c r="AA201">
        <v>3860.22</v>
      </c>
      <c r="AB201">
        <v>81064.62</v>
      </c>
      <c r="AC201">
        <v>9.9709482600000001</v>
      </c>
      <c r="AD201">
        <v>81074.590948259996</v>
      </c>
      <c r="AE201">
        <v>4053.7295474130001</v>
      </c>
      <c r="AF201">
        <v>85128.32049567299</v>
      </c>
      <c r="AH201">
        <v>85128.32049567299</v>
      </c>
      <c r="AI201">
        <v>2553.8496148701897</v>
      </c>
      <c r="AJ201">
        <v>87682.170110543186</v>
      </c>
      <c r="AK201">
        <v>2630.4651033162954</v>
      </c>
      <c r="AL201">
        <v>90312.635213859481</v>
      </c>
      <c r="AM201">
        <v>3612.5054085543793</v>
      </c>
      <c r="AN201">
        <v>93925.140622413863</v>
      </c>
      <c r="AO201">
        <v>1878.5028124482776</v>
      </c>
      <c r="AP201">
        <v>95803.643434862141</v>
      </c>
      <c r="AQ201">
        <v>2874.1093030458642</v>
      </c>
      <c r="AR201">
        <v>98677.752737907998</v>
      </c>
      <c r="AT201">
        <v>98677.752737907998</v>
      </c>
      <c r="AV201">
        <v>98677.752737907998</v>
      </c>
      <c r="AX201">
        <v>98677.752737907998</v>
      </c>
      <c r="AZ201">
        <v>98677.752737907998</v>
      </c>
      <c r="BB201">
        <v>98677.752737907998</v>
      </c>
      <c r="BD201">
        <v>98677.752737907998</v>
      </c>
      <c r="BF201">
        <v>98677.752737907998</v>
      </c>
      <c r="BH201">
        <v>98677.752737907998</v>
      </c>
      <c r="BI201" s="5"/>
      <c r="BJ201" s="5">
        <v>98677.752737907998</v>
      </c>
      <c r="BL201">
        <v>98677.752737907998</v>
      </c>
      <c r="BN201">
        <v>98677.752737907998</v>
      </c>
      <c r="BP201">
        <v>98677.752737907998</v>
      </c>
      <c r="BR201">
        <v>98677.752737907998</v>
      </c>
      <c r="BT201">
        <v>98677.752737907998</v>
      </c>
      <c r="BV201">
        <v>98677.752737907998</v>
      </c>
      <c r="BX201">
        <v>98677.752737907998</v>
      </c>
      <c r="BY201">
        <v>98677.75</v>
      </c>
      <c r="BZ201">
        <v>3334321.17</v>
      </c>
      <c r="CC201">
        <v>0</v>
      </c>
      <c r="CD201">
        <v>98677.749926013596</v>
      </c>
      <c r="CE201">
        <v>3334321.17</v>
      </c>
      <c r="CF201" t="s">
        <v>10</v>
      </c>
      <c r="CG201">
        <v>15500</v>
      </c>
      <c r="CH201">
        <v>114177.7499260136</v>
      </c>
      <c r="CI201">
        <v>523745</v>
      </c>
      <c r="CJ201">
        <v>3858066.17</v>
      </c>
      <c r="CK201" t="s">
        <v>20</v>
      </c>
      <c r="CN201">
        <v>0</v>
      </c>
      <c r="CO201" t="s">
        <v>1</v>
      </c>
      <c r="CP201" t="s">
        <v>1</v>
      </c>
      <c r="CQ201" t="b">
        <v>1</v>
      </c>
      <c r="CR201" t="s">
        <v>1863</v>
      </c>
      <c r="CS201" t="s">
        <v>1787</v>
      </c>
      <c r="CT201" t="s">
        <v>1871</v>
      </c>
      <c r="CU201" t="s">
        <v>1864</v>
      </c>
      <c r="CV201" t="s">
        <v>922</v>
      </c>
      <c r="CW201" t="s">
        <v>128</v>
      </c>
      <c r="CX201" t="s">
        <v>1450</v>
      </c>
      <c r="CY201">
        <v>0.81000000000000227</v>
      </c>
      <c r="CZ201">
        <v>92483.977440071278</v>
      </c>
      <c r="DA201">
        <v>3858066.17</v>
      </c>
      <c r="DB201" t="s">
        <v>10</v>
      </c>
      <c r="DC201" t="b">
        <v>1</v>
      </c>
      <c r="DD201">
        <v>3858066.17</v>
      </c>
      <c r="DE201">
        <v>0</v>
      </c>
      <c r="DF201" t="b">
        <v>1</v>
      </c>
      <c r="DG201" s="23">
        <f>ROUND(ПП4[[#This Row],[Стоимость квартиры с отделкой]]/1000000,2)</f>
        <v>3.86</v>
      </c>
    </row>
    <row r="202" spans="1:111" x14ac:dyDescent="0.25">
      <c r="A202">
        <v>201</v>
      </c>
      <c r="B202" t="s">
        <v>4</v>
      </c>
      <c r="C202">
        <v>12</v>
      </c>
      <c r="D202" t="s">
        <v>53</v>
      </c>
      <c r="E202">
        <v>0</v>
      </c>
      <c r="F202">
        <v>13.95</v>
      </c>
      <c r="I202">
        <v>13.95</v>
      </c>
      <c r="J202">
        <v>5.77</v>
      </c>
      <c r="K202">
        <v>3.6</v>
      </c>
      <c r="N202">
        <v>3.59</v>
      </c>
      <c r="O202">
        <v>4.12</v>
      </c>
      <c r="Q202">
        <v>4.12</v>
      </c>
      <c r="R202">
        <v>31.03</v>
      </c>
      <c r="S202">
        <v>26.91</v>
      </c>
      <c r="T202">
        <v>28.97</v>
      </c>
      <c r="U202">
        <v>29.7</v>
      </c>
      <c r="V202">
        <v>75600</v>
      </c>
      <c r="W202">
        <v>3780</v>
      </c>
      <c r="X202">
        <v>79380</v>
      </c>
      <c r="Z202">
        <v>79380</v>
      </c>
      <c r="AB202">
        <v>79380</v>
      </c>
      <c r="AC202">
        <v>9.7637400000000003</v>
      </c>
      <c r="AD202">
        <v>79389.763739999995</v>
      </c>
      <c r="AE202">
        <v>3969.4881869999999</v>
      </c>
      <c r="AF202">
        <v>83359.25192699999</v>
      </c>
      <c r="AH202">
        <v>83359.25192699999</v>
      </c>
      <c r="AJ202">
        <v>83359.25192699999</v>
      </c>
      <c r="AK202">
        <v>833.5925192699998</v>
      </c>
      <c r="AL202">
        <v>84192.844446269984</v>
      </c>
      <c r="AM202">
        <v>1683.8568889253995</v>
      </c>
      <c r="AN202">
        <v>85876.701335195379</v>
      </c>
      <c r="AO202">
        <v>4293.8350667597688</v>
      </c>
      <c r="AP202">
        <v>90170.536401955149</v>
      </c>
      <c r="AR202">
        <v>90170.536401955149</v>
      </c>
      <c r="AT202">
        <v>90170.536401955149</v>
      </c>
      <c r="AV202">
        <v>90170.536401955149</v>
      </c>
      <c r="AX202">
        <v>90170.536401955149</v>
      </c>
      <c r="AZ202">
        <v>90170.536401955149</v>
      </c>
      <c r="BB202">
        <v>90170.536401955149</v>
      </c>
      <c r="BD202">
        <v>90170.536401955149</v>
      </c>
      <c r="BF202">
        <v>90170.536401955149</v>
      </c>
      <c r="BH202">
        <v>90170.536401955149</v>
      </c>
      <c r="BI202" s="5"/>
      <c r="BJ202" s="5">
        <v>90170.536401955149</v>
      </c>
      <c r="BL202">
        <v>90170.536401955149</v>
      </c>
      <c r="BN202">
        <v>90170.536401955149</v>
      </c>
      <c r="BP202">
        <v>90170.536401955149</v>
      </c>
      <c r="BR202">
        <v>90170.536401955149</v>
      </c>
      <c r="BT202">
        <v>90170.536401955149</v>
      </c>
      <c r="BV202">
        <v>90170.536401955149</v>
      </c>
      <c r="BX202">
        <v>90170.536401955149</v>
      </c>
      <c r="BY202">
        <v>90170.54</v>
      </c>
      <c r="BZ202">
        <v>2612240.54</v>
      </c>
      <c r="CC202">
        <v>0</v>
      </c>
      <c r="CD202">
        <v>90170.539868829845</v>
      </c>
      <c r="CE202">
        <v>2612240.54</v>
      </c>
      <c r="CF202" t="s">
        <v>9</v>
      </c>
      <c r="CG202">
        <v>4000</v>
      </c>
      <c r="CH202">
        <v>94170.539868829845</v>
      </c>
      <c r="CI202">
        <v>115880</v>
      </c>
      <c r="CJ202">
        <v>2728120.54</v>
      </c>
      <c r="CN202">
        <v>0</v>
      </c>
      <c r="CO202" t="s">
        <v>1</v>
      </c>
      <c r="CP202" t="s">
        <v>1</v>
      </c>
      <c r="CQ202" t="b">
        <v>1</v>
      </c>
      <c r="CR202" t="s">
        <v>1863</v>
      </c>
      <c r="CS202" t="s">
        <v>1787</v>
      </c>
      <c r="CT202" t="s">
        <v>1871</v>
      </c>
      <c r="CU202" t="s">
        <v>1862</v>
      </c>
      <c r="CV202" t="s">
        <v>923</v>
      </c>
      <c r="CW202" t="s">
        <v>128</v>
      </c>
      <c r="CX202" t="s">
        <v>1450</v>
      </c>
      <c r="CY202">
        <v>0.73000000000000043</v>
      </c>
      <c r="CZ202">
        <v>68744.494104245823</v>
      </c>
      <c r="DA202">
        <v>2728120.54</v>
      </c>
      <c r="DB202" t="s">
        <v>9</v>
      </c>
      <c r="DC202" t="b">
        <v>1</v>
      </c>
      <c r="DD202">
        <v>2728120.54</v>
      </c>
      <c r="DE202">
        <v>0</v>
      </c>
      <c r="DF202" t="b">
        <v>1</v>
      </c>
      <c r="DG202" s="23">
        <f>ROUND(ПП4[[#This Row],[Стоимость квартиры с отделкой]]/1000000,2)</f>
        <v>2.73</v>
      </c>
    </row>
    <row r="203" spans="1:111" x14ac:dyDescent="0.25">
      <c r="A203">
        <v>202</v>
      </c>
      <c r="B203" t="s">
        <v>4</v>
      </c>
      <c r="C203">
        <v>12</v>
      </c>
      <c r="D203" t="s">
        <v>54</v>
      </c>
      <c r="E203">
        <v>2</v>
      </c>
      <c r="F203">
        <v>17.54</v>
      </c>
      <c r="G203">
        <v>12.04</v>
      </c>
      <c r="I203">
        <v>29.58</v>
      </c>
      <c r="J203">
        <v>17.010000000000002</v>
      </c>
      <c r="K203">
        <v>3.71</v>
      </c>
      <c r="L203">
        <v>2.64</v>
      </c>
      <c r="N203">
        <v>13.06</v>
      </c>
      <c r="O203">
        <v>2.61</v>
      </c>
      <c r="P203">
        <v>2.88</v>
      </c>
      <c r="Q203">
        <v>5.49</v>
      </c>
      <c r="R203">
        <v>71.489999999999995</v>
      </c>
      <c r="S203">
        <v>66</v>
      </c>
      <c r="T203">
        <v>68.75</v>
      </c>
      <c r="U203">
        <v>70.099999999999994</v>
      </c>
      <c r="V203">
        <v>71971.199999999997</v>
      </c>
      <c r="W203">
        <v>3598.56</v>
      </c>
      <c r="X203">
        <v>75569.759999999995</v>
      </c>
      <c r="Z203">
        <v>75569.759999999995</v>
      </c>
      <c r="AA203">
        <v>3778.4879999999998</v>
      </c>
      <c r="AB203">
        <v>79348.248000000007</v>
      </c>
      <c r="AC203">
        <v>9.7598345040000005</v>
      </c>
      <c r="AD203">
        <v>79358.007834503995</v>
      </c>
      <c r="AF203">
        <v>79358.007834503995</v>
      </c>
      <c r="AH203">
        <v>79358.007834503995</v>
      </c>
      <c r="AI203">
        <v>1587.1601566900799</v>
      </c>
      <c r="AJ203">
        <v>80945.167991194074</v>
      </c>
      <c r="AK203">
        <v>809.4516799119408</v>
      </c>
      <c r="AL203">
        <v>81754.619671106018</v>
      </c>
      <c r="AM203">
        <v>1635.0923934221205</v>
      </c>
      <c r="AN203">
        <v>83389.712064528139</v>
      </c>
      <c r="AP203">
        <v>83389.712064528139</v>
      </c>
      <c r="AQ203">
        <v>2501.6913619358443</v>
      </c>
      <c r="AR203">
        <v>85891.403426463978</v>
      </c>
      <c r="AT203">
        <v>85891.403426463978</v>
      </c>
      <c r="AU203">
        <v>2576.7421027939195</v>
      </c>
      <c r="AV203">
        <v>88468.14552925789</v>
      </c>
      <c r="AX203">
        <v>88468.14552925789</v>
      </c>
      <c r="AZ203">
        <v>88468.14552925789</v>
      </c>
      <c r="BB203">
        <v>88468.14552925789</v>
      </c>
      <c r="BD203">
        <v>88468.14552925789</v>
      </c>
      <c r="BF203">
        <v>88468.14552925789</v>
      </c>
      <c r="BH203">
        <v>88468.14552925789</v>
      </c>
      <c r="BI203" s="5"/>
      <c r="BJ203" s="5">
        <v>88468.14552925789</v>
      </c>
      <c r="BL203">
        <v>88468.14552925789</v>
      </c>
      <c r="BN203">
        <v>88468.14552925789</v>
      </c>
      <c r="BP203">
        <v>88468.14552925789</v>
      </c>
      <c r="BR203">
        <v>88468.14552925789</v>
      </c>
      <c r="BT203">
        <v>88468.14552925789</v>
      </c>
      <c r="BV203">
        <v>88468.14552925789</v>
      </c>
      <c r="BX203">
        <v>88468.14552925789</v>
      </c>
      <c r="BY203">
        <v>88468.15</v>
      </c>
      <c r="BZ203">
        <v>6082185.3099999996</v>
      </c>
      <c r="CB203">
        <v>0.05</v>
      </c>
      <c r="CC203">
        <v>304109.26549999998</v>
      </c>
      <c r="CD203">
        <v>84044.742400000003</v>
      </c>
      <c r="CE203">
        <v>5778076.04</v>
      </c>
      <c r="CF203" t="s">
        <v>9</v>
      </c>
      <c r="CG203">
        <v>7500</v>
      </c>
      <c r="CH203">
        <v>91544.742400000003</v>
      </c>
      <c r="CI203">
        <v>515625</v>
      </c>
      <c r="CJ203">
        <v>6293701.04</v>
      </c>
      <c r="CL203" t="s">
        <v>110</v>
      </c>
      <c r="CN203">
        <v>0</v>
      </c>
      <c r="CO203" t="s">
        <v>1</v>
      </c>
      <c r="CP203" t="s">
        <v>1</v>
      </c>
      <c r="CQ203" t="b">
        <v>1</v>
      </c>
      <c r="CR203" t="s">
        <v>1863</v>
      </c>
      <c r="CS203" t="s">
        <v>1787</v>
      </c>
      <c r="CT203" t="s">
        <v>1871</v>
      </c>
      <c r="CU203" t="s">
        <v>1857</v>
      </c>
      <c r="CV203" t="s">
        <v>924</v>
      </c>
      <c r="CW203" t="s">
        <v>128</v>
      </c>
      <c r="CX203" t="s">
        <v>1450</v>
      </c>
      <c r="CY203">
        <v>1.3499999999999943</v>
      </c>
      <c r="CZ203">
        <v>123585.40223999949</v>
      </c>
      <c r="DA203">
        <v>6293701.04</v>
      </c>
      <c r="DB203" t="s">
        <v>9</v>
      </c>
      <c r="DC203" t="b">
        <v>1</v>
      </c>
      <c r="DD203">
        <v>6293701.04</v>
      </c>
      <c r="DE203">
        <v>0</v>
      </c>
      <c r="DF203" t="b">
        <v>1</v>
      </c>
      <c r="DG203" s="23">
        <f>ROUND(ПП4[[#This Row],[Стоимость квартиры с отделкой]]/1000000,2)</f>
        <v>6.29</v>
      </c>
    </row>
    <row r="204" spans="1:111" x14ac:dyDescent="0.25">
      <c r="A204">
        <v>203</v>
      </c>
      <c r="B204" t="s">
        <v>4</v>
      </c>
      <c r="C204">
        <v>12</v>
      </c>
      <c r="D204" t="s">
        <v>55</v>
      </c>
      <c r="E204">
        <v>1</v>
      </c>
      <c r="F204">
        <v>13.45</v>
      </c>
      <c r="I204">
        <v>13.45</v>
      </c>
      <c r="J204">
        <v>11.31</v>
      </c>
      <c r="K204">
        <v>3.69</v>
      </c>
      <c r="N204">
        <v>5.63</v>
      </c>
      <c r="O204">
        <v>2.59</v>
      </c>
      <c r="Q204">
        <v>2.59</v>
      </c>
      <c r="R204">
        <v>36.67</v>
      </c>
      <c r="S204">
        <v>34.08</v>
      </c>
      <c r="T204">
        <v>35.380000000000003</v>
      </c>
      <c r="U204">
        <v>36.5</v>
      </c>
      <c r="V204">
        <v>72100</v>
      </c>
      <c r="W204">
        <v>3605</v>
      </c>
      <c r="X204">
        <v>75705</v>
      </c>
      <c r="Y204">
        <v>3028.2000000000003</v>
      </c>
      <c r="Z204">
        <v>78733.2</v>
      </c>
      <c r="AB204">
        <v>78733.2</v>
      </c>
      <c r="AD204">
        <v>78733.2</v>
      </c>
      <c r="AF204">
        <v>78733.2</v>
      </c>
      <c r="AH204">
        <v>78733.2</v>
      </c>
      <c r="AJ204">
        <v>78733.2</v>
      </c>
      <c r="AL204">
        <v>78733.2</v>
      </c>
      <c r="AN204">
        <v>78733.2</v>
      </c>
      <c r="AP204">
        <v>78733.2</v>
      </c>
      <c r="AR204">
        <v>78733.2</v>
      </c>
      <c r="AT204">
        <v>78733.2</v>
      </c>
      <c r="AV204">
        <v>78733.2</v>
      </c>
      <c r="AX204">
        <v>78733.2</v>
      </c>
      <c r="AZ204">
        <v>78733.2</v>
      </c>
      <c r="BB204">
        <v>78733.2</v>
      </c>
      <c r="BD204">
        <v>78733.2</v>
      </c>
      <c r="BF204">
        <v>78733.2</v>
      </c>
      <c r="BH204">
        <v>78733.2</v>
      </c>
      <c r="BI204" s="5"/>
      <c r="BJ204" s="5">
        <v>78733.2</v>
      </c>
      <c r="BL204">
        <v>78733.2</v>
      </c>
      <c r="BN204">
        <v>78733.2</v>
      </c>
      <c r="BP204">
        <v>78733.2</v>
      </c>
      <c r="BR204">
        <v>78733.2</v>
      </c>
      <c r="BT204">
        <v>78733.2</v>
      </c>
      <c r="BV204">
        <v>78733.2</v>
      </c>
      <c r="BX204">
        <v>78733.2</v>
      </c>
      <c r="BY204">
        <v>78733.2</v>
      </c>
      <c r="BZ204">
        <v>2785580.62</v>
      </c>
      <c r="CC204">
        <v>0</v>
      </c>
      <c r="CD204">
        <v>78733.200113058221</v>
      </c>
      <c r="CE204">
        <v>2785580.62</v>
      </c>
      <c r="CF204" t="s">
        <v>8</v>
      </c>
      <c r="CH204">
        <v>78733.200113058221</v>
      </c>
      <c r="CI204">
        <v>0</v>
      </c>
      <c r="CJ204">
        <v>2785580.62</v>
      </c>
      <c r="CN204">
        <v>0</v>
      </c>
      <c r="CO204" t="s">
        <v>1</v>
      </c>
      <c r="CP204" t="s">
        <v>1</v>
      </c>
      <c r="CQ204" t="b">
        <v>1</v>
      </c>
      <c r="CR204" t="s">
        <v>1863</v>
      </c>
      <c r="CS204" t="s">
        <v>1787</v>
      </c>
      <c r="CT204" t="s">
        <v>1871</v>
      </c>
      <c r="CU204" t="s">
        <v>1864</v>
      </c>
      <c r="CV204" t="s">
        <v>925</v>
      </c>
      <c r="CW204" t="s">
        <v>128</v>
      </c>
      <c r="CX204" t="s">
        <v>1450</v>
      </c>
      <c r="CY204">
        <v>1.1199999999999974</v>
      </c>
      <c r="CZ204">
        <v>88181.184126625012</v>
      </c>
      <c r="DA204">
        <v>2785580.62</v>
      </c>
      <c r="DB204" t="s">
        <v>8</v>
      </c>
      <c r="DC204" t="b">
        <v>1</v>
      </c>
      <c r="DD204">
        <v>2785580.62</v>
      </c>
      <c r="DE204">
        <v>0</v>
      </c>
      <c r="DF204" t="b">
        <v>1</v>
      </c>
      <c r="DG204" s="23">
        <f>ROUND(ПП4[[#This Row],[Стоимость квартиры с отделкой]]/1000000,2)</f>
        <v>2.79</v>
      </c>
    </row>
    <row r="205" spans="1:111" x14ac:dyDescent="0.25">
      <c r="A205">
        <v>204</v>
      </c>
      <c r="B205" t="s">
        <v>4</v>
      </c>
      <c r="C205">
        <v>12</v>
      </c>
      <c r="D205" t="s">
        <v>56</v>
      </c>
      <c r="E205">
        <v>1</v>
      </c>
      <c r="F205">
        <v>13.45</v>
      </c>
      <c r="I205">
        <v>13.45</v>
      </c>
      <c r="J205">
        <v>12.54</v>
      </c>
      <c r="K205">
        <v>3.69</v>
      </c>
      <c r="N205">
        <v>6.62</v>
      </c>
      <c r="O205">
        <v>3.01</v>
      </c>
      <c r="Q205">
        <v>3.01</v>
      </c>
      <c r="R205">
        <v>39.31</v>
      </c>
      <c r="S205">
        <v>36.299999999999997</v>
      </c>
      <c r="T205">
        <v>37.81</v>
      </c>
      <c r="U205">
        <v>39.299999999999997</v>
      </c>
      <c r="V205">
        <v>72800</v>
      </c>
      <c r="W205">
        <v>3640</v>
      </c>
      <c r="X205">
        <v>76440</v>
      </c>
      <c r="Y205">
        <v>3057.6</v>
      </c>
      <c r="Z205">
        <v>79497.600000000006</v>
      </c>
      <c r="AA205">
        <v>3974.880000000001</v>
      </c>
      <c r="AB205">
        <v>83472.48000000001</v>
      </c>
      <c r="AC205">
        <v>10.267115040000002</v>
      </c>
      <c r="AD205">
        <v>83482.747115040009</v>
      </c>
      <c r="AE205">
        <v>4174.137355752001</v>
      </c>
      <c r="AF205">
        <v>87656.884470792007</v>
      </c>
      <c r="AH205">
        <v>87656.884470792007</v>
      </c>
      <c r="AI205">
        <v>2629.7065341237603</v>
      </c>
      <c r="AJ205">
        <v>90286.591004915783</v>
      </c>
      <c r="AK205">
        <v>902.86591004915772</v>
      </c>
      <c r="AL205">
        <v>91189.456914964932</v>
      </c>
      <c r="AM205">
        <v>1823.7891382992989</v>
      </c>
      <c r="AN205">
        <v>93013.246053264229</v>
      </c>
      <c r="AO205">
        <v>1860.2649210652849</v>
      </c>
      <c r="AP205">
        <v>94873.510974329518</v>
      </c>
      <c r="AQ205">
        <v>2846.2053292298856</v>
      </c>
      <c r="AR205">
        <v>97719.716303559399</v>
      </c>
      <c r="AT205">
        <v>97719.716303559399</v>
      </c>
      <c r="AU205">
        <v>2931.5914891067819</v>
      </c>
      <c r="AV205">
        <v>100651.30779266618</v>
      </c>
      <c r="AW205">
        <v>6039.0784675599707</v>
      </c>
      <c r="AX205">
        <v>106690.38626022617</v>
      </c>
      <c r="AZ205">
        <v>106690.38626022617</v>
      </c>
      <c r="BB205">
        <v>106690.38626022617</v>
      </c>
      <c r="BD205">
        <v>106690.38626022617</v>
      </c>
      <c r="BE205">
        <v>1745</v>
      </c>
      <c r="BF205">
        <v>108435.38626022617</v>
      </c>
      <c r="BH205">
        <v>108435.38626022617</v>
      </c>
      <c r="BI205" s="5">
        <v>5421.7693130113075</v>
      </c>
      <c r="BJ205" s="5">
        <v>113857.15557323744</v>
      </c>
      <c r="BL205">
        <v>113857.15557323744</v>
      </c>
      <c r="BN205">
        <v>113857.15557323744</v>
      </c>
      <c r="BP205">
        <v>113857.15557323744</v>
      </c>
      <c r="BR205">
        <v>113857.15557323744</v>
      </c>
      <c r="BT205">
        <v>113857.15557323744</v>
      </c>
      <c r="BV205">
        <v>113857.15557323744</v>
      </c>
      <c r="BX205">
        <v>113857.15557323744</v>
      </c>
      <c r="BY205">
        <v>113857.16</v>
      </c>
      <c r="BZ205">
        <v>4305000</v>
      </c>
      <c r="CC205">
        <v>0</v>
      </c>
      <c r="CD205">
        <v>113858.76752181962</v>
      </c>
      <c r="CE205">
        <v>4305000</v>
      </c>
      <c r="CF205" t="s">
        <v>9</v>
      </c>
      <c r="CG205">
        <v>7500</v>
      </c>
      <c r="CH205">
        <v>121358.76752181962</v>
      </c>
      <c r="CI205">
        <v>283575</v>
      </c>
      <c r="CJ205">
        <v>4588575</v>
      </c>
      <c r="CN205">
        <v>0</v>
      </c>
      <c r="CO205" t="s">
        <v>1</v>
      </c>
      <c r="CP205" t="s">
        <v>1</v>
      </c>
      <c r="CQ205" t="b">
        <v>1</v>
      </c>
      <c r="CR205" t="s">
        <v>1863</v>
      </c>
      <c r="CS205" t="s">
        <v>1787</v>
      </c>
      <c r="CT205" t="s">
        <v>1871</v>
      </c>
      <c r="CU205" t="s">
        <v>1864</v>
      </c>
      <c r="CV205" t="s">
        <v>926</v>
      </c>
      <c r="CW205" t="s">
        <v>1269</v>
      </c>
      <c r="CX205" t="s">
        <v>1450</v>
      </c>
      <c r="CY205">
        <v>1.490000000000002</v>
      </c>
      <c r="CZ205">
        <v>180824.56360751149</v>
      </c>
      <c r="DA205">
        <v>4588575</v>
      </c>
      <c r="DB205" t="s">
        <v>9</v>
      </c>
      <c r="DC205" t="b">
        <v>1</v>
      </c>
      <c r="DD205">
        <v>4588575</v>
      </c>
      <c r="DE205">
        <v>0</v>
      </c>
      <c r="DF205" t="b">
        <v>1</v>
      </c>
      <c r="DG205" s="23">
        <f>ROUND(ПП4[[#This Row],[Стоимость квартиры с отделкой]]/1000000,2)</f>
        <v>4.59</v>
      </c>
    </row>
    <row r="206" spans="1:111" x14ac:dyDescent="0.25">
      <c r="A206">
        <v>205</v>
      </c>
      <c r="B206" t="s">
        <v>4</v>
      </c>
      <c r="C206">
        <v>12</v>
      </c>
      <c r="D206" t="s">
        <v>57</v>
      </c>
      <c r="E206">
        <v>1</v>
      </c>
      <c r="F206">
        <v>12.11</v>
      </c>
      <c r="I206">
        <v>12.11</v>
      </c>
      <c r="J206">
        <v>12.27</v>
      </c>
      <c r="K206">
        <v>3.84</v>
      </c>
      <c r="N206">
        <v>7.06</v>
      </c>
      <c r="O206">
        <v>2.84</v>
      </c>
      <c r="Q206">
        <v>2.84</v>
      </c>
      <c r="R206">
        <v>38.119999999999997</v>
      </c>
      <c r="S206">
        <v>35.28</v>
      </c>
      <c r="T206">
        <v>36.700000000000003</v>
      </c>
      <c r="U206">
        <v>38</v>
      </c>
      <c r="V206">
        <v>72800</v>
      </c>
      <c r="W206">
        <v>3640</v>
      </c>
      <c r="X206">
        <v>76440</v>
      </c>
      <c r="Y206">
        <v>3057.6</v>
      </c>
      <c r="Z206">
        <v>79497.600000000006</v>
      </c>
      <c r="AA206">
        <v>3974.880000000001</v>
      </c>
      <c r="AB206">
        <v>83472.48000000001</v>
      </c>
      <c r="AC206">
        <v>10.267115040000002</v>
      </c>
      <c r="AD206">
        <v>83482.747115040009</v>
      </c>
      <c r="AE206">
        <v>4174.137355752001</v>
      </c>
      <c r="AF206">
        <v>87656.884470792007</v>
      </c>
      <c r="AH206">
        <v>87656.884470792007</v>
      </c>
      <c r="AI206">
        <v>2629.7065341237603</v>
      </c>
      <c r="AJ206">
        <v>90286.591004915783</v>
      </c>
      <c r="AL206">
        <v>90286.591004915783</v>
      </c>
      <c r="AN206">
        <v>90286.591004915783</v>
      </c>
      <c r="AP206">
        <v>90286.591004915783</v>
      </c>
      <c r="AR206">
        <v>90286.591004915783</v>
      </c>
      <c r="AT206">
        <v>90286.591004915783</v>
      </c>
      <c r="AV206">
        <v>90286.591004915783</v>
      </c>
      <c r="AX206">
        <v>90286.591004915783</v>
      </c>
      <c r="AZ206">
        <v>90286.591004915783</v>
      </c>
      <c r="BB206">
        <v>90286.591004915783</v>
      </c>
      <c r="BD206">
        <v>90286.591004915783</v>
      </c>
      <c r="BF206">
        <v>90286.591004915783</v>
      </c>
      <c r="BH206">
        <v>90286.591004915783</v>
      </c>
      <c r="BI206" s="5"/>
      <c r="BJ206" s="5">
        <v>90286.591004915783</v>
      </c>
      <c r="BL206">
        <v>90286.591004915783</v>
      </c>
      <c r="BN206">
        <v>90286.591004915783</v>
      </c>
      <c r="BP206">
        <v>90286.591004915783</v>
      </c>
      <c r="BR206">
        <v>90286.591004915783</v>
      </c>
      <c r="BT206">
        <v>90286.591004915783</v>
      </c>
      <c r="BV206">
        <v>90286.591004915783</v>
      </c>
      <c r="BX206">
        <v>90286.591004915783</v>
      </c>
      <c r="BY206">
        <v>90286.59</v>
      </c>
      <c r="BZ206">
        <v>3313517.85</v>
      </c>
      <c r="CC206">
        <v>0</v>
      </c>
      <c r="CD206">
        <v>90286.589918256126</v>
      </c>
      <c r="CE206">
        <v>3313517.85</v>
      </c>
      <c r="CF206" t="s">
        <v>9</v>
      </c>
      <c r="CG206">
        <v>4000</v>
      </c>
      <c r="CH206">
        <v>94286.589918256126</v>
      </c>
      <c r="CI206">
        <v>146800</v>
      </c>
      <c r="CJ206">
        <v>3460317.85</v>
      </c>
      <c r="CN206">
        <v>0</v>
      </c>
      <c r="CO206" t="s">
        <v>1</v>
      </c>
      <c r="CP206" t="s">
        <v>1</v>
      </c>
      <c r="CQ206" t="b">
        <v>1</v>
      </c>
      <c r="CR206" t="s">
        <v>1863</v>
      </c>
      <c r="CS206" t="s">
        <v>1787</v>
      </c>
      <c r="CT206" t="s">
        <v>1871</v>
      </c>
      <c r="CU206" t="s">
        <v>1864</v>
      </c>
      <c r="CV206" t="s">
        <v>927</v>
      </c>
      <c r="CW206" t="s">
        <v>128</v>
      </c>
      <c r="CX206" t="s">
        <v>1450</v>
      </c>
      <c r="CY206">
        <v>1.2999999999999972</v>
      </c>
      <c r="CZ206">
        <v>122572.5668937327</v>
      </c>
      <c r="DA206">
        <v>3460317.85</v>
      </c>
      <c r="DB206" t="s">
        <v>9</v>
      </c>
      <c r="DC206" t="b">
        <v>1</v>
      </c>
      <c r="DD206">
        <v>3460317.85</v>
      </c>
      <c r="DE206">
        <v>0</v>
      </c>
      <c r="DF206" t="b">
        <v>1</v>
      </c>
      <c r="DG206" s="23">
        <f>ROUND(ПП4[[#This Row],[Стоимость квартиры с отделкой]]/1000000,2)</f>
        <v>3.46</v>
      </c>
    </row>
    <row r="207" spans="1:111" x14ac:dyDescent="0.25">
      <c r="A207">
        <v>206</v>
      </c>
      <c r="B207" t="s">
        <v>4</v>
      </c>
      <c r="C207">
        <v>12</v>
      </c>
      <c r="D207" t="s">
        <v>58</v>
      </c>
      <c r="E207">
        <v>1</v>
      </c>
      <c r="F207">
        <v>11.74</v>
      </c>
      <c r="I207">
        <v>11.74</v>
      </c>
      <c r="J207">
        <v>12.47</v>
      </c>
      <c r="K207">
        <v>3.71</v>
      </c>
      <c r="N207">
        <v>7.29</v>
      </c>
      <c r="O207">
        <v>2.89</v>
      </c>
      <c r="Q207">
        <v>2.89</v>
      </c>
      <c r="R207">
        <v>38.1</v>
      </c>
      <c r="S207">
        <v>35.21</v>
      </c>
      <c r="T207">
        <v>36.659999999999997</v>
      </c>
      <c r="U207">
        <v>37.799999999999997</v>
      </c>
      <c r="V207">
        <v>72800</v>
      </c>
      <c r="W207">
        <v>3640</v>
      </c>
      <c r="X207">
        <v>76440</v>
      </c>
      <c r="Y207">
        <v>3057.6</v>
      </c>
      <c r="Z207">
        <v>79497.600000000006</v>
      </c>
      <c r="AA207">
        <v>3974.880000000001</v>
      </c>
      <c r="AB207">
        <v>83472.48000000001</v>
      </c>
      <c r="AC207">
        <v>10.267115040000002</v>
      </c>
      <c r="AD207">
        <v>83482.747115040009</v>
      </c>
      <c r="AE207">
        <v>4174.137355752001</v>
      </c>
      <c r="AF207">
        <v>87656.884470792007</v>
      </c>
      <c r="AH207">
        <v>87656.884470792007</v>
      </c>
      <c r="AI207">
        <v>2629.7065341237603</v>
      </c>
      <c r="AJ207">
        <v>90286.591004915783</v>
      </c>
      <c r="AK207">
        <v>902.86591004915772</v>
      </c>
      <c r="AL207">
        <v>91189.456914964932</v>
      </c>
      <c r="AM207">
        <v>1823.7891382992989</v>
      </c>
      <c r="AN207">
        <v>93013.246053264229</v>
      </c>
      <c r="AO207">
        <v>1860.2649210652849</v>
      </c>
      <c r="AP207">
        <v>94873.510974329518</v>
      </c>
      <c r="AQ207">
        <v>2846.2053292298856</v>
      </c>
      <c r="AR207">
        <v>97719.716303559399</v>
      </c>
      <c r="AS207">
        <v>4885.9858151779699</v>
      </c>
      <c r="AT207">
        <v>102605.70211873736</v>
      </c>
      <c r="AU207">
        <v>3078.1710635621207</v>
      </c>
      <c r="AV207">
        <v>105683.87318229947</v>
      </c>
      <c r="AW207">
        <v>6341.0323909379695</v>
      </c>
      <c r="AX207">
        <v>112024.90557323744</v>
      </c>
      <c r="AZ207">
        <v>112024.90557323744</v>
      </c>
      <c r="BB207">
        <v>112024.90557323744</v>
      </c>
      <c r="BD207">
        <v>112024.90557323744</v>
      </c>
      <c r="BF207">
        <v>112024.90557323744</v>
      </c>
      <c r="BH207">
        <v>112024.90557323744</v>
      </c>
      <c r="BI207" s="5"/>
      <c r="BJ207" s="5">
        <v>112024.90557323744</v>
      </c>
      <c r="BL207">
        <v>112024.90557323744</v>
      </c>
      <c r="BN207">
        <v>112024.90557323744</v>
      </c>
      <c r="BP207">
        <v>112024.90557323744</v>
      </c>
      <c r="BR207">
        <v>112024.90557323744</v>
      </c>
      <c r="BT207">
        <v>112024.90557323744</v>
      </c>
      <c r="BV207">
        <v>112024.90557323744</v>
      </c>
      <c r="BX207">
        <v>112024.90557323744</v>
      </c>
      <c r="BY207">
        <v>112024.91</v>
      </c>
      <c r="BZ207">
        <v>4106833.2</v>
      </c>
      <c r="CC207">
        <v>0</v>
      </c>
      <c r="CD207">
        <v>112024.90998363341</v>
      </c>
      <c r="CE207">
        <v>4106833.2</v>
      </c>
      <c r="CF207" t="s">
        <v>8</v>
      </c>
      <c r="CH207">
        <v>112024.90998363341</v>
      </c>
      <c r="CI207">
        <v>0</v>
      </c>
      <c r="CJ207">
        <v>4106833.2</v>
      </c>
      <c r="CN207">
        <v>0</v>
      </c>
      <c r="CO207" t="s">
        <v>1</v>
      </c>
      <c r="CP207" t="s">
        <v>1</v>
      </c>
      <c r="CQ207" t="b">
        <v>1</v>
      </c>
      <c r="CR207" t="s">
        <v>1863</v>
      </c>
      <c r="CS207" t="s">
        <v>1787</v>
      </c>
      <c r="CT207" t="s">
        <v>1871</v>
      </c>
      <c r="CU207" t="s">
        <v>1864</v>
      </c>
      <c r="CV207" t="s">
        <v>928</v>
      </c>
      <c r="CW207" t="s">
        <v>128</v>
      </c>
      <c r="CX207" t="s">
        <v>1450</v>
      </c>
      <c r="CY207">
        <v>1.1400000000000006</v>
      </c>
      <c r="CZ207">
        <v>127708.39738134216</v>
      </c>
      <c r="DA207">
        <v>4106833.2</v>
      </c>
      <c r="DB207" t="s">
        <v>8</v>
      </c>
      <c r="DC207" t="b">
        <v>1</v>
      </c>
      <c r="DD207">
        <v>4106833.2</v>
      </c>
      <c r="DE207">
        <v>0</v>
      </c>
      <c r="DF207" t="b">
        <v>1</v>
      </c>
      <c r="DG207" s="23">
        <f>ROUND(ПП4[[#This Row],[Стоимость квартиры с отделкой]]/1000000,2)</f>
        <v>4.1100000000000003</v>
      </c>
    </row>
    <row r="208" spans="1:111" x14ac:dyDescent="0.25">
      <c r="A208">
        <v>207</v>
      </c>
      <c r="B208" t="s">
        <v>4</v>
      </c>
      <c r="C208">
        <v>12</v>
      </c>
      <c r="D208" t="s">
        <v>59</v>
      </c>
      <c r="E208">
        <v>3</v>
      </c>
      <c r="F208">
        <v>14.79</v>
      </c>
      <c r="G208">
        <v>14.24</v>
      </c>
      <c r="H208">
        <v>13.63</v>
      </c>
      <c r="I208">
        <v>42.66</v>
      </c>
      <c r="J208">
        <v>13.29</v>
      </c>
      <c r="K208">
        <v>4.72</v>
      </c>
      <c r="L208">
        <v>1.66</v>
      </c>
      <c r="M208">
        <v>2.19</v>
      </c>
      <c r="N208">
        <v>11.45</v>
      </c>
      <c r="O208">
        <v>2.73</v>
      </c>
      <c r="P208">
        <v>2.78</v>
      </c>
      <c r="Q208">
        <v>5.51</v>
      </c>
      <c r="R208">
        <v>81.48</v>
      </c>
      <c r="S208">
        <v>75.97</v>
      </c>
      <c r="T208">
        <v>78.73</v>
      </c>
      <c r="U208">
        <v>80.599999999999994</v>
      </c>
      <c r="V208">
        <v>68992.000000000015</v>
      </c>
      <c r="W208">
        <v>3449.6000000000008</v>
      </c>
      <c r="X208">
        <v>72441.60000000002</v>
      </c>
      <c r="Z208">
        <v>72441.60000000002</v>
      </c>
      <c r="AB208">
        <v>72441.60000000002</v>
      </c>
      <c r="AC208">
        <v>8.9103168000000039</v>
      </c>
      <c r="AD208">
        <v>72450.510316800021</v>
      </c>
      <c r="AF208">
        <v>72450.510316800021</v>
      </c>
      <c r="AH208">
        <v>72450.510316800021</v>
      </c>
      <c r="AJ208">
        <v>72450.510316800021</v>
      </c>
      <c r="AL208">
        <v>72450.510316800021</v>
      </c>
      <c r="AN208">
        <v>72450.510316800021</v>
      </c>
      <c r="AP208">
        <v>72450.510316800021</v>
      </c>
      <c r="AR208">
        <v>72450.510316800021</v>
      </c>
      <c r="AT208">
        <v>72450.510316800021</v>
      </c>
      <c r="AV208">
        <v>72450.510316800021</v>
      </c>
      <c r="AX208">
        <v>72450.510316800021</v>
      </c>
      <c r="AZ208">
        <v>72450.510316800021</v>
      </c>
      <c r="BB208">
        <v>72450.510316800021</v>
      </c>
      <c r="BD208">
        <v>72450.510316800021</v>
      </c>
      <c r="BF208">
        <v>72450.510316800021</v>
      </c>
      <c r="BH208">
        <v>72450.510316800021</v>
      </c>
      <c r="BI208" s="5"/>
      <c r="BJ208" s="5">
        <v>72450.510316800021</v>
      </c>
      <c r="BL208">
        <v>72450.510316800021</v>
      </c>
      <c r="BN208">
        <v>72450.510316800021</v>
      </c>
      <c r="BP208">
        <v>72450.510316800021</v>
      </c>
      <c r="BR208">
        <v>72450.510316800021</v>
      </c>
      <c r="BT208">
        <v>72450.510316800021</v>
      </c>
      <c r="BV208">
        <v>72450.510316800021</v>
      </c>
      <c r="BX208">
        <v>72450.510316800021</v>
      </c>
      <c r="BY208">
        <v>72450.509999999995</v>
      </c>
      <c r="BZ208">
        <v>5704028.6500000004</v>
      </c>
      <c r="CC208">
        <v>0</v>
      </c>
      <c r="CD208">
        <v>72450.509970786239</v>
      </c>
      <c r="CE208">
        <v>5704028.6500000004</v>
      </c>
      <c r="CF208" t="s">
        <v>9</v>
      </c>
      <c r="CG208">
        <v>4000</v>
      </c>
      <c r="CH208">
        <v>76450.509970786239</v>
      </c>
      <c r="CI208">
        <v>314920</v>
      </c>
      <c r="CJ208">
        <v>6018948.6500000004</v>
      </c>
      <c r="CN208">
        <v>0</v>
      </c>
      <c r="CO208" t="s">
        <v>1</v>
      </c>
      <c r="CP208" t="s">
        <v>1</v>
      </c>
      <c r="CQ208" t="b">
        <v>1</v>
      </c>
      <c r="CR208" t="s">
        <v>1863</v>
      </c>
      <c r="CS208" t="s">
        <v>1787</v>
      </c>
      <c r="CT208" t="s">
        <v>1871</v>
      </c>
      <c r="CU208" t="s">
        <v>1866</v>
      </c>
      <c r="CV208" t="s">
        <v>929</v>
      </c>
      <c r="CW208" t="s">
        <v>128</v>
      </c>
      <c r="CX208" t="s">
        <v>1450</v>
      </c>
      <c r="CY208">
        <v>1.8699999999999903</v>
      </c>
      <c r="CZ208">
        <v>142962.45364536953</v>
      </c>
      <c r="DA208">
        <v>6018948.6500000004</v>
      </c>
      <c r="DB208" t="s">
        <v>9</v>
      </c>
      <c r="DC208" t="b">
        <v>1</v>
      </c>
      <c r="DD208">
        <v>6018948.6500000004</v>
      </c>
      <c r="DE208">
        <v>0</v>
      </c>
      <c r="DF208" t="b">
        <v>1</v>
      </c>
      <c r="DG208" s="23">
        <f>ROUND(ПП4[[#This Row],[Стоимость квартиры с отделкой]]/1000000,2)</f>
        <v>6.02</v>
      </c>
    </row>
    <row r="209" spans="1:111" x14ac:dyDescent="0.25">
      <c r="A209">
        <v>208</v>
      </c>
      <c r="B209" t="s">
        <v>4</v>
      </c>
      <c r="C209">
        <v>12</v>
      </c>
      <c r="D209" t="s">
        <v>60</v>
      </c>
      <c r="E209">
        <v>1</v>
      </c>
      <c r="F209">
        <v>14.13</v>
      </c>
      <c r="I209">
        <v>14.13</v>
      </c>
      <c r="J209">
        <v>9.2100000000000009</v>
      </c>
      <c r="K209">
        <v>3.66</v>
      </c>
      <c r="N209">
        <v>5.55</v>
      </c>
      <c r="O209">
        <v>2.48</v>
      </c>
      <c r="Q209">
        <v>2.48</v>
      </c>
      <c r="R209">
        <v>35.03</v>
      </c>
      <c r="S209">
        <v>32.550000000000004</v>
      </c>
      <c r="T209">
        <v>33.79</v>
      </c>
      <c r="U209">
        <v>34.700000000000003</v>
      </c>
      <c r="V209">
        <v>70700</v>
      </c>
      <c r="W209">
        <v>3535</v>
      </c>
      <c r="X209">
        <v>74235</v>
      </c>
      <c r="Y209">
        <v>2969.4</v>
      </c>
      <c r="Z209">
        <v>77204.399999999994</v>
      </c>
      <c r="AA209">
        <v>3860.22</v>
      </c>
      <c r="AB209">
        <v>81064.62</v>
      </c>
      <c r="AC209">
        <v>9.9709482600000001</v>
      </c>
      <c r="AD209">
        <v>81074.590948259996</v>
      </c>
      <c r="AE209">
        <v>4053.7295474130001</v>
      </c>
      <c r="AF209">
        <v>85128.32049567299</v>
      </c>
      <c r="AH209">
        <v>85128.32049567299</v>
      </c>
      <c r="AJ209">
        <v>85128.32049567299</v>
      </c>
      <c r="AL209">
        <v>85128.32049567299</v>
      </c>
      <c r="AN209">
        <v>85128.32049567299</v>
      </c>
      <c r="AP209">
        <v>85128.32049567299</v>
      </c>
      <c r="AR209">
        <v>85128.32049567299</v>
      </c>
      <c r="AT209">
        <v>85128.32049567299</v>
      </c>
      <c r="AV209">
        <v>85128.32049567299</v>
      </c>
      <c r="AX209">
        <v>85128.32049567299</v>
      </c>
      <c r="AZ209">
        <v>85128.32049567299</v>
      </c>
      <c r="BB209">
        <v>85128.32049567299</v>
      </c>
      <c r="BD209">
        <v>85128.32049567299</v>
      </c>
      <c r="BF209">
        <v>85128.32049567299</v>
      </c>
      <c r="BH209">
        <v>85128.32049567299</v>
      </c>
      <c r="BI209" s="5"/>
      <c r="BJ209" s="5">
        <v>85128.32049567299</v>
      </c>
      <c r="BL209">
        <v>85128.32049567299</v>
      </c>
      <c r="BN209">
        <v>85128.32049567299</v>
      </c>
      <c r="BP209">
        <v>85128.32049567299</v>
      </c>
      <c r="BR209">
        <v>85128.32049567299</v>
      </c>
      <c r="BT209">
        <v>85128.32049567299</v>
      </c>
      <c r="BV209">
        <v>85128.32049567299</v>
      </c>
      <c r="BX209">
        <v>85128.32049567299</v>
      </c>
      <c r="BY209">
        <v>85128.320000000007</v>
      </c>
      <c r="BZ209">
        <v>2876485.93</v>
      </c>
      <c r="CB209">
        <v>0.05</v>
      </c>
      <c r="CC209">
        <v>143824.29650000003</v>
      </c>
      <c r="CD209">
        <v>80871.903817697559</v>
      </c>
      <c r="CE209">
        <v>2732661.63</v>
      </c>
      <c r="CF209" t="s">
        <v>9</v>
      </c>
      <c r="CG209">
        <v>4000</v>
      </c>
      <c r="CH209">
        <v>84871.903817697559</v>
      </c>
      <c r="CI209">
        <v>135160</v>
      </c>
      <c r="CJ209">
        <v>2867821.63</v>
      </c>
      <c r="CK209" t="s">
        <v>20</v>
      </c>
      <c r="CL209" t="s">
        <v>62</v>
      </c>
      <c r="CN209">
        <v>0</v>
      </c>
      <c r="CO209" t="s">
        <v>1</v>
      </c>
      <c r="CP209" t="s">
        <v>1</v>
      </c>
      <c r="CQ209" t="b">
        <v>1</v>
      </c>
      <c r="CR209" t="s">
        <v>1863</v>
      </c>
      <c r="CS209" t="s">
        <v>1787</v>
      </c>
      <c r="CT209" t="s">
        <v>1871</v>
      </c>
      <c r="CU209" t="s">
        <v>1864</v>
      </c>
      <c r="CV209" t="s">
        <v>930</v>
      </c>
      <c r="CW209" t="s">
        <v>128</v>
      </c>
      <c r="CX209" t="s">
        <v>1450</v>
      </c>
      <c r="CY209">
        <v>0.91000000000000369</v>
      </c>
      <c r="CZ209">
        <v>77233.43247410508</v>
      </c>
      <c r="DA209">
        <v>2867821.63</v>
      </c>
      <c r="DB209" t="s">
        <v>9</v>
      </c>
      <c r="DC209" t="b">
        <v>1</v>
      </c>
      <c r="DD209">
        <v>2867821.63</v>
      </c>
      <c r="DE209">
        <v>0</v>
      </c>
      <c r="DF209" t="b">
        <v>1</v>
      </c>
      <c r="DG209" s="23">
        <f>ROUND(ПП4[[#This Row],[Стоимость квартиры с отделкой]]/1000000,2)</f>
        <v>2.87</v>
      </c>
    </row>
    <row r="210" spans="1:111" x14ac:dyDescent="0.25">
      <c r="A210">
        <v>209</v>
      </c>
      <c r="B210" t="s">
        <v>4</v>
      </c>
      <c r="C210">
        <v>13</v>
      </c>
      <c r="D210" t="s">
        <v>53</v>
      </c>
      <c r="E210">
        <v>0</v>
      </c>
      <c r="F210">
        <v>13.95</v>
      </c>
      <c r="I210">
        <v>13.95</v>
      </c>
      <c r="J210">
        <v>5.77</v>
      </c>
      <c r="K210">
        <v>3.6</v>
      </c>
      <c r="N210">
        <v>3.59</v>
      </c>
      <c r="O210">
        <v>4.12</v>
      </c>
      <c r="Q210">
        <v>4.12</v>
      </c>
      <c r="R210">
        <v>31.03</v>
      </c>
      <c r="S210">
        <v>26.91</v>
      </c>
      <c r="T210">
        <v>28.97</v>
      </c>
      <c r="U210">
        <v>29.499999999999996</v>
      </c>
      <c r="V210">
        <v>75600</v>
      </c>
      <c r="W210">
        <v>3780</v>
      </c>
      <c r="X210">
        <v>79380</v>
      </c>
      <c r="Z210">
        <v>79380</v>
      </c>
      <c r="AB210">
        <v>79380</v>
      </c>
      <c r="AD210">
        <v>79380</v>
      </c>
      <c r="AF210">
        <v>79380</v>
      </c>
      <c r="AH210">
        <v>79380</v>
      </c>
      <c r="AJ210">
        <v>79380</v>
      </c>
      <c r="AL210">
        <v>79380</v>
      </c>
      <c r="AN210">
        <v>79380</v>
      </c>
      <c r="AP210">
        <v>79380</v>
      </c>
      <c r="AR210">
        <v>79380</v>
      </c>
      <c r="AT210">
        <v>79380</v>
      </c>
      <c r="AV210">
        <v>79380</v>
      </c>
      <c r="AX210">
        <v>79380</v>
      </c>
      <c r="AZ210">
        <v>79380</v>
      </c>
      <c r="BB210">
        <v>79380</v>
      </c>
      <c r="BD210">
        <v>79380</v>
      </c>
      <c r="BF210">
        <v>79380</v>
      </c>
      <c r="BH210">
        <v>79380</v>
      </c>
      <c r="BI210" s="5"/>
      <c r="BJ210" s="5">
        <v>79380</v>
      </c>
      <c r="BL210">
        <v>79380</v>
      </c>
      <c r="BN210">
        <v>79380</v>
      </c>
      <c r="BP210">
        <v>79380</v>
      </c>
      <c r="BR210">
        <v>79380</v>
      </c>
      <c r="BT210">
        <v>79380</v>
      </c>
      <c r="BV210">
        <v>79380</v>
      </c>
      <c r="BX210">
        <v>79380</v>
      </c>
      <c r="BY210">
        <v>79380</v>
      </c>
      <c r="BZ210">
        <v>2299638.6</v>
      </c>
      <c r="CB210">
        <v>0.05</v>
      </c>
      <c r="CC210">
        <v>114981.93</v>
      </c>
      <c r="CD210">
        <v>75411</v>
      </c>
      <c r="CE210">
        <v>2184656.67</v>
      </c>
      <c r="CF210" t="s">
        <v>8</v>
      </c>
      <c r="CH210">
        <v>75411</v>
      </c>
      <c r="CI210">
        <v>0</v>
      </c>
      <c r="CJ210">
        <v>2184656.67</v>
      </c>
      <c r="CL210" t="s">
        <v>62</v>
      </c>
      <c r="CN210">
        <v>0</v>
      </c>
      <c r="CO210" t="s">
        <v>1</v>
      </c>
      <c r="CP210" t="s">
        <v>1</v>
      </c>
      <c r="CQ210" t="b">
        <v>1</v>
      </c>
      <c r="CR210" t="s">
        <v>1863</v>
      </c>
      <c r="CS210" t="s">
        <v>1787</v>
      </c>
      <c r="CT210" t="s">
        <v>1871</v>
      </c>
      <c r="CU210" t="s">
        <v>1862</v>
      </c>
      <c r="CV210" t="s">
        <v>931</v>
      </c>
      <c r="CW210" t="s">
        <v>128</v>
      </c>
      <c r="CX210" t="s">
        <v>1450</v>
      </c>
      <c r="CY210">
        <v>0.52999999999999758</v>
      </c>
      <c r="CZ210">
        <v>39967.82999999982</v>
      </c>
      <c r="DA210">
        <v>2184656.67</v>
      </c>
      <c r="DB210" t="s">
        <v>8</v>
      </c>
      <c r="DC210" t="b">
        <v>1</v>
      </c>
      <c r="DD210">
        <v>2184656.67</v>
      </c>
      <c r="DE210">
        <v>0</v>
      </c>
      <c r="DF210" t="b">
        <v>1</v>
      </c>
      <c r="DG210" s="23">
        <f>ROUND(ПП4[[#This Row],[Стоимость квартиры с отделкой]]/1000000,2)</f>
        <v>2.1800000000000002</v>
      </c>
    </row>
    <row r="211" spans="1:111" x14ac:dyDescent="0.25">
      <c r="A211">
        <v>210</v>
      </c>
      <c r="B211" t="s">
        <v>4</v>
      </c>
      <c r="C211">
        <v>13</v>
      </c>
      <c r="D211" t="s">
        <v>54</v>
      </c>
      <c r="E211">
        <v>2</v>
      </c>
      <c r="F211">
        <v>17.54</v>
      </c>
      <c r="G211">
        <v>12.04</v>
      </c>
      <c r="I211">
        <v>29.58</v>
      </c>
      <c r="J211">
        <v>17.010000000000002</v>
      </c>
      <c r="K211">
        <v>3.71</v>
      </c>
      <c r="L211">
        <v>2.64</v>
      </c>
      <c r="N211">
        <v>13.06</v>
      </c>
      <c r="O211">
        <v>2.61</v>
      </c>
      <c r="P211">
        <v>2.88</v>
      </c>
      <c r="Q211">
        <v>5.49</v>
      </c>
      <c r="R211">
        <v>71.489999999999995</v>
      </c>
      <c r="S211">
        <v>66</v>
      </c>
      <c r="T211">
        <v>68.75</v>
      </c>
      <c r="U211">
        <v>70.099999999999994</v>
      </c>
      <c r="V211">
        <v>71971.199999999997</v>
      </c>
      <c r="W211">
        <v>3598.56</v>
      </c>
      <c r="X211">
        <v>75569.759999999995</v>
      </c>
      <c r="Z211">
        <v>75569.759999999995</v>
      </c>
      <c r="AA211">
        <v>3778.4879999999998</v>
      </c>
      <c r="AB211">
        <v>79348.248000000007</v>
      </c>
      <c r="AC211">
        <v>9.7598345040000005</v>
      </c>
      <c r="AD211">
        <v>79358.007834503995</v>
      </c>
      <c r="AF211">
        <v>79358.007834503995</v>
      </c>
      <c r="AH211">
        <v>79358.007834503995</v>
      </c>
      <c r="AI211">
        <v>1587.1601566900799</v>
      </c>
      <c r="AJ211">
        <v>80945.167991194074</v>
      </c>
      <c r="AK211">
        <v>809.4516799119408</v>
      </c>
      <c r="AL211">
        <v>81754.619671106018</v>
      </c>
      <c r="AM211">
        <v>1635.0923934221205</v>
      </c>
      <c r="AN211">
        <v>83389.712064528139</v>
      </c>
      <c r="AP211">
        <v>83389.712064528139</v>
      </c>
      <c r="AQ211">
        <v>2501.6913619358443</v>
      </c>
      <c r="AR211">
        <v>85891.403426463978</v>
      </c>
      <c r="AT211">
        <v>85891.403426463978</v>
      </c>
      <c r="AU211">
        <v>2576.7421027939195</v>
      </c>
      <c r="AV211">
        <v>88468.14552925789</v>
      </c>
      <c r="AX211">
        <v>88468.14552925789</v>
      </c>
      <c r="AZ211">
        <v>88468.14552925789</v>
      </c>
      <c r="BB211">
        <v>88468.14552925789</v>
      </c>
      <c r="BD211">
        <v>88468.14552925789</v>
      </c>
      <c r="BF211">
        <v>88468.14552925789</v>
      </c>
      <c r="BH211">
        <v>88468.14552925789</v>
      </c>
      <c r="BI211" s="5">
        <v>4423.4072764628945</v>
      </c>
      <c r="BJ211" s="5">
        <v>92891.552805720785</v>
      </c>
      <c r="BK211">
        <v>1000</v>
      </c>
      <c r="BL211">
        <v>93891.552805720785</v>
      </c>
      <c r="BN211">
        <v>93891.552805720785</v>
      </c>
      <c r="BP211">
        <v>93891.552805720785</v>
      </c>
      <c r="BR211">
        <v>93891.552805720785</v>
      </c>
      <c r="BT211">
        <v>93891.552805720785</v>
      </c>
      <c r="BV211">
        <v>93891.552805720785</v>
      </c>
      <c r="BX211">
        <v>93891.552805720785</v>
      </c>
      <c r="BY211">
        <v>93891.55</v>
      </c>
      <c r="BZ211">
        <v>6455100</v>
      </c>
      <c r="CB211">
        <v>0.03</v>
      </c>
      <c r="CC211">
        <v>193653</v>
      </c>
      <c r="CD211">
        <v>91075.592727272742</v>
      </c>
      <c r="CE211">
        <v>6261447</v>
      </c>
      <c r="CF211" t="s">
        <v>8</v>
      </c>
      <c r="CH211">
        <v>91075.592727272742</v>
      </c>
      <c r="CI211">
        <v>0</v>
      </c>
      <c r="CJ211">
        <v>6261447</v>
      </c>
      <c r="CL211" t="s">
        <v>110</v>
      </c>
      <c r="CN211">
        <v>0</v>
      </c>
      <c r="CO211" t="s">
        <v>1</v>
      </c>
      <c r="CP211" t="s">
        <v>1</v>
      </c>
      <c r="CQ211" t="b">
        <v>1</v>
      </c>
      <c r="CR211" t="s">
        <v>1863</v>
      </c>
      <c r="CT211" t="s">
        <v>1871</v>
      </c>
      <c r="CU211" t="s">
        <v>1857</v>
      </c>
      <c r="CV211" t="s">
        <v>932</v>
      </c>
      <c r="CW211" t="s">
        <v>1269</v>
      </c>
      <c r="CX211" t="s">
        <v>1450</v>
      </c>
      <c r="CY211">
        <v>1.3499999999999943</v>
      </c>
      <c r="CZ211">
        <v>122952.05018181769</v>
      </c>
      <c r="DA211">
        <v>6261447</v>
      </c>
      <c r="DB211" t="s">
        <v>8</v>
      </c>
      <c r="DC211" t="b">
        <v>1</v>
      </c>
      <c r="DD211">
        <v>6261447</v>
      </c>
      <c r="DE211">
        <v>0</v>
      </c>
      <c r="DF211" t="b">
        <v>1</v>
      </c>
      <c r="DG211" s="23">
        <f>ROUND(ПП4[[#This Row],[Стоимость квартиры с отделкой]]/1000000,2)</f>
        <v>6.26</v>
      </c>
    </row>
    <row r="212" spans="1:111" x14ac:dyDescent="0.25">
      <c r="A212">
        <v>211</v>
      </c>
      <c r="B212" t="s">
        <v>4</v>
      </c>
      <c r="C212">
        <v>13</v>
      </c>
      <c r="D212" t="s">
        <v>55</v>
      </c>
      <c r="E212">
        <v>1</v>
      </c>
      <c r="F212">
        <v>13.45</v>
      </c>
      <c r="I212">
        <v>13.45</v>
      </c>
      <c r="J212">
        <v>11.31</v>
      </c>
      <c r="K212">
        <v>3.69</v>
      </c>
      <c r="N212">
        <v>5.63</v>
      </c>
      <c r="O212">
        <v>2.59</v>
      </c>
      <c r="Q212">
        <v>2.59</v>
      </c>
      <c r="R212">
        <v>36.67</v>
      </c>
      <c r="S212">
        <v>34.08</v>
      </c>
      <c r="T212">
        <v>35.380000000000003</v>
      </c>
      <c r="U212">
        <v>36.799999999999997</v>
      </c>
      <c r="V212">
        <v>72100</v>
      </c>
      <c r="W212">
        <v>3605</v>
      </c>
      <c r="X212">
        <v>75705</v>
      </c>
      <c r="Y212">
        <v>3028.2000000000003</v>
      </c>
      <c r="Z212">
        <v>78733.2</v>
      </c>
      <c r="AA212">
        <v>3936.66</v>
      </c>
      <c r="AB212">
        <v>82669.86</v>
      </c>
      <c r="AC212">
        <v>10.16839278</v>
      </c>
      <c r="AD212">
        <v>82680.028392780005</v>
      </c>
      <c r="AE212">
        <v>4134.0014196390002</v>
      </c>
      <c r="AF212">
        <v>86814.029812419001</v>
      </c>
      <c r="AH212">
        <v>86814.029812419001</v>
      </c>
      <c r="AJ212">
        <v>86814.029812419001</v>
      </c>
      <c r="AL212">
        <v>86814.029812419001</v>
      </c>
      <c r="AN212">
        <v>86814.029812419001</v>
      </c>
      <c r="AP212">
        <v>86814.029812419001</v>
      </c>
      <c r="AR212">
        <v>86814.029812419001</v>
      </c>
      <c r="AT212">
        <v>86814.029812419001</v>
      </c>
      <c r="AV212">
        <v>86814.029812419001</v>
      </c>
      <c r="AX212">
        <v>86814.029812419001</v>
      </c>
      <c r="AZ212">
        <v>86814.029812419001</v>
      </c>
      <c r="BB212">
        <v>86814.029812419001</v>
      </c>
      <c r="BD212">
        <v>86814.029812419001</v>
      </c>
      <c r="BF212">
        <v>86814.029812419001</v>
      </c>
      <c r="BH212">
        <v>86814.029812419001</v>
      </c>
      <c r="BI212" s="5"/>
      <c r="BJ212" s="5">
        <v>86814.029812419001</v>
      </c>
      <c r="BL212">
        <v>86814.029812419001</v>
      </c>
      <c r="BN212">
        <v>86814.029812419001</v>
      </c>
      <c r="BP212">
        <v>86814.029812419001</v>
      </c>
      <c r="BR212">
        <v>86814.029812419001</v>
      </c>
      <c r="BT212">
        <v>86814.029812419001</v>
      </c>
      <c r="BV212">
        <v>86814.029812419001</v>
      </c>
      <c r="BX212">
        <v>86814.029812419001</v>
      </c>
      <c r="BY212">
        <v>86814.03</v>
      </c>
      <c r="BZ212">
        <v>3071480.38</v>
      </c>
      <c r="CC212">
        <v>0</v>
      </c>
      <c r="CD212">
        <v>86814.029960429616</v>
      </c>
      <c r="CE212">
        <v>3071480.38</v>
      </c>
      <c r="CF212" t="s">
        <v>9</v>
      </c>
      <c r="CG212">
        <v>4000</v>
      </c>
      <c r="CH212">
        <v>90814.029960429616</v>
      </c>
      <c r="CI212">
        <v>141520</v>
      </c>
      <c r="CJ212">
        <v>3213000.38</v>
      </c>
      <c r="CN212">
        <v>0</v>
      </c>
      <c r="CO212" t="s">
        <v>1</v>
      </c>
      <c r="CP212" t="s">
        <v>1</v>
      </c>
      <c r="CQ212" t="b">
        <v>1</v>
      </c>
      <c r="CR212" t="s">
        <v>1863</v>
      </c>
      <c r="CT212" t="s">
        <v>1871</v>
      </c>
      <c r="CU212" t="s">
        <v>1864</v>
      </c>
      <c r="CV212" t="s">
        <v>933</v>
      </c>
      <c r="CW212" t="s">
        <v>128</v>
      </c>
      <c r="CX212" t="s">
        <v>1450</v>
      </c>
      <c r="CY212">
        <v>1.4199999999999946</v>
      </c>
      <c r="CZ212">
        <v>128955.92254380956</v>
      </c>
      <c r="DA212">
        <v>3213000.38</v>
      </c>
      <c r="DB212" t="s">
        <v>9</v>
      </c>
      <c r="DC212" t="b">
        <v>1</v>
      </c>
      <c r="DD212">
        <v>3213000.38</v>
      </c>
      <c r="DE212">
        <v>0</v>
      </c>
      <c r="DF212" t="b">
        <v>1</v>
      </c>
      <c r="DG212" s="23">
        <f>ROUND(ПП4[[#This Row],[Стоимость квартиры с отделкой]]/1000000,2)</f>
        <v>3.21</v>
      </c>
    </row>
    <row r="213" spans="1:111" x14ac:dyDescent="0.25">
      <c r="A213">
        <v>212</v>
      </c>
      <c r="B213" t="s">
        <v>4</v>
      </c>
      <c r="C213">
        <v>13</v>
      </c>
      <c r="D213" t="s">
        <v>56</v>
      </c>
      <c r="E213">
        <v>1</v>
      </c>
      <c r="F213">
        <v>13.45</v>
      </c>
      <c r="I213">
        <v>13.45</v>
      </c>
      <c r="J213">
        <v>12.54</v>
      </c>
      <c r="K213">
        <v>3.69</v>
      </c>
      <c r="N213">
        <v>6.62</v>
      </c>
      <c r="O213">
        <v>3.01</v>
      </c>
      <c r="Q213">
        <v>3.01</v>
      </c>
      <c r="R213">
        <v>39.31</v>
      </c>
      <c r="S213">
        <v>36.299999999999997</v>
      </c>
      <c r="T213">
        <v>37.81</v>
      </c>
      <c r="U213">
        <v>39.4</v>
      </c>
      <c r="V213">
        <v>72800</v>
      </c>
      <c r="W213">
        <v>3640</v>
      </c>
      <c r="X213">
        <v>76440</v>
      </c>
      <c r="Y213">
        <v>3057.6</v>
      </c>
      <c r="Z213">
        <v>79497.600000000006</v>
      </c>
      <c r="AA213">
        <v>3974.880000000001</v>
      </c>
      <c r="AB213">
        <v>83472.48000000001</v>
      </c>
      <c r="AC213">
        <v>10.267115040000002</v>
      </c>
      <c r="AD213">
        <v>83482.747115040009</v>
      </c>
      <c r="AE213">
        <v>4174.137355752001</v>
      </c>
      <c r="AF213">
        <v>87656.884470792007</v>
      </c>
      <c r="AH213">
        <v>87656.884470792007</v>
      </c>
      <c r="AI213">
        <v>2629.7065341237603</v>
      </c>
      <c r="AJ213">
        <v>90286.591004915783</v>
      </c>
      <c r="AK213">
        <v>902.86591004915772</v>
      </c>
      <c r="AL213">
        <v>91189.456914964932</v>
      </c>
      <c r="AM213">
        <v>1823.7891382992989</v>
      </c>
      <c r="AN213">
        <v>93013.246053264229</v>
      </c>
      <c r="AO213">
        <v>1860.2649210652849</v>
      </c>
      <c r="AP213">
        <v>94873.510974329518</v>
      </c>
      <c r="AQ213">
        <v>2846.2053292298856</v>
      </c>
      <c r="AR213">
        <v>97719.716303559399</v>
      </c>
      <c r="AT213">
        <v>97719.716303559399</v>
      </c>
      <c r="AV213">
        <v>97719.716303559399</v>
      </c>
      <c r="AX213">
        <v>97719.716303559399</v>
      </c>
      <c r="AZ213">
        <v>97719.716303559399</v>
      </c>
      <c r="BB213">
        <v>97719.716303559399</v>
      </c>
      <c r="BD213">
        <v>97719.716303559399</v>
      </c>
      <c r="BF213">
        <v>97719.716303559399</v>
      </c>
      <c r="BH213">
        <v>97719.716303559399</v>
      </c>
      <c r="BI213" s="5"/>
      <c r="BJ213" s="5">
        <v>97719.716303559399</v>
      </c>
      <c r="BL213">
        <v>97719.716303559399</v>
      </c>
      <c r="BN213">
        <v>97719.716303559399</v>
      </c>
      <c r="BP213">
        <v>97719.716303559399</v>
      </c>
      <c r="BR213">
        <v>97719.716303559399</v>
      </c>
      <c r="BT213">
        <v>97719.716303559399</v>
      </c>
      <c r="BV213">
        <v>97719.716303559399</v>
      </c>
      <c r="BX213">
        <v>97719.716303559399</v>
      </c>
      <c r="BY213">
        <v>97719.72</v>
      </c>
      <c r="BZ213">
        <v>3694782.61</v>
      </c>
      <c r="CC213">
        <v>0</v>
      </c>
      <c r="CD213">
        <v>97719.719915366295</v>
      </c>
      <c r="CE213">
        <v>3694782.61</v>
      </c>
      <c r="CF213" t="s">
        <v>9</v>
      </c>
      <c r="CG213">
        <v>4500</v>
      </c>
      <c r="CH213">
        <v>102219.7199153663</v>
      </c>
      <c r="CI213">
        <v>170145</v>
      </c>
      <c r="CJ213">
        <v>3864927.61</v>
      </c>
      <c r="CN213">
        <v>0</v>
      </c>
      <c r="CO213" t="s">
        <v>1</v>
      </c>
      <c r="CP213" t="s">
        <v>1</v>
      </c>
      <c r="CQ213" t="b">
        <v>1</v>
      </c>
      <c r="CR213" t="s">
        <v>1863</v>
      </c>
      <c r="CT213" t="s">
        <v>1871</v>
      </c>
      <c r="CU213" t="s">
        <v>1864</v>
      </c>
      <c r="CV213" t="s">
        <v>934</v>
      </c>
      <c r="CW213" t="s">
        <v>128</v>
      </c>
      <c r="CX213" t="s">
        <v>1450</v>
      </c>
      <c r="CY213">
        <v>1.5899999999999963</v>
      </c>
      <c r="CZ213">
        <v>162529.35466543204</v>
      </c>
      <c r="DA213">
        <v>3864927.61</v>
      </c>
      <c r="DB213" t="s">
        <v>9</v>
      </c>
      <c r="DC213" t="b">
        <v>1</v>
      </c>
      <c r="DD213">
        <v>3864927.61</v>
      </c>
      <c r="DE213">
        <v>0</v>
      </c>
      <c r="DF213" t="b">
        <v>1</v>
      </c>
      <c r="DG213" s="23">
        <f>ROUND(ПП4[[#This Row],[Стоимость квартиры с отделкой]]/1000000,2)</f>
        <v>3.86</v>
      </c>
    </row>
    <row r="214" spans="1:111" x14ac:dyDescent="0.25">
      <c r="A214">
        <v>213</v>
      </c>
      <c r="B214" t="s">
        <v>4</v>
      </c>
      <c r="C214">
        <v>13</v>
      </c>
      <c r="D214" t="s">
        <v>57</v>
      </c>
      <c r="E214">
        <v>1</v>
      </c>
      <c r="F214">
        <v>12.11</v>
      </c>
      <c r="I214">
        <v>12.11</v>
      </c>
      <c r="J214">
        <v>12.27</v>
      </c>
      <c r="K214">
        <v>3.84</v>
      </c>
      <c r="N214">
        <v>7.06</v>
      </c>
      <c r="O214">
        <v>2.84</v>
      </c>
      <c r="Q214">
        <v>2.84</v>
      </c>
      <c r="R214">
        <v>38.119999999999997</v>
      </c>
      <c r="S214">
        <v>35.28</v>
      </c>
      <c r="T214">
        <v>36.700000000000003</v>
      </c>
      <c r="U214">
        <v>37.799999999999997</v>
      </c>
      <c r="V214">
        <v>72800</v>
      </c>
      <c r="W214">
        <v>3640</v>
      </c>
      <c r="X214">
        <v>76440</v>
      </c>
      <c r="Y214">
        <v>3057.6</v>
      </c>
      <c r="Z214">
        <v>79497.600000000006</v>
      </c>
      <c r="AA214">
        <v>3974.880000000001</v>
      </c>
      <c r="AB214">
        <v>83472.48000000001</v>
      </c>
      <c r="AC214">
        <v>10.267115040000002</v>
      </c>
      <c r="AD214">
        <v>83482.747115040009</v>
      </c>
      <c r="AE214">
        <v>4174.137355752001</v>
      </c>
      <c r="AF214">
        <v>87656.884470792007</v>
      </c>
      <c r="AH214">
        <v>87656.884470792007</v>
      </c>
      <c r="AI214">
        <v>2629.7065341237603</v>
      </c>
      <c r="AJ214">
        <v>90286.591004915783</v>
      </c>
      <c r="AK214">
        <v>902.86591004915772</v>
      </c>
      <c r="AL214">
        <v>91189.456914964932</v>
      </c>
      <c r="AM214">
        <v>1823.7891382992989</v>
      </c>
      <c r="AN214">
        <v>93013.246053264229</v>
      </c>
      <c r="AO214">
        <v>1860.2649210652849</v>
      </c>
      <c r="AP214">
        <v>94873.510974329518</v>
      </c>
      <c r="AQ214">
        <v>2846.2053292298856</v>
      </c>
      <c r="AR214">
        <v>97719.716303559399</v>
      </c>
      <c r="AS214">
        <v>4885.9858151779699</v>
      </c>
      <c r="AT214">
        <v>102605.70211873736</v>
      </c>
      <c r="AU214">
        <v>3078.1710635621207</v>
      </c>
      <c r="AV214">
        <v>105683.87318229947</v>
      </c>
      <c r="AW214">
        <v>6341.0323909379695</v>
      </c>
      <c r="AX214">
        <v>112024.90557323744</v>
      </c>
      <c r="AZ214">
        <v>112024.90557323744</v>
      </c>
      <c r="BB214">
        <v>112024.90557323744</v>
      </c>
      <c r="BD214">
        <v>112024.90557323744</v>
      </c>
      <c r="BF214">
        <v>112024.90557323744</v>
      </c>
      <c r="BH214">
        <v>112024.90557323744</v>
      </c>
      <c r="BI214" s="5">
        <v>5601.2452786618733</v>
      </c>
      <c r="BJ214" s="5">
        <v>117626.15085189932</v>
      </c>
      <c r="BK214">
        <v>500</v>
      </c>
      <c r="BL214">
        <v>118126.15085189932</v>
      </c>
      <c r="BM214">
        <v>2362.5230170379864</v>
      </c>
      <c r="BN214">
        <v>120488.6738689373</v>
      </c>
      <c r="BO214">
        <v>6024.4336934468656</v>
      </c>
      <c r="BP214">
        <v>126513.10756238416</v>
      </c>
      <c r="BQ214">
        <v>500</v>
      </c>
      <c r="BR214">
        <v>127013.10756238416</v>
      </c>
      <c r="BT214">
        <v>127013.10756238416</v>
      </c>
      <c r="BV214">
        <v>127013.10756238416</v>
      </c>
      <c r="BX214">
        <v>127013.10756238416</v>
      </c>
      <c r="BY214">
        <v>127013.11</v>
      </c>
      <c r="BZ214">
        <v>4661400</v>
      </c>
      <c r="CB214">
        <v>0.03</v>
      </c>
      <c r="CC214">
        <v>139842</v>
      </c>
      <c r="CD214">
        <v>123203.21525885558</v>
      </c>
      <c r="CE214">
        <v>4521558</v>
      </c>
      <c r="CF214" t="s">
        <v>10</v>
      </c>
      <c r="CG214">
        <v>22000</v>
      </c>
      <c r="CH214">
        <v>145203.21525885558</v>
      </c>
      <c r="CI214">
        <v>807400</v>
      </c>
      <c r="CJ214">
        <v>5328958</v>
      </c>
      <c r="CL214" t="s">
        <v>1274</v>
      </c>
      <c r="CN214">
        <v>0</v>
      </c>
      <c r="CO214" t="s">
        <v>1</v>
      </c>
      <c r="CP214" t="s">
        <v>1</v>
      </c>
      <c r="CQ214" t="b">
        <v>1</v>
      </c>
      <c r="CR214" t="s">
        <v>1863</v>
      </c>
      <c r="CT214" t="s">
        <v>1871</v>
      </c>
      <c r="CU214" t="s">
        <v>1864</v>
      </c>
      <c r="CV214" t="s">
        <v>935</v>
      </c>
      <c r="CW214" t="s">
        <v>1269</v>
      </c>
      <c r="CX214" t="s">
        <v>1450</v>
      </c>
      <c r="CY214">
        <v>1.0999999999999943</v>
      </c>
      <c r="CZ214">
        <v>159723.53678474031</v>
      </c>
      <c r="DA214">
        <v>5328958</v>
      </c>
      <c r="DB214" t="s">
        <v>10</v>
      </c>
      <c r="DC214" t="b">
        <v>1</v>
      </c>
      <c r="DD214">
        <v>5328958</v>
      </c>
      <c r="DE214">
        <v>0</v>
      </c>
      <c r="DF214" t="b">
        <v>1</v>
      </c>
      <c r="DG214" s="23">
        <f>ROUND(ПП4[[#This Row],[Стоимость квартиры с отделкой]]/1000000,2)</f>
        <v>5.33</v>
      </c>
    </row>
    <row r="215" spans="1:111" x14ac:dyDescent="0.25">
      <c r="A215">
        <v>214</v>
      </c>
      <c r="B215" t="s">
        <v>4</v>
      </c>
      <c r="C215">
        <v>13</v>
      </c>
      <c r="D215" t="s">
        <v>58</v>
      </c>
      <c r="E215">
        <v>1</v>
      </c>
      <c r="F215">
        <v>11.74</v>
      </c>
      <c r="I215">
        <v>11.74</v>
      </c>
      <c r="J215">
        <v>12.47</v>
      </c>
      <c r="K215">
        <v>3.71</v>
      </c>
      <c r="N215">
        <v>7.29</v>
      </c>
      <c r="O215">
        <v>2.89</v>
      </c>
      <c r="Q215">
        <v>2.89</v>
      </c>
      <c r="R215">
        <v>38.1</v>
      </c>
      <c r="S215">
        <v>35.21</v>
      </c>
      <c r="T215">
        <v>36.659999999999997</v>
      </c>
      <c r="U215">
        <v>37.700000000000003</v>
      </c>
      <c r="V215">
        <v>72800</v>
      </c>
      <c r="W215">
        <v>3640</v>
      </c>
      <c r="X215">
        <v>76440</v>
      </c>
      <c r="Y215">
        <v>3057.6</v>
      </c>
      <c r="Z215">
        <v>79497.600000000006</v>
      </c>
      <c r="AA215">
        <v>3974.880000000001</v>
      </c>
      <c r="AB215">
        <v>83472.48000000001</v>
      </c>
      <c r="AC215">
        <v>10.267115040000002</v>
      </c>
      <c r="AD215">
        <v>83482.747115040009</v>
      </c>
      <c r="AE215">
        <v>4174.137355752001</v>
      </c>
      <c r="AF215">
        <v>87656.884470792007</v>
      </c>
      <c r="AH215">
        <v>87656.884470792007</v>
      </c>
      <c r="AI215">
        <v>2629.7065341237603</v>
      </c>
      <c r="AJ215">
        <v>90286.591004915783</v>
      </c>
      <c r="AK215">
        <v>902.86591004915772</v>
      </c>
      <c r="AL215">
        <v>91189.456914964932</v>
      </c>
      <c r="AM215">
        <v>1823.7891382992989</v>
      </c>
      <c r="AN215">
        <v>93013.246053264229</v>
      </c>
      <c r="AO215">
        <v>1860.2649210652849</v>
      </c>
      <c r="AP215">
        <v>94873.510974329518</v>
      </c>
      <c r="AQ215">
        <v>2846.2053292298856</v>
      </c>
      <c r="AR215">
        <v>97719.716303559399</v>
      </c>
      <c r="AT215">
        <v>97719.716303559399</v>
      </c>
      <c r="AV215">
        <v>97719.716303559399</v>
      </c>
      <c r="AX215">
        <v>97719.716303559399</v>
      </c>
      <c r="AZ215">
        <v>97719.716303559399</v>
      </c>
      <c r="BB215">
        <v>97719.716303559399</v>
      </c>
      <c r="BD215">
        <v>97719.716303559399</v>
      </c>
      <c r="BF215">
        <v>97719.716303559399</v>
      </c>
      <c r="BH215">
        <v>97719.716303559399</v>
      </c>
      <c r="BI215" s="5"/>
      <c r="BJ215" s="5">
        <v>97719.716303559399</v>
      </c>
      <c r="BL215">
        <v>97719.716303559399</v>
      </c>
      <c r="BN215">
        <v>97719.716303559399</v>
      </c>
      <c r="BP215">
        <v>97719.716303559399</v>
      </c>
      <c r="BR215">
        <v>97719.716303559399</v>
      </c>
      <c r="BT215">
        <v>97719.716303559399</v>
      </c>
      <c r="BV215">
        <v>97719.716303559399</v>
      </c>
      <c r="BX215">
        <v>97719.716303559399</v>
      </c>
      <c r="BY215">
        <v>97719.72</v>
      </c>
      <c r="BZ215">
        <v>3582404.94</v>
      </c>
      <c r="CC215">
        <v>0</v>
      </c>
      <c r="CD215">
        <v>97719.720130932925</v>
      </c>
      <c r="CE215">
        <v>3582404.94</v>
      </c>
      <c r="CF215" t="s">
        <v>9</v>
      </c>
      <c r="CG215">
        <v>4500</v>
      </c>
      <c r="CH215">
        <v>102219.72013093292</v>
      </c>
      <c r="CI215">
        <v>164970</v>
      </c>
      <c r="CJ215">
        <v>3747374.94</v>
      </c>
      <c r="CN215">
        <v>0</v>
      </c>
      <c r="CO215" t="s">
        <v>1</v>
      </c>
      <c r="CP215" t="s">
        <v>1</v>
      </c>
      <c r="CQ215" t="b">
        <v>1</v>
      </c>
      <c r="CR215" t="s">
        <v>1863</v>
      </c>
      <c r="CT215" t="s">
        <v>1871</v>
      </c>
      <c r="CU215" t="s">
        <v>1864</v>
      </c>
      <c r="CV215" t="s">
        <v>936</v>
      </c>
      <c r="CW215" t="s">
        <v>128</v>
      </c>
      <c r="CX215" t="s">
        <v>1450</v>
      </c>
      <c r="CY215">
        <v>1.0399999999999991</v>
      </c>
      <c r="CZ215">
        <v>106308.50893617014</v>
      </c>
      <c r="DA215">
        <v>3747374.94</v>
      </c>
      <c r="DB215" t="s">
        <v>9</v>
      </c>
      <c r="DC215" t="b">
        <v>1</v>
      </c>
      <c r="DD215">
        <v>3747374.94</v>
      </c>
      <c r="DE215">
        <v>0</v>
      </c>
      <c r="DF215" t="b">
        <v>1</v>
      </c>
      <c r="DG215" s="23">
        <f>ROUND(ПП4[[#This Row],[Стоимость квартиры с отделкой]]/1000000,2)</f>
        <v>3.75</v>
      </c>
    </row>
    <row r="216" spans="1:111" x14ac:dyDescent="0.25">
      <c r="A216">
        <v>215</v>
      </c>
      <c r="B216" t="s">
        <v>4</v>
      </c>
      <c r="C216">
        <v>13</v>
      </c>
      <c r="D216" t="s">
        <v>59</v>
      </c>
      <c r="E216">
        <v>3</v>
      </c>
      <c r="F216">
        <v>14.79</v>
      </c>
      <c r="G216">
        <v>14.24</v>
      </c>
      <c r="H216">
        <v>13.63</v>
      </c>
      <c r="I216">
        <v>42.66</v>
      </c>
      <c r="J216">
        <v>13.29</v>
      </c>
      <c r="K216">
        <v>4.72</v>
      </c>
      <c r="L216">
        <v>1.66</v>
      </c>
      <c r="M216">
        <v>2.19</v>
      </c>
      <c r="N216">
        <v>11.45</v>
      </c>
      <c r="O216">
        <v>2.73</v>
      </c>
      <c r="P216">
        <v>2.78</v>
      </c>
      <c r="Q216">
        <v>5.51</v>
      </c>
      <c r="R216">
        <v>81.48</v>
      </c>
      <c r="S216">
        <v>75.97</v>
      </c>
      <c r="T216">
        <v>78.73</v>
      </c>
      <c r="U216">
        <v>80.400000000000006</v>
      </c>
      <c r="V216">
        <v>68992.000000000015</v>
      </c>
      <c r="W216">
        <v>3449.6000000000008</v>
      </c>
      <c r="X216">
        <v>72441.60000000002</v>
      </c>
      <c r="Z216">
        <v>72441.60000000002</v>
      </c>
      <c r="AB216">
        <v>72441.60000000002</v>
      </c>
      <c r="AD216">
        <v>72441.60000000002</v>
      </c>
      <c r="AF216">
        <v>72441.60000000002</v>
      </c>
      <c r="AH216">
        <v>72441.60000000002</v>
      </c>
      <c r="AJ216">
        <v>72441.60000000002</v>
      </c>
      <c r="AL216">
        <v>72441.60000000002</v>
      </c>
      <c r="AN216">
        <v>72441.60000000002</v>
      </c>
      <c r="AP216">
        <v>72441.60000000002</v>
      </c>
      <c r="AR216">
        <v>72441.60000000002</v>
      </c>
      <c r="AT216">
        <v>72441.60000000002</v>
      </c>
      <c r="AV216">
        <v>72441.60000000002</v>
      </c>
      <c r="AX216">
        <v>72441.60000000002</v>
      </c>
      <c r="AZ216">
        <v>72441.60000000002</v>
      </c>
      <c r="BB216">
        <v>72441.60000000002</v>
      </c>
      <c r="BD216">
        <v>72441.60000000002</v>
      </c>
      <c r="BF216">
        <v>72441.60000000002</v>
      </c>
      <c r="BH216">
        <v>72441.60000000002</v>
      </c>
      <c r="BI216" s="5"/>
      <c r="BJ216" s="5">
        <v>72441.60000000002</v>
      </c>
      <c r="BL216">
        <v>72441.60000000002</v>
      </c>
      <c r="BN216">
        <v>72441.60000000002</v>
      </c>
      <c r="BP216">
        <v>72441.60000000002</v>
      </c>
      <c r="BR216">
        <v>72441.60000000002</v>
      </c>
      <c r="BT216">
        <v>72441.60000000002</v>
      </c>
      <c r="BV216">
        <v>72441.60000000002</v>
      </c>
      <c r="BX216">
        <v>72441.60000000002</v>
      </c>
      <c r="BY216">
        <v>72441.600000000006</v>
      </c>
      <c r="BZ216">
        <v>5703327.1699999999</v>
      </c>
      <c r="CC216">
        <v>0</v>
      </c>
      <c r="CD216">
        <v>72441.60002540327</v>
      </c>
      <c r="CE216">
        <v>5703327.1699999999</v>
      </c>
      <c r="CF216" t="s">
        <v>8</v>
      </c>
      <c r="CH216">
        <v>72441.60002540327</v>
      </c>
      <c r="CI216">
        <v>0</v>
      </c>
      <c r="CJ216">
        <v>5703327.1699999999</v>
      </c>
      <c r="CN216">
        <v>0</v>
      </c>
      <c r="CO216" t="s">
        <v>1</v>
      </c>
      <c r="CP216" t="s">
        <v>1</v>
      </c>
      <c r="CQ216" t="b">
        <v>1</v>
      </c>
      <c r="CR216" t="s">
        <v>1863</v>
      </c>
      <c r="CT216" t="s">
        <v>1871</v>
      </c>
      <c r="CU216" t="s">
        <v>1866</v>
      </c>
      <c r="CV216" t="s">
        <v>937</v>
      </c>
      <c r="CW216" t="s">
        <v>128</v>
      </c>
      <c r="CX216" t="s">
        <v>1450</v>
      </c>
      <c r="CY216">
        <v>1.6700000000000017</v>
      </c>
      <c r="CZ216">
        <v>120977.4720424236</v>
      </c>
      <c r="DA216">
        <v>5703327.1699999999</v>
      </c>
      <c r="DB216" t="s">
        <v>8</v>
      </c>
      <c r="DC216" t="b">
        <v>1</v>
      </c>
      <c r="DD216">
        <v>5703327.1699999999</v>
      </c>
      <c r="DE216">
        <v>0</v>
      </c>
      <c r="DF216" t="b">
        <v>1</v>
      </c>
      <c r="DG216" s="23">
        <f>ROUND(ПП4[[#This Row],[Стоимость квартиры с отделкой]]/1000000,2)</f>
        <v>5.7</v>
      </c>
    </row>
    <row r="217" spans="1:111" x14ac:dyDescent="0.25">
      <c r="A217">
        <v>216</v>
      </c>
      <c r="B217" t="s">
        <v>4</v>
      </c>
      <c r="C217">
        <v>13</v>
      </c>
      <c r="D217" t="s">
        <v>60</v>
      </c>
      <c r="E217">
        <v>1</v>
      </c>
      <c r="F217">
        <v>14.13</v>
      </c>
      <c r="I217">
        <v>14.13</v>
      </c>
      <c r="J217">
        <v>9.2100000000000009</v>
      </c>
      <c r="K217">
        <v>3.66</v>
      </c>
      <c r="N217">
        <v>5.55</v>
      </c>
      <c r="O217">
        <v>2.48</v>
      </c>
      <c r="Q217">
        <v>2.48</v>
      </c>
      <c r="R217">
        <v>35.03</v>
      </c>
      <c r="S217">
        <v>32.550000000000004</v>
      </c>
      <c r="T217">
        <v>33.79</v>
      </c>
      <c r="U217">
        <v>34.6</v>
      </c>
      <c r="V217">
        <v>70700</v>
      </c>
      <c r="W217">
        <v>3535</v>
      </c>
      <c r="X217">
        <v>74235</v>
      </c>
      <c r="Y217">
        <v>2969.4</v>
      </c>
      <c r="Z217">
        <v>77204.399999999994</v>
      </c>
      <c r="AA217">
        <v>3860.22</v>
      </c>
      <c r="AB217">
        <v>81064.62</v>
      </c>
      <c r="AC217">
        <v>9.9709482600000001</v>
      </c>
      <c r="AD217">
        <v>81074.590948259996</v>
      </c>
      <c r="AE217">
        <v>4053.7295474130001</v>
      </c>
      <c r="AF217">
        <v>85128.32049567299</v>
      </c>
      <c r="AH217">
        <v>85128.32049567299</v>
      </c>
      <c r="AI217">
        <v>2553.8496148701897</v>
      </c>
      <c r="AJ217">
        <v>87682.170110543186</v>
      </c>
      <c r="AK217">
        <v>2630.4651033162954</v>
      </c>
      <c r="AL217">
        <v>90312.635213859481</v>
      </c>
      <c r="AM217">
        <v>3612.5054085543793</v>
      </c>
      <c r="AN217">
        <v>93925.140622413863</v>
      </c>
      <c r="AO217">
        <v>1878.5028124482776</v>
      </c>
      <c r="AP217">
        <v>95803.643434862141</v>
      </c>
      <c r="AQ217">
        <v>2874.1093030458642</v>
      </c>
      <c r="AR217">
        <v>98677.752737907998</v>
      </c>
      <c r="AS217">
        <v>4933.8876368954006</v>
      </c>
      <c r="AT217">
        <v>103611.64037480341</v>
      </c>
      <c r="AU217">
        <v>3108.3492112441018</v>
      </c>
      <c r="AV217">
        <v>106719.98958604748</v>
      </c>
      <c r="AW217">
        <v>6403.1993751628497</v>
      </c>
      <c r="AX217">
        <v>113123.18896121034</v>
      </c>
      <c r="AZ217">
        <v>113123.18896121034</v>
      </c>
      <c r="BB217">
        <v>113123.18896121034</v>
      </c>
      <c r="BD217">
        <v>113123.18896121034</v>
      </c>
      <c r="BF217">
        <v>113123.18896121034</v>
      </c>
      <c r="BH217">
        <v>113123.18896121034</v>
      </c>
      <c r="BI217" s="5">
        <v>5656.1594480605172</v>
      </c>
      <c r="BJ217" s="5">
        <v>118779.34840927084</v>
      </c>
      <c r="BK217">
        <v>500</v>
      </c>
      <c r="BL217">
        <v>119279.34840927084</v>
      </c>
      <c r="BN217">
        <v>119279.34840927084</v>
      </c>
      <c r="BP217">
        <v>119279.34840927084</v>
      </c>
      <c r="BR217">
        <v>119279.34840927084</v>
      </c>
      <c r="BT217">
        <v>119279.34840927084</v>
      </c>
      <c r="BV217">
        <v>119279.34840927084</v>
      </c>
      <c r="BX217">
        <v>119279.34840927084</v>
      </c>
      <c r="BY217">
        <v>119279.35</v>
      </c>
      <c r="BZ217">
        <v>4030500</v>
      </c>
      <c r="CA217">
        <v>88888</v>
      </c>
      <c r="CC217">
        <v>88888</v>
      </c>
      <c r="CD217">
        <v>116650.25155371412</v>
      </c>
      <c r="CE217">
        <v>3941612</v>
      </c>
      <c r="CF217" t="s">
        <v>10</v>
      </c>
      <c r="CG217">
        <v>22000</v>
      </c>
      <c r="CH217">
        <v>138650.2515537141</v>
      </c>
      <c r="CI217">
        <v>743380</v>
      </c>
      <c r="CJ217">
        <v>4684992</v>
      </c>
      <c r="CK217" t="s">
        <v>20</v>
      </c>
      <c r="CL217" t="s">
        <v>1297</v>
      </c>
      <c r="CN217">
        <v>0</v>
      </c>
      <c r="CO217" t="s">
        <v>1</v>
      </c>
      <c r="CP217" t="s">
        <v>1</v>
      </c>
      <c r="CQ217" t="b">
        <v>1</v>
      </c>
      <c r="CR217" t="s">
        <v>1863</v>
      </c>
      <c r="CT217" t="s">
        <v>1871</v>
      </c>
      <c r="CU217" t="s">
        <v>1864</v>
      </c>
      <c r="CV217" t="s">
        <v>938</v>
      </c>
      <c r="CW217" t="s">
        <v>1269</v>
      </c>
      <c r="CX217" t="s">
        <v>1450</v>
      </c>
      <c r="CY217">
        <v>0.81000000000000227</v>
      </c>
      <c r="CZ217">
        <v>112306.70375850874</v>
      </c>
      <c r="DA217">
        <v>4684992</v>
      </c>
      <c r="DB217" t="s">
        <v>10</v>
      </c>
      <c r="DC217" t="b">
        <v>1</v>
      </c>
      <c r="DD217">
        <v>4684992</v>
      </c>
      <c r="DE217">
        <v>0</v>
      </c>
      <c r="DF217" t="b">
        <v>1</v>
      </c>
      <c r="DG217" s="23">
        <f>ROUND(ПП4[[#This Row],[Стоимость квартиры с отделкой]]/1000000,2)</f>
        <v>4.68</v>
      </c>
    </row>
    <row r="218" spans="1:111" x14ac:dyDescent="0.25">
      <c r="A218">
        <v>217</v>
      </c>
      <c r="B218" t="s">
        <v>4</v>
      </c>
      <c r="C218">
        <v>14</v>
      </c>
      <c r="D218" t="s">
        <v>53</v>
      </c>
      <c r="E218">
        <v>0</v>
      </c>
      <c r="F218">
        <v>13.95</v>
      </c>
      <c r="I218">
        <v>13.95</v>
      </c>
      <c r="J218">
        <v>5.77</v>
      </c>
      <c r="K218">
        <v>3.6</v>
      </c>
      <c r="N218">
        <v>3.59</v>
      </c>
      <c r="O218">
        <v>4.12</v>
      </c>
      <c r="Q218">
        <v>4.12</v>
      </c>
      <c r="R218">
        <v>31.03</v>
      </c>
      <c r="S218">
        <v>26.91</v>
      </c>
      <c r="T218">
        <v>28.97</v>
      </c>
      <c r="U218">
        <v>29.6</v>
      </c>
      <c r="V218">
        <v>75600</v>
      </c>
      <c r="W218">
        <v>3780</v>
      </c>
      <c r="X218">
        <v>79380</v>
      </c>
      <c r="Z218">
        <v>79380</v>
      </c>
      <c r="AB218">
        <v>79380</v>
      </c>
      <c r="AC218">
        <v>9.7637400000000003</v>
      </c>
      <c r="AD218">
        <v>79389.763739999995</v>
      </c>
      <c r="AE218">
        <v>3969.4881869999999</v>
      </c>
      <c r="AF218">
        <v>83359.25192699999</v>
      </c>
      <c r="AH218">
        <v>83359.25192699999</v>
      </c>
      <c r="AJ218">
        <v>83359.25192699999</v>
      </c>
      <c r="AK218">
        <v>833.5925192699998</v>
      </c>
      <c r="AL218">
        <v>84192.844446269984</v>
      </c>
      <c r="AN218">
        <v>84192.844446269984</v>
      </c>
      <c r="AP218">
        <v>84192.844446269984</v>
      </c>
      <c r="AR218">
        <v>84192.844446269984</v>
      </c>
      <c r="AT218">
        <v>84192.844446269984</v>
      </c>
      <c r="AV218">
        <v>84192.844446269984</v>
      </c>
      <c r="AX218">
        <v>84192.844446269984</v>
      </c>
      <c r="AZ218">
        <v>84192.844446269984</v>
      </c>
      <c r="BB218">
        <v>84192.844446269984</v>
      </c>
      <c r="BD218">
        <v>84192.844446269984</v>
      </c>
      <c r="BF218">
        <v>84192.844446269984</v>
      </c>
      <c r="BH218">
        <v>84192.844446269984</v>
      </c>
      <c r="BI218" s="5"/>
      <c r="BJ218" s="5">
        <v>84192.844446269984</v>
      </c>
      <c r="BL218">
        <v>84192.844446269984</v>
      </c>
      <c r="BN218">
        <v>84192.844446269984</v>
      </c>
      <c r="BP218">
        <v>84192.844446269984</v>
      </c>
      <c r="BR218">
        <v>84192.844446269984</v>
      </c>
      <c r="BT218">
        <v>84192.844446269984</v>
      </c>
      <c r="BV218">
        <v>84192.844446269984</v>
      </c>
      <c r="BX218">
        <v>84192.844446269984</v>
      </c>
      <c r="BY218">
        <v>84192.84</v>
      </c>
      <c r="BZ218">
        <v>2439066.5699999998</v>
      </c>
      <c r="CA218">
        <v>20000</v>
      </c>
      <c r="CC218">
        <v>20000</v>
      </c>
      <c r="CD218">
        <v>83502.470486710386</v>
      </c>
      <c r="CE218">
        <v>2419066.5699999998</v>
      </c>
      <c r="CF218" t="s">
        <v>8</v>
      </c>
      <c r="CH218">
        <v>83502.470486710386</v>
      </c>
      <c r="CI218">
        <v>0</v>
      </c>
      <c r="CJ218">
        <v>2419066.5699999998</v>
      </c>
      <c r="CL218" t="s">
        <v>61</v>
      </c>
      <c r="CN218">
        <v>0</v>
      </c>
      <c r="CO218" t="s">
        <v>1</v>
      </c>
      <c r="CP218" t="s">
        <v>1</v>
      </c>
      <c r="CQ218" t="b">
        <v>1</v>
      </c>
      <c r="CR218" t="s">
        <v>1863</v>
      </c>
      <c r="CT218" t="s">
        <v>1871</v>
      </c>
      <c r="CU218" t="s">
        <v>1862</v>
      </c>
      <c r="CV218" t="s">
        <v>939</v>
      </c>
      <c r="CW218" t="s">
        <v>128</v>
      </c>
      <c r="CX218" t="s">
        <v>1450</v>
      </c>
      <c r="CY218">
        <v>0.62999999999999901</v>
      </c>
      <c r="CZ218">
        <v>52606.55640662746</v>
      </c>
      <c r="DA218">
        <v>2419066.5699999998</v>
      </c>
      <c r="DB218" t="s">
        <v>8</v>
      </c>
      <c r="DC218" t="b">
        <v>1</v>
      </c>
      <c r="DD218">
        <v>2419066.5699999998</v>
      </c>
      <c r="DE218">
        <v>0</v>
      </c>
      <c r="DF218" t="b">
        <v>1</v>
      </c>
      <c r="DG218" s="23">
        <f>ROUND(ПП4[[#This Row],[Стоимость квартиры с отделкой]]/1000000,2)</f>
        <v>2.42</v>
      </c>
    </row>
    <row r="219" spans="1:111" x14ac:dyDescent="0.25">
      <c r="A219">
        <v>218</v>
      </c>
      <c r="B219" t="s">
        <v>4</v>
      </c>
      <c r="C219">
        <v>14</v>
      </c>
      <c r="D219" t="s">
        <v>54</v>
      </c>
      <c r="E219">
        <v>2</v>
      </c>
      <c r="F219">
        <v>17.54</v>
      </c>
      <c r="G219">
        <v>12.04</v>
      </c>
      <c r="I219">
        <v>29.58</v>
      </c>
      <c r="J219">
        <v>17.010000000000002</v>
      </c>
      <c r="K219">
        <v>3.71</v>
      </c>
      <c r="L219">
        <v>2.64</v>
      </c>
      <c r="N219">
        <v>13.06</v>
      </c>
      <c r="O219">
        <v>2.61</v>
      </c>
      <c r="P219">
        <v>2.88</v>
      </c>
      <c r="Q219">
        <v>5.49</v>
      </c>
      <c r="R219">
        <v>71.489999999999995</v>
      </c>
      <c r="S219">
        <v>66</v>
      </c>
      <c r="T219">
        <v>68.75</v>
      </c>
      <c r="U219">
        <v>70.2</v>
      </c>
      <c r="V219">
        <v>71304.800000000003</v>
      </c>
      <c r="W219">
        <v>3565.24</v>
      </c>
      <c r="X219">
        <v>74870.039999999994</v>
      </c>
      <c r="Z219">
        <v>74870.039999999994</v>
      </c>
      <c r="AA219">
        <v>3743.502</v>
      </c>
      <c r="AB219">
        <v>78613.542000000016</v>
      </c>
      <c r="AC219">
        <v>9.6694656660000025</v>
      </c>
      <c r="AD219">
        <v>78623.211465666012</v>
      </c>
      <c r="AF219">
        <v>78623.211465666012</v>
      </c>
      <c r="AH219">
        <v>78623.211465666012</v>
      </c>
      <c r="AI219">
        <v>1572.4642293133202</v>
      </c>
      <c r="AJ219">
        <v>80195.675694979334</v>
      </c>
      <c r="AK219">
        <v>801.95675694979332</v>
      </c>
      <c r="AL219">
        <v>80997.632451929123</v>
      </c>
      <c r="AM219">
        <v>1619.9526490385824</v>
      </c>
      <c r="AN219">
        <v>82617.585100967699</v>
      </c>
      <c r="AP219">
        <v>82617.585100967699</v>
      </c>
      <c r="AQ219">
        <v>2478.527553029031</v>
      </c>
      <c r="AR219">
        <v>85096.112653996737</v>
      </c>
      <c r="AT219">
        <v>85096.112653996737</v>
      </c>
      <c r="AU219">
        <v>2552.8833796199019</v>
      </c>
      <c r="AV219">
        <v>87648.99603361664</v>
      </c>
      <c r="AX219">
        <v>87648.99603361664</v>
      </c>
      <c r="AZ219">
        <v>87648.99603361664</v>
      </c>
      <c r="BB219">
        <v>87648.99603361664</v>
      </c>
      <c r="BD219">
        <v>87648.99603361664</v>
      </c>
      <c r="BF219">
        <v>87648.99603361664</v>
      </c>
      <c r="BH219">
        <v>87648.99603361664</v>
      </c>
      <c r="BI219" s="5"/>
      <c r="BJ219" s="5">
        <v>87648.99603361664</v>
      </c>
      <c r="BL219">
        <v>87648.99603361664</v>
      </c>
      <c r="BN219">
        <v>87648.99603361664</v>
      </c>
      <c r="BP219">
        <v>87648.99603361664</v>
      </c>
      <c r="BR219">
        <v>87648.99603361664</v>
      </c>
      <c r="BT219">
        <v>87648.99603361664</v>
      </c>
      <c r="BV219">
        <v>87648.99603361664</v>
      </c>
      <c r="BX219">
        <v>87648.99603361664</v>
      </c>
      <c r="BY219">
        <v>87649</v>
      </c>
      <c r="BZ219">
        <v>6025868.75</v>
      </c>
      <c r="CC219">
        <v>0</v>
      </c>
      <c r="CD219">
        <v>87649</v>
      </c>
      <c r="CE219">
        <v>6025868.75</v>
      </c>
      <c r="CF219" t="s">
        <v>8</v>
      </c>
      <c r="CH219">
        <v>87649</v>
      </c>
      <c r="CI219">
        <v>0</v>
      </c>
      <c r="CJ219">
        <v>6025868.75</v>
      </c>
      <c r="CN219">
        <v>0</v>
      </c>
      <c r="CO219" t="s">
        <v>1</v>
      </c>
      <c r="CP219" t="s">
        <v>1</v>
      </c>
      <c r="CQ219" t="b">
        <v>1</v>
      </c>
      <c r="CR219" t="s">
        <v>1863</v>
      </c>
      <c r="CT219" t="s">
        <v>1871</v>
      </c>
      <c r="CU219" t="s">
        <v>1857</v>
      </c>
      <c r="CV219" t="s">
        <v>940</v>
      </c>
      <c r="CW219" t="s">
        <v>128</v>
      </c>
      <c r="CX219" t="s">
        <v>1450</v>
      </c>
      <c r="CY219">
        <v>1.4500000000000028</v>
      </c>
      <c r="CZ219">
        <v>127091.05000000024</v>
      </c>
      <c r="DA219">
        <v>6025868.75</v>
      </c>
      <c r="DB219" t="s">
        <v>8</v>
      </c>
      <c r="DC219" t="b">
        <v>1</v>
      </c>
      <c r="DD219">
        <v>6025868.75</v>
      </c>
      <c r="DE219">
        <v>0</v>
      </c>
      <c r="DF219" t="b">
        <v>1</v>
      </c>
      <c r="DG219" s="23">
        <f>ROUND(ПП4[[#This Row],[Стоимость квартиры с отделкой]]/1000000,2)</f>
        <v>6.03</v>
      </c>
    </row>
    <row r="220" spans="1:111" x14ac:dyDescent="0.25">
      <c r="A220">
        <v>219</v>
      </c>
      <c r="B220" t="s">
        <v>4</v>
      </c>
      <c r="C220">
        <v>14</v>
      </c>
      <c r="D220" t="s">
        <v>55</v>
      </c>
      <c r="E220">
        <v>1</v>
      </c>
      <c r="F220">
        <v>13.45</v>
      </c>
      <c r="I220">
        <v>13.45</v>
      </c>
      <c r="J220">
        <v>11.31</v>
      </c>
      <c r="K220">
        <v>3.69</v>
      </c>
      <c r="N220">
        <v>5.63</v>
      </c>
      <c r="O220">
        <v>2.59</v>
      </c>
      <c r="Q220">
        <v>2.59</v>
      </c>
      <c r="R220">
        <v>36.67</v>
      </c>
      <c r="S220">
        <v>34.08</v>
      </c>
      <c r="T220">
        <v>35.380000000000003</v>
      </c>
      <c r="U220">
        <v>36.599999999999994</v>
      </c>
      <c r="V220">
        <v>71400</v>
      </c>
      <c r="W220">
        <v>3570</v>
      </c>
      <c r="X220">
        <v>74970</v>
      </c>
      <c r="Y220">
        <v>2998.8</v>
      </c>
      <c r="Z220">
        <v>77968.800000000003</v>
      </c>
      <c r="AB220">
        <v>77968.800000000003</v>
      </c>
      <c r="AD220">
        <v>77968.800000000003</v>
      </c>
      <c r="AF220">
        <v>77968.800000000003</v>
      </c>
      <c r="AH220">
        <v>77968.800000000003</v>
      </c>
      <c r="AJ220">
        <v>77968.800000000003</v>
      </c>
      <c r="AL220">
        <v>77968.800000000003</v>
      </c>
      <c r="AN220">
        <v>77968.800000000003</v>
      </c>
      <c r="AP220">
        <v>77968.800000000003</v>
      </c>
      <c r="AR220">
        <v>77968.800000000003</v>
      </c>
      <c r="AT220">
        <v>77968.800000000003</v>
      </c>
      <c r="AV220">
        <v>77968.800000000003</v>
      </c>
      <c r="AX220">
        <v>77968.800000000003</v>
      </c>
      <c r="AZ220">
        <v>77968.800000000003</v>
      </c>
      <c r="BB220">
        <v>77968.800000000003</v>
      </c>
      <c r="BD220">
        <v>77968.800000000003</v>
      </c>
      <c r="BF220">
        <v>77968.800000000003</v>
      </c>
      <c r="BH220">
        <v>77968.800000000003</v>
      </c>
      <c r="BI220" s="5"/>
      <c r="BJ220" s="5">
        <v>77968.800000000003</v>
      </c>
      <c r="BL220">
        <v>77968.800000000003</v>
      </c>
      <c r="BN220">
        <v>77968.800000000003</v>
      </c>
      <c r="BP220">
        <v>77968.800000000003</v>
      </c>
      <c r="BR220">
        <v>77968.800000000003</v>
      </c>
      <c r="BT220">
        <v>77968.800000000003</v>
      </c>
      <c r="BV220">
        <v>77968.800000000003</v>
      </c>
      <c r="BX220">
        <v>77968.800000000003</v>
      </c>
      <c r="BY220">
        <v>77968.800000000003</v>
      </c>
      <c r="BZ220">
        <v>2758536.14</v>
      </c>
      <c r="CC220">
        <v>0</v>
      </c>
      <c r="CD220">
        <v>77968.799886941779</v>
      </c>
      <c r="CE220">
        <v>2758536.14</v>
      </c>
      <c r="CF220" t="s">
        <v>9</v>
      </c>
      <c r="CG220">
        <v>7500</v>
      </c>
      <c r="CH220">
        <v>85468.799886941779</v>
      </c>
      <c r="CI220">
        <v>265350</v>
      </c>
      <c r="CJ220">
        <v>3023886.14</v>
      </c>
      <c r="CN220">
        <v>0</v>
      </c>
      <c r="CO220" t="s">
        <v>1</v>
      </c>
      <c r="CP220" t="s">
        <v>1</v>
      </c>
      <c r="CQ220" t="b">
        <v>1</v>
      </c>
      <c r="CR220" t="s">
        <v>1863</v>
      </c>
      <c r="CT220" t="s">
        <v>1871</v>
      </c>
      <c r="CU220" t="s">
        <v>1864</v>
      </c>
      <c r="CV220" t="s">
        <v>941</v>
      </c>
      <c r="CW220" t="s">
        <v>128</v>
      </c>
      <c r="CX220" t="s">
        <v>1450</v>
      </c>
      <c r="CY220">
        <v>1.2199999999999918</v>
      </c>
      <c r="CZ220">
        <v>104271.93586206826</v>
      </c>
      <c r="DA220">
        <v>3023886.14</v>
      </c>
      <c r="DB220" t="s">
        <v>9</v>
      </c>
      <c r="DC220" t="b">
        <v>1</v>
      </c>
      <c r="DD220">
        <v>3023886.14</v>
      </c>
      <c r="DE220">
        <v>0</v>
      </c>
      <c r="DF220" t="b">
        <v>1</v>
      </c>
      <c r="DG220" s="23">
        <f>ROUND(ПП4[[#This Row],[Стоимость квартиры с отделкой]]/1000000,2)</f>
        <v>3.02</v>
      </c>
    </row>
    <row r="221" spans="1:111" x14ac:dyDescent="0.25">
      <c r="A221">
        <v>220</v>
      </c>
      <c r="B221" t="s">
        <v>4</v>
      </c>
      <c r="C221">
        <v>14</v>
      </c>
      <c r="D221" t="s">
        <v>56</v>
      </c>
      <c r="E221">
        <v>1</v>
      </c>
      <c r="F221">
        <v>13.45</v>
      </c>
      <c r="I221">
        <v>13.45</v>
      </c>
      <c r="J221">
        <v>12.54</v>
      </c>
      <c r="K221">
        <v>3.69</v>
      </c>
      <c r="N221">
        <v>6.62</v>
      </c>
      <c r="O221">
        <v>3.01</v>
      </c>
      <c r="Q221">
        <v>3.01</v>
      </c>
      <c r="R221">
        <v>39.31</v>
      </c>
      <c r="S221">
        <v>36.299999999999997</v>
      </c>
      <c r="T221">
        <v>37.81</v>
      </c>
      <c r="U221">
        <v>38.9</v>
      </c>
      <c r="V221">
        <v>72100</v>
      </c>
      <c r="W221">
        <v>3605</v>
      </c>
      <c r="X221">
        <v>75705</v>
      </c>
      <c r="Y221">
        <v>3028.2000000000003</v>
      </c>
      <c r="Z221">
        <v>78733.2</v>
      </c>
      <c r="AA221">
        <v>3936.66</v>
      </c>
      <c r="AB221">
        <v>82669.86</v>
      </c>
      <c r="AC221">
        <v>10.16839278</v>
      </c>
      <c r="AD221">
        <v>82680.028392780005</v>
      </c>
      <c r="AE221">
        <v>4134.0014196390002</v>
      </c>
      <c r="AF221">
        <v>86814.029812419001</v>
      </c>
      <c r="AH221">
        <v>86814.029812419001</v>
      </c>
      <c r="AI221">
        <v>2604.4208943725698</v>
      </c>
      <c r="AJ221">
        <v>89418.450706791569</v>
      </c>
      <c r="AK221">
        <v>894.18450706791566</v>
      </c>
      <c r="AL221">
        <v>90312.635213859481</v>
      </c>
      <c r="AM221">
        <v>1806.2527042771897</v>
      </c>
      <c r="AN221">
        <v>92118.887918136679</v>
      </c>
      <c r="AO221">
        <v>1842.3777583627336</v>
      </c>
      <c r="AP221">
        <v>93961.265676499403</v>
      </c>
      <c r="AQ221">
        <v>2818.8379702949819</v>
      </c>
      <c r="AR221">
        <v>96780.103646794378</v>
      </c>
      <c r="AT221">
        <v>96780.103646794378</v>
      </c>
      <c r="AU221">
        <v>2903.4031094038314</v>
      </c>
      <c r="AV221">
        <v>99683.506756198214</v>
      </c>
      <c r="AW221">
        <v>5981.0104053718924</v>
      </c>
      <c r="AX221">
        <v>105664.51716157013</v>
      </c>
      <c r="AZ221">
        <v>105664.51716157013</v>
      </c>
      <c r="BB221">
        <v>105664.51716157013</v>
      </c>
      <c r="BD221">
        <v>105664.51716157013</v>
      </c>
      <c r="BE221">
        <v>1745</v>
      </c>
      <c r="BF221">
        <v>107409.51716157013</v>
      </c>
      <c r="BH221">
        <v>107409.51716157013</v>
      </c>
      <c r="BI221" s="5"/>
      <c r="BJ221" s="5">
        <v>107409.51716157013</v>
      </c>
      <c r="BL221">
        <v>107409.51716157013</v>
      </c>
      <c r="BN221">
        <v>107409.51716157013</v>
      </c>
      <c r="BP221">
        <v>107409.51716157013</v>
      </c>
      <c r="BR221">
        <v>107409.51716157013</v>
      </c>
      <c r="BT221">
        <v>107409.51716157013</v>
      </c>
      <c r="BV221">
        <v>107409.51716157013</v>
      </c>
      <c r="BX221">
        <v>107409.51716157013</v>
      </c>
      <c r="BY221">
        <v>107409.52</v>
      </c>
      <c r="BZ221">
        <v>4061200</v>
      </c>
      <c r="CC221">
        <v>0</v>
      </c>
      <c r="CD221">
        <v>107410.73790002643</v>
      </c>
      <c r="CE221">
        <v>4061200</v>
      </c>
      <c r="CF221" t="s">
        <v>9</v>
      </c>
      <c r="CG221">
        <v>7500</v>
      </c>
      <c r="CH221">
        <v>114910.73790002643</v>
      </c>
      <c r="CI221">
        <v>283575</v>
      </c>
      <c r="CJ221">
        <v>4344775</v>
      </c>
      <c r="CN221">
        <v>0</v>
      </c>
      <c r="CO221" t="s">
        <v>1</v>
      </c>
      <c r="CP221" t="s">
        <v>1</v>
      </c>
      <c r="CQ221" t="b">
        <v>1</v>
      </c>
      <c r="CR221" t="s">
        <v>1863</v>
      </c>
      <c r="CT221" t="s">
        <v>1871</v>
      </c>
      <c r="CU221" t="s">
        <v>1864</v>
      </c>
      <c r="CV221" t="s">
        <v>942</v>
      </c>
      <c r="CW221" t="s">
        <v>1269</v>
      </c>
      <c r="CX221" t="s">
        <v>1450</v>
      </c>
      <c r="CY221">
        <v>1.0899999999999963</v>
      </c>
      <c r="CZ221">
        <v>125252.7043110284</v>
      </c>
      <c r="DA221">
        <v>4344775</v>
      </c>
      <c r="DB221" t="s">
        <v>9</v>
      </c>
      <c r="DC221" t="b">
        <v>1</v>
      </c>
      <c r="DD221">
        <v>4344775</v>
      </c>
      <c r="DE221">
        <v>0</v>
      </c>
      <c r="DF221" t="b">
        <v>1</v>
      </c>
      <c r="DG221" s="23">
        <f>ROUND(ПП4[[#This Row],[Стоимость квартиры с отделкой]]/1000000,2)</f>
        <v>4.34</v>
      </c>
    </row>
    <row r="222" spans="1:111" x14ac:dyDescent="0.25">
      <c r="A222">
        <v>221</v>
      </c>
      <c r="B222" t="s">
        <v>4</v>
      </c>
      <c r="C222">
        <v>14</v>
      </c>
      <c r="D222" t="s">
        <v>57</v>
      </c>
      <c r="E222">
        <v>1</v>
      </c>
      <c r="F222">
        <v>12.11</v>
      </c>
      <c r="I222">
        <v>12.11</v>
      </c>
      <c r="J222">
        <v>12.27</v>
      </c>
      <c r="K222">
        <v>3.84</v>
      </c>
      <c r="N222">
        <v>7.06</v>
      </c>
      <c r="O222">
        <v>2.84</v>
      </c>
      <c r="Q222">
        <v>2.84</v>
      </c>
      <c r="R222">
        <v>38.119999999999997</v>
      </c>
      <c r="S222">
        <v>35.28</v>
      </c>
      <c r="T222">
        <v>36.700000000000003</v>
      </c>
      <c r="U222">
        <v>37.999999999999993</v>
      </c>
      <c r="V222">
        <v>72100</v>
      </c>
      <c r="W222">
        <v>3605</v>
      </c>
      <c r="X222">
        <v>75705</v>
      </c>
      <c r="Y222">
        <v>3028.2000000000003</v>
      </c>
      <c r="Z222">
        <v>78733.2</v>
      </c>
      <c r="AA222">
        <v>3936.66</v>
      </c>
      <c r="AB222">
        <v>82669.86</v>
      </c>
      <c r="AC222">
        <v>10.16839278</v>
      </c>
      <c r="AD222">
        <v>82680.028392780005</v>
      </c>
      <c r="AE222">
        <v>4134.0014196390002</v>
      </c>
      <c r="AF222">
        <v>86814.029812419001</v>
      </c>
      <c r="AH222">
        <v>86814.029812419001</v>
      </c>
      <c r="AI222">
        <v>2604.4208943725698</v>
      </c>
      <c r="AJ222">
        <v>89418.450706791569</v>
      </c>
      <c r="AK222">
        <v>894.18450706791566</v>
      </c>
      <c r="AL222">
        <v>90312.635213859481</v>
      </c>
      <c r="AM222">
        <v>1806.2527042771897</v>
      </c>
      <c r="AN222">
        <v>92118.887918136679</v>
      </c>
      <c r="AO222">
        <v>1842.3777583627336</v>
      </c>
      <c r="AP222">
        <v>93961.265676499403</v>
      </c>
      <c r="AR222">
        <v>93961.265676499403</v>
      </c>
      <c r="AT222">
        <v>93961.265676499403</v>
      </c>
      <c r="AV222">
        <v>93961.265676499403</v>
      </c>
      <c r="AX222">
        <v>93961.265676499403</v>
      </c>
      <c r="AZ222">
        <v>93961.265676499403</v>
      </c>
      <c r="BB222">
        <v>93961.265676499403</v>
      </c>
      <c r="BD222">
        <v>93961.265676499403</v>
      </c>
      <c r="BF222">
        <v>93961.265676499403</v>
      </c>
      <c r="BH222">
        <v>93961.265676499403</v>
      </c>
      <c r="BI222" s="5"/>
      <c r="BJ222" s="5">
        <v>93961.265676499403</v>
      </c>
      <c r="BL222">
        <v>93961.265676499403</v>
      </c>
      <c r="BN222">
        <v>93961.265676499403</v>
      </c>
      <c r="BP222">
        <v>93961.265676499403</v>
      </c>
      <c r="BR222">
        <v>93961.265676499403</v>
      </c>
      <c r="BT222">
        <v>93961.265676499403</v>
      </c>
      <c r="BV222">
        <v>93961.265676499403</v>
      </c>
      <c r="BX222">
        <v>93961.265676499403</v>
      </c>
      <c r="BY222">
        <v>93961.27</v>
      </c>
      <c r="BZ222">
        <v>3448378.61</v>
      </c>
      <c r="CC222">
        <v>0</v>
      </c>
      <c r="CD222">
        <v>93961.270027247941</v>
      </c>
      <c r="CE222">
        <v>3448378.61</v>
      </c>
      <c r="CF222" t="s">
        <v>10</v>
      </c>
      <c r="CG222">
        <v>15000</v>
      </c>
      <c r="CH222">
        <v>108961.27002724794</v>
      </c>
      <c r="CI222">
        <v>550500</v>
      </c>
      <c r="CJ222">
        <v>3998878.61</v>
      </c>
      <c r="CN222">
        <v>0</v>
      </c>
      <c r="CO222" t="s">
        <v>1</v>
      </c>
      <c r="CP222" t="s">
        <v>1</v>
      </c>
      <c r="CQ222" t="b">
        <v>1</v>
      </c>
      <c r="CR222" t="s">
        <v>1863</v>
      </c>
      <c r="CT222" t="s">
        <v>1871</v>
      </c>
      <c r="CU222" t="s">
        <v>1864</v>
      </c>
      <c r="CV222" t="s">
        <v>943</v>
      </c>
      <c r="CW222" t="s">
        <v>128</v>
      </c>
      <c r="CX222" t="s">
        <v>1450</v>
      </c>
      <c r="CY222">
        <v>1.2999999999999901</v>
      </c>
      <c r="CZ222">
        <v>141649.65103542124</v>
      </c>
      <c r="DA222">
        <v>3998878.61</v>
      </c>
      <c r="DB222" t="s">
        <v>10</v>
      </c>
      <c r="DC222" t="b">
        <v>1</v>
      </c>
      <c r="DD222">
        <v>3998878.61</v>
      </c>
      <c r="DE222">
        <v>0</v>
      </c>
      <c r="DF222" t="b">
        <v>1</v>
      </c>
      <c r="DG222" s="23">
        <f>ROUND(ПП4[[#This Row],[Стоимость квартиры с отделкой]]/1000000,2)</f>
        <v>4</v>
      </c>
    </row>
    <row r="223" spans="1:111" x14ac:dyDescent="0.25">
      <c r="A223">
        <v>222</v>
      </c>
      <c r="B223" t="s">
        <v>4</v>
      </c>
      <c r="C223">
        <v>14</v>
      </c>
      <c r="D223" t="s">
        <v>58</v>
      </c>
      <c r="E223">
        <v>1</v>
      </c>
      <c r="F223">
        <v>11.74</v>
      </c>
      <c r="I223">
        <v>11.74</v>
      </c>
      <c r="J223">
        <v>12.47</v>
      </c>
      <c r="K223">
        <v>3.71</v>
      </c>
      <c r="N223">
        <v>7.29</v>
      </c>
      <c r="O223">
        <v>2.89</v>
      </c>
      <c r="Q223">
        <v>2.89</v>
      </c>
      <c r="R223">
        <v>38.1</v>
      </c>
      <c r="S223">
        <v>35.21</v>
      </c>
      <c r="T223">
        <v>36.659999999999997</v>
      </c>
      <c r="U223">
        <v>37.700000000000003</v>
      </c>
      <c r="V223">
        <v>72100</v>
      </c>
      <c r="W223">
        <v>3605</v>
      </c>
      <c r="X223">
        <v>75705</v>
      </c>
      <c r="Y223">
        <v>3028.2000000000003</v>
      </c>
      <c r="Z223">
        <v>78733.2</v>
      </c>
      <c r="AA223">
        <v>3936.66</v>
      </c>
      <c r="AB223">
        <v>82669.86</v>
      </c>
      <c r="AC223">
        <v>10.16839278</v>
      </c>
      <c r="AD223">
        <v>82680.028392780005</v>
      </c>
      <c r="AE223">
        <v>4134.0014196390002</v>
      </c>
      <c r="AF223">
        <v>86814.029812419001</v>
      </c>
      <c r="AH223">
        <v>86814.029812419001</v>
      </c>
      <c r="AI223">
        <v>2604.4208943725698</v>
      </c>
      <c r="AJ223">
        <v>89418.450706791569</v>
      </c>
      <c r="AK223">
        <v>894.18450706791566</v>
      </c>
      <c r="AL223">
        <v>90312.635213859481</v>
      </c>
      <c r="AM223">
        <v>1806.2527042771897</v>
      </c>
      <c r="AN223">
        <v>92118.887918136679</v>
      </c>
      <c r="AO223">
        <v>1842.3777583627336</v>
      </c>
      <c r="AP223">
        <v>93961.265676499403</v>
      </c>
      <c r="AQ223">
        <v>2818.8379702949819</v>
      </c>
      <c r="AR223">
        <v>96780.103646794378</v>
      </c>
      <c r="AS223">
        <v>4839.0051823397189</v>
      </c>
      <c r="AT223">
        <v>101619.1088291341</v>
      </c>
      <c r="AU223">
        <v>3048.5732648740227</v>
      </c>
      <c r="AV223">
        <v>104667.68209400812</v>
      </c>
      <c r="AW223">
        <v>6280.0609256404869</v>
      </c>
      <c r="AX223">
        <v>110947.74301964859</v>
      </c>
      <c r="AZ223">
        <v>110947.74301964859</v>
      </c>
      <c r="BB223">
        <v>110947.74301964859</v>
      </c>
      <c r="BD223">
        <v>110947.74301964859</v>
      </c>
      <c r="BF223">
        <v>110947.74301964859</v>
      </c>
      <c r="BH223">
        <v>110947.74301964859</v>
      </c>
      <c r="BI223" s="5">
        <v>5547.3871509824312</v>
      </c>
      <c r="BJ223" s="5">
        <v>116495.13017063103</v>
      </c>
      <c r="BK223">
        <v>500</v>
      </c>
      <c r="BL223">
        <v>116995.13017063103</v>
      </c>
      <c r="BM223">
        <v>2339.9026034126209</v>
      </c>
      <c r="BN223">
        <v>119335.03277404366</v>
      </c>
      <c r="BP223">
        <v>119335.03277404366</v>
      </c>
      <c r="BR223">
        <v>119335.03277404366</v>
      </c>
      <c r="BT223">
        <v>119335.03277404366</v>
      </c>
      <c r="BV223">
        <v>119335.03277404366</v>
      </c>
      <c r="BX223">
        <v>119335.03277404366</v>
      </c>
      <c r="BY223">
        <v>119335.03</v>
      </c>
      <c r="BZ223">
        <v>4374900</v>
      </c>
      <c r="CA223">
        <v>88888</v>
      </c>
      <c r="CC223">
        <v>88888</v>
      </c>
      <c r="CD223">
        <v>116912.4931805783</v>
      </c>
      <c r="CE223">
        <v>4286012</v>
      </c>
      <c r="CF223" t="s">
        <v>10</v>
      </c>
      <c r="CG223">
        <v>22000</v>
      </c>
      <c r="CH223">
        <v>138912.49318057828</v>
      </c>
      <c r="CI223">
        <v>806520</v>
      </c>
      <c r="CJ223">
        <v>5092532</v>
      </c>
      <c r="CL223" t="s">
        <v>1297</v>
      </c>
      <c r="CN223">
        <v>0</v>
      </c>
      <c r="CO223" t="s">
        <v>1</v>
      </c>
      <c r="CP223" t="s">
        <v>1</v>
      </c>
      <c r="CQ223" t="b">
        <v>1</v>
      </c>
      <c r="CR223" t="s">
        <v>1863</v>
      </c>
      <c r="CT223" t="s">
        <v>1871</v>
      </c>
      <c r="CU223" t="s">
        <v>1864</v>
      </c>
      <c r="CV223" t="s">
        <v>944</v>
      </c>
      <c r="CW223" t="s">
        <v>1269</v>
      </c>
      <c r="CX223" t="s">
        <v>1450</v>
      </c>
      <c r="CY223">
        <v>1.0399999999999991</v>
      </c>
      <c r="CZ223">
        <v>144468.99290780129</v>
      </c>
      <c r="DA223">
        <v>5092532</v>
      </c>
      <c r="DB223" t="s">
        <v>10</v>
      </c>
      <c r="DC223" t="b">
        <v>1</v>
      </c>
      <c r="DD223">
        <v>5092532</v>
      </c>
      <c r="DE223">
        <v>0</v>
      </c>
      <c r="DF223" t="b">
        <v>1</v>
      </c>
      <c r="DG223" s="23">
        <f>ROUND(ПП4[[#This Row],[Стоимость квартиры с отделкой]]/1000000,2)</f>
        <v>5.09</v>
      </c>
    </row>
    <row r="224" spans="1:111" x14ac:dyDescent="0.25">
      <c r="A224">
        <v>223</v>
      </c>
      <c r="B224" t="s">
        <v>4</v>
      </c>
      <c r="C224">
        <v>14</v>
      </c>
      <c r="D224" t="s">
        <v>59</v>
      </c>
      <c r="E224">
        <v>3</v>
      </c>
      <c r="F224">
        <v>14.79</v>
      </c>
      <c r="G224">
        <v>14.24</v>
      </c>
      <c r="H224">
        <v>13.63</v>
      </c>
      <c r="I224">
        <v>42.66</v>
      </c>
      <c r="J224">
        <v>13.29</v>
      </c>
      <c r="K224">
        <v>4.72</v>
      </c>
      <c r="L224">
        <v>1.66</v>
      </c>
      <c r="M224">
        <v>2.19</v>
      </c>
      <c r="N224">
        <v>11.45</v>
      </c>
      <c r="O224">
        <v>2.73</v>
      </c>
      <c r="P224">
        <v>2.78</v>
      </c>
      <c r="Q224">
        <v>5.51</v>
      </c>
      <c r="R224">
        <v>81.48</v>
      </c>
      <c r="S224">
        <v>75.97</v>
      </c>
      <c r="T224">
        <v>78.73</v>
      </c>
      <c r="U224">
        <v>79.8</v>
      </c>
      <c r="V224">
        <v>68364.800000000003</v>
      </c>
      <c r="W224">
        <v>3418.24</v>
      </c>
      <c r="X224">
        <v>71783.040000000008</v>
      </c>
      <c r="Z224">
        <v>71783.040000000008</v>
      </c>
      <c r="AB224">
        <v>71783.040000000008</v>
      </c>
      <c r="AC224">
        <v>8.8293139200000024</v>
      </c>
      <c r="AD224">
        <v>71791.869313920004</v>
      </c>
      <c r="AF224">
        <v>71791.869313920004</v>
      </c>
      <c r="AH224">
        <v>71791.869313920004</v>
      </c>
      <c r="AI224">
        <v>2153.7560794176002</v>
      </c>
      <c r="AJ224">
        <v>73945.625393337599</v>
      </c>
      <c r="AK224">
        <v>739.45625393337605</v>
      </c>
      <c r="AL224">
        <v>74685.08164727097</v>
      </c>
      <c r="AM224">
        <v>1493.7016329454195</v>
      </c>
      <c r="AN224">
        <v>76178.78328021639</v>
      </c>
      <c r="AP224">
        <v>76178.78328021639</v>
      </c>
      <c r="AR224">
        <v>76178.78328021639</v>
      </c>
      <c r="AT224">
        <v>76178.78328021639</v>
      </c>
      <c r="AV224">
        <v>76178.78328021639</v>
      </c>
      <c r="AX224">
        <v>76178.78328021639</v>
      </c>
      <c r="AZ224">
        <v>76178.78328021639</v>
      </c>
      <c r="BB224">
        <v>76178.78328021639</v>
      </c>
      <c r="BD224">
        <v>76178.78328021639</v>
      </c>
      <c r="BF224">
        <v>76178.78328021639</v>
      </c>
      <c r="BH224">
        <v>76178.78328021639</v>
      </c>
      <c r="BI224" s="5"/>
      <c r="BJ224" s="5">
        <v>76178.78328021639</v>
      </c>
      <c r="BL224">
        <v>76178.78328021639</v>
      </c>
      <c r="BN224">
        <v>76178.78328021639</v>
      </c>
      <c r="BP224">
        <v>76178.78328021639</v>
      </c>
      <c r="BR224">
        <v>76178.78328021639</v>
      </c>
      <c r="BT224">
        <v>76178.78328021639</v>
      </c>
      <c r="BV224">
        <v>76178.78328021639</v>
      </c>
      <c r="BX224">
        <v>76178.78328021639</v>
      </c>
      <c r="BY224">
        <v>76178.78</v>
      </c>
      <c r="BZ224">
        <v>5997555.3499999996</v>
      </c>
      <c r="CB224">
        <v>0.03</v>
      </c>
      <c r="CC224">
        <v>179926.66049999997</v>
      </c>
      <c r="CD224">
        <v>73893.416613743175</v>
      </c>
      <c r="CE224">
        <v>5817628.6900000004</v>
      </c>
      <c r="CF224" t="s">
        <v>8</v>
      </c>
      <c r="CH224">
        <v>73893.416613743175</v>
      </c>
      <c r="CI224">
        <v>0</v>
      </c>
      <c r="CJ224">
        <v>5817628.6900000004</v>
      </c>
      <c r="CL224" t="s">
        <v>62</v>
      </c>
      <c r="CN224">
        <v>0</v>
      </c>
      <c r="CO224" t="s">
        <v>1</v>
      </c>
      <c r="CP224" t="s">
        <v>1</v>
      </c>
      <c r="CQ224" t="b">
        <v>1</v>
      </c>
      <c r="CR224" t="s">
        <v>1863</v>
      </c>
      <c r="CT224" t="s">
        <v>1871</v>
      </c>
      <c r="CU224" t="s">
        <v>1866</v>
      </c>
      <c r="CV224" t="s">
        <v>945</v>
      </c>
      <c r="CW224" t="s">
        <v>128</v>
      </c>
      <c r="CX224" t="s">
        <v>1450</v>
      </c>
      <c r="CY224">
        <v>1.0699999999999932</v>
      </c>
      <c r="CZ224">
        <v>79065.955776704694</v>
      </c>
      <c r="DA224">
        <v>5817628.6900000004</v>
      </c>
      <c r="DB224" t="s">
        <v>8</v>
      </c>
      <c r="DC224" t="b">
        <v>1</v>
      </c>
      <c r="DD224">
        <v>5817628.6900000004</v>
      </c>
      <c r="DE224">
        <v>0</v>
      </c>
      <c r="DF224" t="b">
        <v>1</v>
      </c>
      <c r="DG224" s="23">
        <f>ROUND(ПП4[[#This Row],[Стоимость квартиры с отделкой]]/1000000,2)</f>
        <v>5.82</v>
      </c>
    </row>
    <row r="225" spans="1:111" x14ac:dyDescent="0.25">
      <c r="A225">
        <v>224</v>
      </c>
      <c r="B225" t="s">
        <v>4</v>
      </c>
      <c r="C225">
        <v>14</v>
      </c>
      <c r="D225" t="s">
        <v>60</v>
      </c>
      <c r="E225">
        <v>1</v>
      </c>
      <c r="F225">
        <v>14.13</v>
      </c>
      <c r="I225">
        <v>14.13</v>
      </c>
      <c r="J225">
        <v>9.2100000000000009</v>
      </c>
      <c r="K225">
        <v>3.66</v>
      </c>
      <c r="N225">
        <v>5.55</v>
      </c>
      <c r="O225">
        <v>2.48</v>
      </c>
      <c r="Q225">
        <v>2.48</v>
      </c>
      <c r="R225">
        <v>35.03</v>
      </c>
      <c r="S225">
        <v>32.550000000000004</v>
      </c>
      <c r="T225">
        <v>33.79</v>
      </c>
      <c r="U225">
        <v>34.999999999999993</v>
      </c>
      <c r="V225">
        <v>70700</v>
      </c>
      <c r="W225">
        <v>3535</v>
      </c>
      <c r="X225">
        <v>74235</v>
      </c>
      <c r="Y225">
        <v>2969.4</v>
      </c>
      <c r="Z225">
        <v>77204.399999999994</v>
      </c>
      <c r="AA225">
        <v>3860.22</v>
      </c>
      <c r="AB225">
        <v>81064.62</v>
      </c>
      <c r="AC225">
        <v>9.9709482600000001</v>
      </c>
      <c r="AD225">
        <v>81074.590948259996</v>
      </c>
      <c r="AE225">
        <v>4053.7295474130001</v>
      </c>
      <c r="AF225">
        <v>85128.32049567299</v>
      </c>
      <c r="AH225">
        <v>85128.32049567299</v>
      </c>
      <c r="AI225">
        <v>2553.8496148701897</v>
      </c>
      <c r="AJ225">
        <v>87682.170110543186</v>
      </c>
      <c r="AK225">
        <v>2630.4651033162954</v>
      </c>
      <c r="AL225">
        <v>90312.635213859481</v>
      </c>
      <c r="AM225">
        <v>3612.5054085543793</v>
      </c>
      <c r="AN225">
        <v>93925.140622413863</v>
      </c>
      <c r="AO225">
        <v>1878.5028124482776</v>
      </c>
      <c r="AP225">
        <v>95803.643434862141</v>
      </c>
      <c r="AQ225">
        <v>2874.1093030458642</v>
      </c>
      <c r="AR225">
        <v>98677.752737907998</v>
      </c>
      <c r="AT225">
        <v>98677.752737907998</v>
      </c>
      <c r="AV225">
        <v>98677.752737907998</v>
      </c>
      <c r="AX225">
        <v>98677.752737907998</v>
      </c>
      <c r="AZ225">
        <v>98677.752737907998</v>
      </c>
      <c r="BB225">
        <v>98677.752737907998</v>
      </c>
      <c r="BD225">
        <v>98677.752737907998</v>
      </c>
      <c r="BF225">
        <v>98677.752737907998</v>
      </c>
      <c r="BH225">
        <v>98677.752737907998</v>
      </c>
      <c r="BI225" s="5"/>
      <c r="BJ225" s="5">
        <v>98677.752737907998</v>
      </c>
      <c r="BL225">
        <v>98677.752737907998</v>
      </c>
      <c r="BN225">
        <v>98677.752737907998</v>
      </c>
      <c r="BP225">
        <v>98677.752737907998</v>
      </c>
      <c r="BR225">
        <v>98677.752737907998</v>
      </c>
      <c r="BT225">
        <v>98677.752737907998</v>
      </c>
      <c r="BV225">
        <v>98677.752737907998</v>
      </c>
      <c r="BX225">
        <v>98677.752737907998</v>
      </c>
      <c r="BY225">
        <v>98677.75</v>
      </c>
      <c r="BZ225">
        <v>3334321.17</v>
      </c>
      <c r="CB225">
        <v>0.02</v>
      </c>
      <c r="CC225">
        <v>66686.4234</v>
      </c>
      <c r="CD225">
        <v>96704.195028114831</v>
      </c>
      <c r="CE225">
        <v>3267634.75</v>
      </c>
      <c r="CF225" t="s">
        <v>10</v>
      </c>
      <c r="CG225">
        <v>15500</v>
      </c>
      <c r="CH225">
        <v>112204.19502811485</v>
      </c>
      <c r="CI225">
        <v>523745</v>
      </c>
      <c r="CJ225">
        <v>3791379.75</v>
      </c>
      <c r="CK225" t="s">
        <v>20</v>
      </c>
      <c r="CL225" t="s">
        <v>81</v>
      </c>
      <c r="CN225">
        <v>0</v>
      </c>
      <c r="CO225" t="s">
        <v>1</v>
      </c>
      <c r="CP225" t="s">
        <v>1</v>
      </c>
      <c r="CQ225" t="b">
        <v>1</v>
      </c>
      <c r="CR225" t="s">
        <v>1863</v>
      </c>
      <c r="CT225" t="s">
        <v>1871</v>
      </c>
      <c r="CU225" t="s">
        <v>1864</v>
      </c>
      <c r="CV225" t="s">
        <v>946</v>
      </c>
      <c r="CW225" t="s">
        <v>128</v>
      </c>
      <c r="CX225" t="s">
        <v>1450</v>
      </c>
      <c r="CY225">
        <v>1.2099999999999935</v>
      </c>
      <c r="CZ225">
        <v>135767.07598401824</v>
      </c>
      <c r="DA225">
        <v>3791379.75</v>
      </c>
      <c r="DB225" t="s">
        <v>10</v>
      </c>
      <c r="DC225" t="b">
        <v>1</v>
      </c>
      <c r="DD225">
        <v>3791379.75</v>
      </c>
      <c r="DE225">
        <v>0</v>
      </c>
      <c r="DF225" t="b">
        <v>1</v>
      </c>
      <c r="DG225" s="23">
        <f>ROUND(ПП4[[#This Row],[Стоимость квартиры с отделкой]]/1000000,2)</f>
        <v>3.79</v>
      </c>
    </row>
    <row r="226" spans="1:111" x14ac:dyDescent="0.25">
      <c r="A226">
        <v>225</v>
      </c>
      <c r="B226" t="s">
        <v>4</v>
      </c>
      <c r="C226">
        <v>15</v>
      </c>
      <c r="D226" t="s">
        <v>53</v>
      </c>
      <c r="E226">
        <v>0</v>
      </c>
      <c r="F226">
        <v>13.95</v>
      </c>
      <c r="I226">
        <v>13.95</v>
      </c>
      <c r="J226">
        <v>5.77</v>
      </c>
      <c r="K226">
        <v>3.6</v>
      </c>
      <c r="N226">
        <v>3.59</v>
      </c>
      <c r="O226">
        <v>4.12</v>
      </c>
      <c r="Q226">
        <v>4.12</v>
      </c>
      <c r="R226">
        <v>31.03</v>
      </c>
      <c r="S226">
        <v>26.91</v>
      </c>
      <c r="T226">
        <v>28.97</v>
      </c>
      <c r="U226">
        <v>29.7</v>
      </c>
      <c r="V226">
        <v>75600</v>
      </c>
      <c r="W226">
        <v>3780</v>
      </c>
      <c r="X226">
        <v>79380</v>
      </c>
      <c r="Z226">
        <v>79380</v>
      </c>
      <c r="AB226">
        <v>79380</v>
      </c>
      <c r="AD226">
        <v>79380</v>
      </c>
      <c r="AF226">
        <v>79380</v>
      </c>
      <c r="AH226">
        <v>79380</v>
      </c>
      <c r="AJ226">
        <v>79380</v>
      </c>
      <c r="AL226">
        <v>79380</v>
      </c>
      <c r="AN226">
        <v>79380</v>
      </c>
      <c r="AP226">
        <v>79380</v>
      </c>
      <c r="AR226">
        <v>79380</v>
      </c>
      <c r="AT226">
        <v>79380</v>
      </c>
      <c r="AV226">
        <v>79380</v>
      </c>
      <c r="AX226">
        <v>79380</v>
      </c>
      <c r="AZ226">
        <v>79380</v>
      </c>
      <c r="BB226">
        <v>79380</v>
      </c>
      <c r="BD226">
        <v>79380</v>
      </c>
      <c r="BF226">
        <v>79380</v>
      </c>
      <c r="BH226">
        <v>79380</v>
      </c>
      <c r="BI226" s="5"/>
      <c r="BJ226" s="5">
        <v>79380</v>
      </c>
      <c r="BL226">
        <v>79380</v>
      </c>
      <c r="BN226">
        <v>79380</v>
      </c>
      <c r="BP226">
        <v>79380</v>
      </c>
      <c r="BR226">
        <v>79380</v>
      </c>
      <c r="BT226">
        <v>79380</v>
      </c>
      <c r="BV226">
        <v>79380</v>
      </c>
      <c r="BX226">
        <v>79380</v>
      </c>
      <c r="BY226">
        <v>79380</v>
      </c>
      <c r="BZ226">
        <v>2299638.6</v>
      </c>
      <c r="CB226">
        <v>0.05</v>
      </c>
      <c r="CC226">
        <v>114981.93</v>
      </c>
      <c r="CD226">
        <v>75411</v>
      </c>
      <c r="CE226">
        <v>2184656.67</v>
      </c>
      <c r="CF226" t="s">
        <v>8</v>
      </c>
      <c r="CH226">
        <v>75411</v>
      </c>
      <c r="CI226">
        <v>0</v>
      </c>
      <c r="CJ226">
        <v>2184656.67</v>
      </c>
      <c r="CL226" t="s">
        <v>62</v>
      </c>
      <c r="CN226">
        <v>0</v>
      </c>
      <c r="CO226" t="s">
        <v>1</v>
      </c>
      <c r="CP226" t="s">
        <v>1</v>
      </c>
      <c r="CQ226" t="b">
        <v>1</v>
      </c>
      <c r="CR226" t="s">
        <v>1863</v>
      </c>
      <c r="CT226" t="s">
        <v>1871</v>
      </c>
      <c r="CU226" t="s">
        <v>1862</v>
      </c>
      <c r="CV226" t="s">
        <v>947</v>
      </c>
      <c r="CW226" t="s">
        <v>128</v>
      </c>
      <c r="CX226" t="s">
        <v>1450</v>
      </c>
      <c r="CY226">
        <v>0.73000000000000043</v>
      </c>
      <c r="CZ226">
        <v>55050.030000000035</v>
      </c>
      <c r="DA226">
        <v>2184656.67</v>
      </c>
      <c r="DB226" t="s">
        <v>8</v>
      </c>
      <c r="DC226" t="b">
        <v>1</v>
      </c>
      <c r="DD226">
        <v>2184656.67</v>
      </c>
      <c r="DE226">
        <v>0</v>
      </c>
      <c r="DF226" t="b">
        <v>1</v>
      </c>
      <c r="DG226" s="23">
        <f>ROUND(ПП4[[#This Row],[Стоимость квартиры с отделкой]]/1000000,2)</f>
        <v>2.1800000000000002</v>
      </c>
    </row>
    <row r="227" spans="1:111" x14ac:dyDescent="0.25">
      <c r="A227">
        <v>226</v>
      </c>
      <c r="B227" t="s">
        <v>4</v>
      </c>
      <c r="C227">
        <v>15</v>
      </c>
      <c r="D227" t="s">
        <v>54</v>
      </c>
      <c r="E227">
        <v>2</v>
      </c>
      <c r="F227">
        <v>17.54</v>
      </c>
      <c r="G227">
        <v>12.04</v>
      </c>
      <c r="I227">
        <v>29.58</v>
      </c>
      <c r="J227">
        <v>17.010000000000002</v>
      </c>
      <c r="K227">
        <v>3.71</v>
      </c>
      <c r="L227">
        <v>2.64</v>
      </c>
      <c r="N227">
        <v>13.06</v>
      </c>
      <c r="O227">
        <v>2.61</v>
      </c>
      <c r="P227">
        <v>2.88</v>
      </c>
      <c r="Q227">
        <v>5.49</v>
      </c>
      <c r="R227">
        <v>71.489999999999995</v>
      </c>
      <c r="S227">
        <v>66</v>
      </c>
      <c r="T227">
        <v>68.75</v>
      </c>
      <c r="U227">
        <v>69.899999999999991</v>
      </c>
      <c r="V227">
        <v>71971.199999999997</v>
      </c>
      <c r="W227">
        <v>3598.56</v>
      </c>
      <c r="X227">
        <v>75569.759999999995</v>
      </c>
      <c r="Z227">
        <v>75569.759999999995</v>
      </c>
      <c r="AA227">
        <v>3778.4879999999998</v>
      </c>
      <c r="AB227">
        <v>79348.248000000007</v>
      </c>
      <c r="AC227">
        <v>9.7598345040000005</v>
      </c>
      <c r="AD227">
        <v>79358.007834503995</v>
      </c>
      <c r="AF227">
        <v>79358.007834503995</v>
      </c>
      <c r="AH227">
        <v>79358.007834503995</v>
      </c>
      <c r="AI227">
        <v>1587.1601566900799</v>
      </c>
      <c r="AJ227">
        <v>80945.167991194074</v>
      </c>
      <c r="AK227">
        <v>809.4516799119408</v>
      </c>
      <c r="AL227">
        <v>81754.619671106018</v>
      </c>
      <c r="AM227">
        <v>1635.0923934221205</v>
      </c>
      <c r="AN227">
        <v>83389.712064528139</v>
      </c>
      <c r="AP227">
        <v>83389.712064528139</v>
      </c>
      <c r="AQ227">
        <v>2501.6913619358443</v>
      </c>
      <c r="AR227">
        <v>85891.403426463978</v>
      </c>
      <c r="AT227">
        <v>85891.403426463978</v>
      </c>
      <c r="AU227">
        <v>2576.7421027939195</v>
      </c>
      <c r="AV227">
        <v>88468.14552925789</v>
      </c>
      <c r="AX227">
        <v>88468.14552925789</v>
      </c>
      <c r="AZ227">
        <v>88468.14552925789</v>
      </c>
      <c r="BB227">
        <v>88468.14552925789</v>
      </c>
      <c r="BD227">
        <v>88468.14552925789</v>
      </c>
      <c r="BF227">
        <v>88468.14552925789</v>
      </c>
      <c r="BH227">
        <v>88468.14552925789</v>
      </c>
      <c r="BI227" s="5">
        <v>4423.4072764628945</v>
      </c>
      <c r="BJ227" s="5">
        <v>92891.552805720785</v>
      </c>
      <c r="BK227">
        <v>1000</v>
      </c>
      <c r="BL227">
        <v>93891.552805720785</v>
      </c>
      <c r="BM227">
        <v>1877.831056114416</v>
      </c>
      <c r="BN227">
        <v>95769.383861835202</v>
      </c>
      <c r="BO227">
        <v>4788.4691930917606</v>
      </c>
      <c r="BP227">
        <v>100557.85305492696</v>
      </c>
      <c r="BQ227">
        <v>500</v>
      </c>
      <c r="BR227">
        <v>101057.85305492696</v>
      </c>
      <c r="BT227">
        <v>101057.85305492696</v>
      </c>
      <c r="BV227">
        <v>101057.85305492696</v>
      </c>
      <c r="BX227">
        <v>101057.85305492696</v>
      </c>
      <c r="BY227">
        <v>101057.85</v>
      </c>
      <c r="BZ227">
        <v>6947800</v>
      </c>
      <c r="CC227">
        <v>0</v>
      </c>
      <c r="CD227">
        <v>101058.90909090907</v>
      </c>
      <c r="CE227">
        <v>6947800</v>
      </c>
      <c r="CF227" t="s">
        <v>9</v>
      </c>
      <c r="CG227">
        <v>7500</v>
      </c>
      <c r="CH227">
        <v>108558.90909090907</v>
      </c>
      <c r="CI227">
        <v>515625</v>
      </c>
      <c r="CJ227">
        <v>7463425</v>
      </c>
      <c r="CN227">
        <v>0</v>
      </c>
      <c r="CO227" t="s">
        <v>1</v>
      </c>
      <c r="CP227" t="s">
        <v>1</v>
      </c>
      <c r="CQ227" t="b">
        <v>1</v>
      </c>
      <c r="CR227" t="s">
        <v>1863</v>
      </c>
      <c r="CT227" t="s">
        <v>1871</v>
      </c>
      <c r="CU227" t="s">
        <v>1857</v>
      </c>
      <c r="CV227" t="s">
        <v>948</v>
      </c>
      <c r="CW227" t="s">
        <v>1269</v>
      </c>
      <c r="CX227" t="s">
        <v>1450</v>
      </c>
      <c r="CY227">
        <v>1.1499999999999917</v>
      </c>
      <c r="CZ227">
        <v>124842.74545454452</v>
      </c>
      <c r="DA227">
        <v>7463425</v>
      </c>
      <c r="DB227" t="s">
        <v>9</v>
      </c>
      <c r="DC227" t="b">
        <v>1</v>
      </c>
      <c r="DD227">
        <v>7463425</v>
      </c>
      <c r="DE227">
        <v>0</v>
      </c>
      <c r="DF227" t="b">
        <v>1</v>
      </c>
      <c r="DG227" s="23">
        <f>ROUND(ПП4[[#This Row],[Стоимость квартиры с отделкой]]/1000000,2)</f>
        <v>7.46</v>
      </c>
    </row>
    <row r="228" spans="1:111" x14ac:dyDescent="0.25">
      <c r="A228">
        <v>227</v>
      </c>
      <c r="B228" t="s">
        <v>4</v>
      </c>
      <c r="C228">
        <v>15</v>
      </c>
      <c r="D228" t="s">
        <v>55</v>
      </c>
      <c r="E228">
        <v>1</v>
      </c>
      <c r="F228">
        <v>13.45</v>
      </c>
      <c r="I228">
        <v>13.45</v>
      </c>
      <c r="J228">
        <v>11.31</v>
      </c>
      <c r="K228">
        <v>3.69</v>
      </c>
      <c r="N228">
        <v>5.63</v>
      </c>
      <c r="O228">
        <v>2.59</v>
      </c>
      <c r="Q228">
        <v>2.59</v>
      </c>
      <c r="R228">
        <v>36.67</v>
      </c>
      <c r="S228">
        <v>34.08</v>
      </c>
      <c r="T228">
        <v>35.380000000000003</v>
      </c>
      <c r="U228">
        <v>36.499999999999993</v>
      </c>
      <c r="V228">
        <v>72100</v>
      </c>
      <c r="W228">
        <v>3605</v>
      </c>
      <c r="X228">
        <v>75705</v>
      </c>
      <c r="Y228">
        <v>3028.2000000000003</v>
      </c>
      <c r="Z228">
        <v>78733.2</v>
      </c>
      <c r="AA228">
        <v>3936.66</v>
      </c>
      <c r="AB228">
        <v>82669.86</v>
      </c>
      <c r="AC228">
        <v>10.16839278</v>
      </c>
      <c r="AD228">
        <v>82680.028392780005</v>
      </c>
      <c r="AE228">
        <v>4134.0014196390002</v>
      </c>
      <c r="AF228">
        <v>86814.029812419001</v>
      </c>
      <c r="AH228">
        <v>86814.029812419001</v>
      </c>
      <c r="AI228">
        <v>2604.4208943725698</v>
      </c>
      <c r="AJ228">
        <v>89418.450706791569</v>
      </c>
      <c r="AK228">
        <v>894.18450706791566</v>
      </c>
      <c r="AL228">
        <v>90312.635213859481</v>
      </c>
      <c r="AM228">
        <v>1806.2527042771897</v>
      </c>
      <c r="AN228">
        <v>92118.887918136679</v>
      </c>
      <c r="AO228">
        <v>1842.3777583627336</v>
      </c>
      <c r="AP228">
        <v>93961.265676499403</v>
      </c>
      <c r="AQ228">
        <v>2818.8379702949819</v>
      </c>
      <c r="AR228">
        <v>96780.103646794378</v>
      </c>
      <c r="AS228">
        <v>4839.0051823397189</v>
      </c>
      <c r="AT228">
        <v>101619.1088291341</v>
      </c>
      <c r="AU228">
        <v>3048.5732648740227</v>
      </c>
      <c r="AV228">
        <v>104667.68209400812</v>
      </c>
      <c r="AW228">
        <v>6280.0609256404869</v>
      </c>
      <c r="AX228">
        <v>110947.74301964859</v>
      </c>
      <c r="AZ228">
        <v>110947.74301964859</v>
      </c>
      <c r="BB228">
        <v>110947.74301964859</v>
      </c>
      <c r="BD228">
        <v>110947.74301964859</v>
      </c>
      <c r="BF228">
        <v>110947.74301964859</v>
      </c>
      <c r="BH228">
        <v>110947.74301964859</v>
      </c>
      <c r="BI228" s="5"/>
      <c r="BJ228" s="5">
        <v>110947.74301964859</v>
      </c>
      <c r="BL228">
        <v>110947.74301964859</v>
      </c>
      <c r="BN228">
        <v>110947.74301964859</v>
      </c>
      <c r="BP228">
        <v>110947.74301964859</v>
      </c>
      <c r="BR228">
        <v>110947.74301964859</v>
      </c>
      <c r="BT228">
        <v>110947.74301964859</v>
      </c>
      <c r="BV228">
        <v>110947.74301964859</v>
      </c>
      <c r="BX228">
        <v>110947.74301964859</v>
      </c>
      <c r="BY228">
        <v>110947.74</v>
      </c>
      <c r="BZ228">
        <v>3925331.04</v>
      </c>
      <c r="CA228">
        <v>20000</v>
      </c>
      <c r="CC228">
        <v>20000</v>
      </c>
      <c r="CD228">
        <v>110382.44884115319</v>
      </c>
      <c r="CE228">
        <v>3905331.04</v>
      </c>
      <c r="CF228" t="s">
        <v>10</v>
      </c>
      <c r="CG228">
        <v>22000</v>
      </c>
      <c r="CH228">
        <v>132382.44884115318</v>
      </c>
      <c r="CI228">
        <v>778360</v>
      </c>
      <c r="CJ228">
        <v>4683691.04</v>
      </c>
      <c r="CL228" t="s">
        <v>61</v>
      </c>
      <c r="CN228">
        <v>0</v>
      </c>
      <c r="CO228" t="s">
        <v>1</v>
      </c>
      <c r="CP228" t="s">
        <v>1</v>
      </c>
      <c r="CQ228" t="b">
        <v>1</v>
      </c>
      <c r="CR228" t="s">
        <v>1863</v>
      </c>
      <c r="CT228" t="s">
        <v>1871</v>
      </c>
      <c r="CU228" t="s">
        <v>1864</v>
      </c>
      <c r="CV228" t="s">
        <v>949</v>
      </c>
      <c r="CW228" t="s">
        <v>128</v>
      </c>
      <c r="CX228" t="s">
        <v>1450</v>
      </c>
      <c r="CY228">
        <v>1.1199999999999903</v>
      </c>
      <c r="CZ228">
        <v>148268.34270209027</v>
      </c>
      <c r="DA228">
        <v>4683691.04</v>
      </c>
      <c r="DB228" t="s">
        <v>10</v>
      </c>
      <c r="DC228" t="b">
        <v>1</v>
      </c>
      <c r="DD228">
        <v>4683691.04</v>
      </c>
      <c r="DE228">
        <v>0</v>
      </c>
      <c r="DF228" t="b">
        <v>1</v>
      </c>
      <c r="DG228" s="23">
        <f>ROUND(ПП4[[#This Row],[Стоимость квартиры с отделкой]]/1000000,2)</f>
        <v>4.68</v>
      </c>
    </row>
    <row r="229" spans="1:111" x14ac:dyDescent="0.25">
      <c r="A229">
        <v>228</v>
      </c>
      <c r="B229" t="s">
        <v>4</v>
      </c>
      <c r="C229">
        <v>15</v>
      </c>
      <c r="D229" t="s">
        <v>56</v>
      </c>
      <c r="E229">
        <v>1</v>
      </c>
      <c r="F229">
        <v>13.45</v>
      </c>
      <c r="I229">
        <v>13.45</v>
      </c>
      <c r="J229">
        <v>12.54</v>
      </c>
      <c r="K229">
        <v>3.69</v>
      </c>
      <c r="N229">
        <v>6.62</v>
      </c>
      <c r="O229">
        <v>3.01</v>
      </c>
      <c r="Q229">
        <v>3.01</v>
      </c>
      <c r="R229">
        <v>39.31</v>
      </c>
      <c r="S229">
        <v>36.299999999999997</v>
      </c>
      <c r="T229">
        <v>37.81</v>
      </c>
      <c r="U229">
        <v>39</v>
      </c>
      <c r="V229">
        <v>72800</v>
      </c>
      <c r="W229">
        <v>3640</v>
      </c>
      <c r="X229">
        <v>76440</v>
      </c>
      <c r="Y229">
        <v>3057.6</v>
      </c>
      <c r="Z229">
        <v>79497.600000000006</v>
      </c>
      <c r="AA229">
        <v>3974.880000000001</v>
      </c>
      <c r="AB229">
        <v>83472.48000000001</v>
      </c>
      <c r="AC229">
        <v>10.267115040000002</v>
      </c>
      <c r="AD229">
        <v>83482.747115040009</v>
      </c>
      <c r="AE229">
        <v>4174.137355752001</v>
      </c>
      <c r="AF229">
        <v>87656.884470792007</v>
      </c>
      <c r="AH229">
        <v>87656.884470792007</v>
      </c>
      <c r="AI229">
        <v>2629.7065341237603</v>
      </c>
      <c r="AJ229">
        <v>90286.591004915783</v>
      </c>
      <c r="AK229">
        <v>902.86591004915772</v>
      </c>
      <c r="AL229">
        <v>91189.456914964932</v>
      </c>
      <c r="AN229">
        <v>91189.456914964932</v>
      </c>
      <c r="AP229">
        <v>91189.456914964932</v>
      </c>
      <c r="AR229">
        <v>91189.456914964932</v>
      </c>
      <c r="AT229">
        <v>91189.456914964932</v>
      </c>
      <c r="AV229">
        <v>91189.456914964932</v>
      </c>
      <c r="AX229">
        <v>91189.456914964932</v>
      </c>
      <c r="AZ229">
        <v>91189.456914964932</v>
      </c>
      <c r="BB229">
        <v>91189.456914964932</v>
      </c>
      <c r="BD229">
        <v>91189.456914964932</v>
      </c>
      <c r="BF229">
        <v>91189.456914964932</v>
      </c>
      <c r="BH229">
        <v>91189.456914964932</v>
      </c>
      <c r="BI229" s="5"/>
      <c r="BJ229" s="5">
        <v>91189.456914964932</v>
      </c>
      <c r="BL229">
        <v>91189.456914964932</v>
      </c>
      <c r="BN229">
        <v>91189.456914964932</v>
      </c>
      <c r="BP229">
        <v>91189.456914964932</v>
      </c>
      <c r="BR229">
        <v>91189.456914964932</v>
      </c>
      <c r="BT229">
        <v>91189.456914964932</v>
      </c>
      <c r="BV229">
        <v>91189.456914964932</v>
      </c>
      <c r="BX229">
        <v>91189.456914964932</v>
      </c>
      <c r="BY229">
        <v>91189.46</v>
      </c>
      <c r="BZ229">
        <v>3447873.48</v>
      </c>
      <c r="CC229">
        <v>0</v>
      </c>
      <c r="CD229">
        <v>91189.45993123512</v>
      </c>
      <c r="CE229">
        <v>3447873.48</v>
      </c>
      <c r="CF229" t="s">
        <v>10</v>
      </c>
      <c r="CG229">
        <v>15000</v>
      </c>
      <c r="CH229">
        <v>106189.45993123512</v>
      </c>
      <c r="CI229">
        <v>567150</v>
      </c>
      <c r="CJ229">
        <v>4015023.48</v>
      </c>
      <c r="CN229">
        <v>0</v>
      </c>
      <c r="CO229" t="s">
        <v>1</v>
      </c>
      <c r="CP229" t="s">
        <v>1</v>
      </c>
      <c r="CQ229" t="b">
        <v>1</v>
      </c>
      <c r="CR229" t="s">
        <v>1863</v>
      </c>
      <c r="CT229" t="s">
        <v>1871</v>
      </c>
      <c r="CU229" t="s">
        <v>1864</v>
      </c>
      <c r="CV229" t="s">
        <v>950</v>
      </c>
      <c r="CW229" t="s">
        <v>128</v>
      </c>
      <c r="CX229" t="s">
        <v>1450</v>
      </c>
      <c r="CY229">
        <v>1.1899999999999975</v>
      </c>
      <c r="CZ229">
        <v>126365.45731816956</v>
      </c>
      <c r="DA229">
        <v>4015023.48</v>
      </c>
      <c r="DB229" t="s">
        <v>10</v>
      </c>
      <c r="DC229" t="b">
        <v>1</v>
      </c>
      <c r="DD229">
        <v>4015023.48</v>
      </c>
      <c r="DE229">
        <v>0</v>
      </c>
      <c r="DF229" t="b">
        <v>1</v>
      </c>
      <c r="DG229" s="23">
        <f>ROUND(ПП4[[#This Row],[Стоимость квартиры с отделкой]]/1000000,2)</f>
        <v>4.0199999999999996</v>
      </c>
    </row>
    <row r="230" spans="1:111" x14ac:dyDescent="0.25">
      <c r="A230">
        <v>229</v>
      </c>
      <c r="B230" t="s">
        <v>4</v>
      </c>
      <c r="C230">
        <v>15</v>
      </c>
      <c r="D230" t="s">
        <v>57</v>
      </c>
      <c r="E230">
        <v>1</v>
      </c>
      <c r="F230">
        <v>12.11</v>
      </c>
      <c r="I230">
        <v>12.11</v>
      </c>
      <c r="J230">
        <v>12.27</v>
      </c>
      <c r="K230">
        <v>3.84</v>
      </c>
      <c r="N230">
        <v>7.06</v>
      </c>
      <c r="O230">
        <v>2.84</v>
      </c>
      <c r="Q230">
        <v>2.84</v>
      </c>
      <c r="R230">
        <v>38.119999999999997</v>
      </c>
      <c r="S230">
        <v>35.28</v>
      </c>
      <c r="T230">
        <v>36.700000000000003</v>
      </c>
      <c r="U230">
        <v>37.900000000000006</v>
      </c>
      <c r="V230">
        <v>72800</v>
      </c>
      <c r="W230">
        <v>3640</v>
      </c>
      <c r="X230">
        <v>76440</v>
      </c>
      <c r="Y230">
        <v>3057.6</v>
      </c>
      <c r="Z230">
        <v>79497.600000000006</v>
      </c>
      <c r="AA230">
        <v>3974.880000000001</v>
      </c>
      <c r="AB230">
        <v>83472.48000000001</v>
      </c>
      <c r="AC230">
        <v>10.267115040000002</v>
      </c>
      <c r="AD230">
        <v>83482.747115040009</v>
      </c>
      <c r="AE230">
        <v>4174.137355752001</v>
      </c>
      <c r="AF230">
        <v>87656.884470792007</v>
      </c>
      <c r="AH230">
        <v>87656.884470792007</v>
      </c>
      <c r="AI230">
        <v>2629.7065341237603</v>
      </c>
      <c r="AJ230">
        <v>90286.591004915783</v>
      </c>
      <c r="AK230">
        <v>902.86591004915772</v>
      </c>
      <c r="AL230">
        <v>91189.456914964932</v>
      </c>
      <c r="AN230">
        <v>91189.456914964932</v>
      </c>
      <c r="AP230">
        <v>91189.456914964932</v>
      </c>
      <c r="AR230">
        <v>91189.456914964932</v>
      </c>
      <c r="AT230">
        <v>91189.456914964932</v>
      </c>
      <c r="AV230">
        <v>91189.456914964932</v>
      </c>
      <c r="AX230">
        <v>91189.456914964932</v>
      </c>
      <c r="AZ230">
        <v>91189.456914964932</v>
      </c>
      <c r="BB230">
        <v>91189.456914964932</v>
      </c>
      <c r="BD230">
        <v>91189.456914964932</v>
      </c>
      <c r="BF230">
        <v>91189.456914964932</v>
      </c>
      <c r="BH230">
        <v>91189.456914964932</v>
      </c>
      <c r="BI230" s="5"/>
      <c r="BJ230" s="5">
        <v>91189.456914964932</v>
      </c>
      <c r="BL230">
        <v>91189.456914964932</v>
      </c>
      <c r="BN230">
        <v>91189.456914964932</v>
      </c>
      <c r="BP230">
        <v>91189.456914964932</v>
      </c>
      <c r="BR230">
        <v>91189.456914964932</v>
      </c>
      <c r="BT230">
        <v>91189.456914964932</v>
      </c>
      <c r="BV230">
        <v>91189.456914964932</v>
      </c>
      <c r="BX230">
        <v>91189.456914964932</v>
      </c>
      <c r="BY230">
        <v>91189.46</v>
      </c>
      <c r="BZ230">
        <v>3346653.18</v>
      </c>
      <c r="CC230">
        <v>0</v>
      </c>
      <c r="CD230">
        <v>91189.459945504103</v>
      </c>
      <c r="CE230">
        <v>3346653.18</v>
      </c>
      <c r="CF230" t="s">
        <v>9</v>
      </c>
      <c r="CG230">
        <v>4000</v>
      </c>
      <c r="CH230">
        <v>95189.459945504103</v>
      </c>
      <c r="CI230">
        <v>146800</v>
      </c>
      <c r="CJ230">
        <v>3493453.18</v>
      </c>
      <c r="CN230">
        <v>0</v>
      </c>
      <c r="CO230" t="s">
        <v>1</v>
      </c>
      <c r="CP230" t="s">
        <v>1</v>
      </c>
      <c r="CQ230" t="b">
        <v>1</v>
      </c>
      <c r="CR230" t="s">
        <v>1863</v>
      </c>
      <c r="CS230" t="s">
        <v>1787</v>
      </c>
      <c r="CT230" t="s">
        <v>1871</v>
      </c>
      <c r="CU230" t="s">
        <v>1864</v>
      </c>
      <c r="CV230" t="s">
        <v>951</v>
      </c>
      <c r="CW230" t="s">
        <v>128</v>
      </c>
      <c r="CX230" t="s">
        <v>1450</v>
      </c>
      <c r="CY230">
        <v>1.2000000000000028</v>
      </c>
      <c r="CZ230">
        <v>114227.35193460518</v>
      </c>
      <c r="DA230">
        <v>3493453.18</v>
      </c>
      <c r="DB230" t="s">
        <v>9</v>
      </c>
      <c r="DC230" t="b">
        <v>1</v>
      </c>
      <c r="DD230">
        <v>3493453.18</v>
      </c>
      <c r="DE230">
        <v>0</v>
      </c>
      <c r="DF230" t="b">
        <v>1</v>
      </c>
      <c r="DG230" s="23">
        <f>ROUND(ПП4[[#This Row],[Стоимость квартиры с отделкой]]/1000000,2)</f>
        <v>3.49</v>
      </c>
    </row>
    <row r="231" spans="1:111" x14ac:dyDescent="0.25">
      <c r="A231">
        <v>230</v>
      </c>
      <c r="B231" t="s">
        <v>4</v>
      </c>
      <c r="C231">
        <v>15</v>
      </c>
      <c r="D231" t="s">
        <v>58</v>
      </c>
      <c r="E231">
        <v>1</v>
      </c>
      <c r="F231">
        <v>11.74</v>
      </c>
      <c r="I231">
        <v>11.74</v>
      </c>
      <c r="J231">
        <v>12.47</v>
      </c>
      <c r="K231">
        <v>3.71</v>
      </c>
      <c r="N231">
        <v>7.29</v>
      </c>
      <c r="O231">
        <v>2.89</v>
      </c>
      <c r="Q231">
        <v>2.89</v>
      </c>
      <c r="R231">
        <v>38.1</v>
      </c>
      <c r="S231">
        <v>35.21</v>
      </c>
      <c r="T231">
        <v>36.659999999999997</v>
      </c>
      <c r="U231">
        <v>37.799999999999997</v>
      </c>
      <c r="V231">
        <v>72800</v>
      </c>
      <c r="W231">
        <v>3640</v>
      </c>
      <c r="X231">
        <v>76440</v>
      </c>
      <c r="Y231">
        <v>3057.6</v>
      </c>
      <c r="Z231">
        <v>79497.600000000006</v>
      </c>
      <c r="AA231">
        <v>3974.880000000001</v>
      </c>
      <c r="AB231">
        <v>83472.48000000001</v>
      </c>
      <c r="AC231">
        <v>10.267115040000002</v>
      </c>
      <c r="AD231">
        <v>83482.747115040009</v>
      </c>
      <c r="AE231">
        <v>4174.137355752001</v>
      </c>
      <c r="AF231">
        <v>87656.884470792007</v>
      </c>
      <c r="AH231">
        <v>87656.884470792007</v>
      </c>
      <c r="AI231">
        <v>2629.7065341237603</v>
      </c>
      <c r="AJ231">
        <v>90286.591004915783</v>
      </c>
      <c r="AK231">
        <v>902.86591004915772</v>
      </c>
      <c r="AL231">
        <v>91189.456914964932</v>
      </c>
      <c r="AN231">
        <v>91189.456914964932</v>
      </c>
      <c r="AP231">
        <v>91189.456914964932</v>
      </c>
      <c r="AR231">
        <v>91189.456914964932</v>
      </c>
      <c r="AT231">
        <v>91189.456914964932</v>
      </c>
      <c r="AV231">
        <v>91189.456914964932</v>
      </c>
      <c r="AX231">
        <v>91189.456914964932</v>
      </c>
      <c r="AZ231">
        <v>91189.456914964932</v>
      </c>
      <c r="BB231">
        <v>91189.456914964932</v>
      </c>
      <c r="BD231">
        <v>91189.456914964932</v>
      </c>
      <c r="BF231">
        <v>91189.456914964932</v>
      </c>
      <c r="BH231">
        <v>91189.456914964932</v>
      </c>
      <c r="BI231" s="5"/>
      <c r="BJ231" s="5">
        <v>91189.456914964932</v>
      </c>
      <c r="BL231">
        <v>91189.456914964932</v>
      </c>
      <c r="BN231">
        <v>91189.456914964932</v>
      </c>
      <c r="BP231">
        <v>91189.456914964932</v>
      </c>
      <c r="BR231">
        <v>91189.456914964932</v>
      </c>
      <c r="BT231">
        <v>91189.456914964932</v>
      </c>
      <c r="BV231">
        <v>91189.456914964932</v>
      </c>
      <c r="BX231">
        <v>91189.456914964932</v>
      </c>
      <c r="BY231">
        <v>91189.46</v>
      </c>
      <c r="BZ231">
        <v>3343005.6</v>
      </c>
      <c r="CC231">
        <v>0</v>
      </c>
      <c r="CD231">
        <v>91189.459901800336</v>
      </c>
      <c r="CE231">
        <v>3343005.6</v>
      </c>
      <c r="CF231" t="s">
        <v>9</v>
      </c>
      <c r="CG231">
        <v>4000</v>
      </c>
      <c r="CH231">
        <v>95189.459901800336</v>
      </c>
      <c r="CI231">
        <v>146640</v>
      </c>
      <c r="CJ231">
        <v>3489645.6</v>
      </c>
      <c r="CN231">
        <v>0</v>
      </c>
      <c r="CO231" t="s">
        <v>1</v>
      </c>
      <c r="CP231" t="s">
        <v>1</v>
      </c>
      <c r="CQ231" t="b">
        <v>1</v>
      </c>
      <c r="CR231" t="s">
        <v>1863</v>
      </c>
      <c r="CT231" t="s">
        <v>1871</v>
      </c>
      <c r="CU231" t="s">
        <v>1864</v>
      </c>
      <c r="CV231" t="s">
        <v>952</v>
      </c>
      <c r="CW231" t="s">
        <v>128</v>
      </c>
      <c r="CX231" t="s">
        <v>1450</v>
      </c>
      <c r="CY231">
        <v>1.1400000000000006</v>
      </c>
      <c r="CZ231">
        <v>108515.98428805244</v>
      </c>
      <c r="DA231">
        <v>3489645.6</v>
      </c>
      <c r="DB231" t="s">
        <v>9</v>
      </c>
      <c r="DC231" t="b">
        <v>1</v>
      </c>
      <c r="DD231">
        <v>3489645.6</v>
      </c>
      <c r="DE231">
        <v>0</v>
      </c>
      <c r="DF231" t="b">
        <v>1</v>
      </c>
      <c r="DG231" s="23">
        <f>ROUND(ПП4[[#This Row],[Стоимость квартиры с отделкой]]/1000000,2)</f>
        <v>3.49</v>
      </c>
    </row>
    <row r="232" spans="1:111" x14ac:dyDescent="0.25">
      <c r="A232">
        <v>231</v>
      </c>
      <c r="B232" t="s">
        <v>4</v>
      </c>
      <c r="C232">
        <v>15</v>
      </c>
      <c r="D232" t="s">
        <v>59</v>
      </c>
      <c r="E232">
        <v>3</v>
      </c>
      <c r="F232">
        <v>14.79</v>
      </c>
      <c r="G232">
        <v>14.24</v>
      </c>
      <c r="H232">
        <v>13.63</v>
      </c>
      <c r="I232">
        <v>42.66</v>
      </c>
      <c r="J232">
        <v>13.29</v>
      </c>
      <c r="K232">
        <v>4.72</v>
      </c>
      <c r="L232">
        <v>1.66</v>
      </c>
      <c r="M232">
        <v>2.19</v>
      </c>
      <c r="N232">
        <v>11.45</v>
      </c>
      <c r="O232">
        <v>2.73</v>
      </c>
      <c r="P232">
        <v>2.78</v>
      </c>
      <c r="Q232">
        <v>5.51</v>
      </c>
      <c r="R232">
        <v>81.48</v>
      </c>
      <c r="S232">
        <v>75.97</v>
      </c>
      <c r="T232">
        <v>78.73</v>
      </c>
      <c r="U232">
        <v>81.000000000000014</v>
      </c>
      <c r="V232">
        <v>68992.000000000015</v>
      </c>
      <c r="W232">
        <v>3449.6000000000008</v>
      </c>
      <c r="X232">
        <v>72441.60000000002</v>
      </c>
      <c r="Z232">
        <v>72441.60000000002</v>
      </c>
      <c r="AB232">
        <v>72441.60000000002</v>
      </c>
      <c r="AC232">
        <v>8.9103168000000039</v>
      </c>
      <c r="AD232">
        <v>72450.510316800021</v>
      </c>
      <c r="AF232">
        <v>72450.510316800021</v>
      </c>
      <c r="AH232">
        <v>72450.510316800021</v>
      </c>
      <c r="AI232">
        <v>2173.5153095040005</v>
      </c>
      <c r="AJ232">
        <v>74624.025626304021</v>
      </c>
      <c r="AK232">
        <v>746.24025626304035</v>
      </c>
      <c r="AL232">
        <v>75370.265882567066</v>
      </c>
      <c r="AM232">
        <v>1507.4053176513414</v>
      </c>
      <c r="AN232">
        <v>76877.671200218407</v>
      </c>
      <c r="AP232">
        <v>76877.671200218407</v>
      </c>
      <c r="AR232">
        <v>76877.671200218407</v>
      </c>
      <c r="AT232">
        <v>76877.671200218407</v>
      </c>
      <c r="AV232">
        <v>76877.671200218407</v>
      </c>
      <c r="AX232">
        <v>76877.671200218407</v>
      </c>
      <c r="AZ232">
        <v>76877.671200218407</v>
      </c>
      <c r="BB232">
        <v>76877.671200218407</v>
      </c>
      <c r="BD232">
        <v>76877.671200218407</v>
      </c>
      <c r="BF232">
        <v>76877.671200218407</v>
      </c>
      <c r="BH232">
        <v>76877.671200218407</v>
      </c>
      <c r="BI232" s="5"/>
      <c r="BJ232" s="5">
        <v>76877.671200218407</v>
      </c>
      <c r="BL232">
        <v>76877.671200218407</v>
      </c>
      <c r="BN232">
        <v>76877.671200218407</v>
      </c>
      <c r="BP232">
        <v>76877.671200218407</v>
      </c>
      <c r="BR232">
        <v>76877.671200218407</v>
      </c>
      <c r="BT232">
        <v>76877.671200218407</v>
      </c>
      <c r="BV232">
        <v>76877.671200218407</v>
      </c>
      <c r="BX232">
        <v>76877.671200218407</v>
      </c>
      <c r="BY232">
        <v>76877.67</v>
      </c>
      <c r="BZ232">
        <v>6052578.96</v>
      </c>
      <c r="CB232">
        <v>0.06</v>
      </c>
      <c r="CC232">
        <v>363154.73759999999</v>
      </c>
      <c r="CD232">
        <v>72265.009780261651</v>
      </c>
      <c r="CE232">
        <v>5689424.2199999997</v>
      </c>
      <c r="CF232" t="s">
        <v>8</v>
      </c>
      <c r="CH232">
        <v>72265.009780261651</v>
      </c>
      <c r="CI232">
        <v>0</v>
      </c>
      <c r="CJ232">
        <v>5689424.2199999997</v>
      </c>
      <c r="CL232" t="s">
        <v>110</v>
      </c>
      <c r="CN232">
        <v>0</v>
      </c>
      <c r="CO232" t="s">
        <v>1</v>
      </c>
      <c r="CP232" t="s">
        <v>1</v>
      </c>
      <c r="CQ232" t="b">
        <v>1</v>
      </c>
      <c r="CR232" t="s">
        <v>1863</v>
      </c>
      <c r="CT232" t="s">
        <v>1871</v>
      </c>
      <c r="CU232" t="s">
        <v>1866</v>
      </c>
      <c r="CV232" t="s">
        <v>953</v>
      </c>
      <c r="CW232" t="s">
        <v>128</v>
      </c>
      <c r="CX232" t="s">
        <v>1450</v>
      </c>
      <c r="CY232">
        <v>2.2700000000000102</v>
      </c>
      <c r="CZ232">
        <v>164041.57220119468</v>
      </c>
      <c r="DA232">
        <v>5689424.2199999997</v>
      </c>
      <c r="DB232" t="s">
        <v>8</v>
      </c>
      <c r="DC232" t="b">
        <v>1</v>
      </c>
      <c r="DD232">
        <v>5689424.2199999997</v>
      </c>
      <c r="DE232">
        <v>0</v>
      </c>
      <c r="DF232" t="b">
        <v>1</v>
      </c>
      <c r="DG232" s="23">
        <f>ROUND(ПП4[[#This Row],[Стоимость квартиры с отделкой]]/1000000,2)</f>
        <v>5.69</v>
      </c>
    </row>
    <row r="233" spans="1:111" x14ac:dyDescent="0.25">
      <c r="A233">
        <v>232</v>
      </c>
      <c r="B233" t="s">
        <v>4</v>
      </c>
      <c r="C233">
        <v>15</v>
      </c>
      <c r="D233" t="s">
        <v>60</v>
      </c>
      <c r="E233">
        <v>1</v>
      </c>
      <c r="F233">
        <v>14.13</v>
      </c>
      <c r="I233">
        <v>14.13</v>
      </c>
      <c r="J233">
        <v>9.2100000000000009</v>
      </c>
      <c r="K233">
        <v>3.66</v>
      </c>
      <c r="N233">
        <v>5.55</v>
      </c>
      <c r="O233">
        <v>2.48</v>
      </c>
      <c r="Q233">
        <v>2.48</v>
      </c>
      <c r="R233">
        <v>35.03</v>
      </c>
      <c r="S233">
        <v>32.550000000000004</v>
      </c>
      <c r="T233">
        <v>33.79</v>
      </c>
      <c r="U233">
        <v>34.799999999999997</v>
      </c>
      <c r="V233">
        <v>70700</v>
      </c>
      <c r="W233">
        <v>3535</v>
      </c>
      <c r="X233">
        <v>74235</v>
      </c>
      <c r="Y233">
        <v>2969.4</v>
      </c>
      <c r="Z233">
        <v>77204.399999999994</v>
      </c>
      <c r="AA233">
        <v>3860.22</v>
      </c>
      <c r="AB233">
        <v>81064.62</v>
      </c>
      <c r="AC233">
        <v>9.9709482600000001</v>
      </c>
      <c r="AD233">
        <v>81074.590948259996</v>
      </c>
      <c r="AE233">
        <v>4053.7295474130001</v>
      </c>
      <c r="AF233">
        <v>85128.32049567299</v>
      </c>
      <c r="AH233">
        <v>85128.32049567299</v>
      </c>
      <c r="AI233">
        <v>2553.8496148701897</v>
      </c>
      <c r="AJ233">
        <v>87682.170110543186</v>
      </c>
      <c r="AK233">
        <v>2630.4651033162954</v>
      </c>
      <c r="AL233">
        <v>90312.635213859481</v>
      </c>
      <c r="AM233">
        <v>3612.5054085543793</v>
      </c>
      <c r="AN233">
        <v>93925.140622413863</v>
      </c>
      <c r="AO233">
        <v>1878.5028124482776</v>
      </c>
      <c r="AP233">
        <v>95803.643434862141</v>
      </c>
      <c r="AQ233">
        <v>2874.1093030458642</v>
      </c>
      <c r="AR233">
        <v>98677.752737907998</v>
      </c>
      <c r="AT233">
        <v>98677.752737907998</v>
      </c>
      <c r="AU233">
        <v>2960.33258213724</v>
      </c>
      <c r="AV233">
        <v>101638.08532004524</v>
      </c>
      <c r="AW233">
        <v>6098.2851192027138</v>
      </c>
      <c r="AX233">
        <v>107736.37043924796</v>
      </c>
      <c r="AZ233">
        <v>107736.37043924796</v>
      </c>
      <c r="BB233">
        <v>107736.37043924796</v>
      </c>
      <c r="BD233">
        <v>107736.37043924796</v>
      </c>
      <c r="BF233">
        <v>107736.37043924796</v>
      </c>
      <c r="BH233">
        <v>107736.37043924796</v>
      </c>
      <c r="BI233" s="5"/>
      <c r="BJ233" s="5">
        <v>107736.37043924796</v>
      </c>
      <c r="BL233">
        <v>107736.37043924796</v>
      </c>
      <c r="BN233">
        <v>107736.37043924796</v>
      </c>
      <c r="BP233">
        <v>107736.37043924796</v>
      </c>
      <c r="BR233">
        <v>107736.37043924796</v>
      </c>
      <c r="BT233">
        <v>107736.37043924796</v>
      </c>
      <c r="BV233">
        <v>107736.37043924796</v>
      </c>
      <c r="BX233">
        <v>107736.37043924796</v>
      </c>
      <c r="BY233">
        <v>107736.37</v>
      </c>
      <c r="BZ233">
        <v>3640411.94</v>
      </c>
      <c r="CC233">
        <v>0</v>
      </c>
      <c r="CD233">
        <v>107736.36993193252</v>
      </c>
      <c r="CE233">
        <v>3640411.94</v>
      </c>
      <c r="CF233" t="s">
        <v>9</v>
      </c>
      <c r="CG233">
        <v>4500</v>
      </c>
      <c r="CH233">
        <v>112236.36993193252</v>
      </c>
      <c r="CI233">
        <v>152055</v>
      </c>
      <c r="CJ233">
        <v>3792466.94</v>
      </c>
      <c r="CK233" t="s">
        <v>20</v>
      </c>
      <c r="CN233">
        <v>0</v>
      </c>
      <c r="CO233" t="s">
        <v>1</v>
      </c>
      <c r="CP233" t="s">
        <v>1</v>
      </c>
      <c r="CQ233" t="b">
        <v>1</v>
      </c>
      <c r="CR233" t="s">
        <v>1863</v>
      </c>
      <c r="CT233" t="s">
        <v>1871</v>
      </c>
      <c r="CU233" t="s">
        <v>1864</v>
      </c>
      <c r="CV233" t="s">
        <v>954</v>
      </c>
      <c r="CW233" t="s">
        <v>128</v>
      </c>
      <c r="CX233" t="s">
        <v>1450</v>
      </c>
      <c r="CY233">
        <v>1.009999999999998</v>
      </c>
      <c r="CZ233">
        <v>113358.73363125164</v>
      </c>
      <c r="DA233">
        <v>3792466.94</v>
      </c>
      <c r="DB233" t="s">
        <v>9</v>
      </c>
      <c r="DC233" t="b">
        <v>1</v>
      </c>
      <c r="DD233">
        <v>3792466.94</v>
      </c>
      <c r="DE233">
        <v>0</v>
      </c>
      <c r="DF233" t="b">
        <v>1</v>
      </c>
      <c r="DG233" s="23">
        <f>ROUND(ПП4[[#This Row],[Стоимость квартиры с отделкой]]/1000000,2)</f>
        <v>3.79</v>
      </c>
    </row>
    <row r="234" spans="1:111" x14ac:dyDescent="0.25">
      <c r="A234">
        <v>233</v>
      </c>
      <c r="B234" t="s">
        <v>4</v>
      </c>
      <c r="C234">
        <v>16</v>
      </c>
      <c r="D234" t="s">
        <v>53</v>
      </c>
      <c r="E234">
        <v>0</v>
      </c>
      <c r="F234">
        <v>13.95</v>
      </c>
      <c r="I234">
        <v>13.95</v>
      </c>
      <c r="J234">
        <v>5.77</v>
      </c>
      <c r="K234">
        <v>3.6</v>
      </c>
      <c r="N234">
        <v>3.59</v>
      </c>
      <c r="O234">
        <v>4.12</v>
      </c>
      <c r="Q234">
        <v>4.12</v>
      </c>
      <c r="R234">
        <v>31.03</v>
      </c>
      <c r="S234">
        <v>26.91</v>
      </c>
      <c r="T234">
        <v>28.97</v>
      </c>
      <c r="U234">
        <v>29.499999999999996</v>
      </c>
      <c r="V234">
        <v>75600</v>
      </c>
      <c r="W234">
        <v>3780</v>
      </c>
      <c r="X234">
        <v>79380</v>
      </c>
      <c r="Z234">
        <v>79380</v>
      </c>
      <c r="AB234">
        <v>79380</v>
      </c>
      <c r="AD234">
        <v>79380</v>
      </c>
      <c r="AF234">
        <v>79380</v>
      </c>
      <c r="AH234">
        <v>79380</v>
      </c>
      <c r="AJ234">
        <v>79380</v>
      </c>
      <c r="AL234">
        <v>79380</v>
      </c>
      <c r="AN234">
        <v>79380</v>
      </c>
      <c r="AP234">
        <v>79380</v>
      </c>
      <c r="AR234">
        <v>79380</v>
      </c>
      <c r="AT234">
        <v>79380</v>
      </c>
      <c r="AV234">
        <v>79380</v>
      </c>
      <c r="AX234">
        <v>79380</v>
      </c>
      <c r="AZ234">
        <v>79380</v>
      </c>
      <c r="BB234">
        <v>79380</v>
      </c>
      <c r="BD234">
        <v>79380</v>
      </c>
      <c r="BF234">
        <v>79380</v>
      </c>
      <c r="BH234">
        <v>79380</v>
      </c>
      <c r="BI234" s="5"/>
      <c r="BJ234" s="5">
        <v>79380</v>
      </c>
      <c r="BL234">
        <v>79380</v>
      </c>
      <c r="BN234">
        <v>79380</v>
      </c>
      <c r="BP234">
        <v>79380</v>
      </c>
      <c r="BR234">
        <v>79380</v>
      </c>
      <c r="BT234">
        <v>79380</v>
      </c>
      <c r="BV234">
        <v>79380</v>
      </c>
      <c r="BX234">
        <v>79380</v>
      </c>
      <c r="BY234">
        <v>79380</v>
      </c>
      <c r="BZ234">
        <v>2299638.6</v>
      </c>
      <c r="CC234">
        <v>0</v>
      </c>
      <c r="CD234">
        <v>79380</v>
      </c>
      <c r="CE234">
        <v>2299638.6</v>
      </c>
      <c r="CF234" t="s">
        <v>8</v>
      </c>
      <c r="CH234">
        <v>79380</v>
      </c>
      <c r="CI234">
        <v>0</v>
      </c>
      <c r="CJ234">
        <v>2299638.6</v>
      </c>
      <c r="CN234">
        <v>0</v>
      </c>
      <c r="CO234" t="s">
        <v>1</v>
      </c>
      <c r="CP234" t="s">
        <v>1</v>
      </c>
      <c r="CQ234" t="b">
        <v>1</v>
      </c>
      <c r="CR234" t="s">
        <v>1863</v>
      </c>
      <c r="CT234" t="s">
        <v>1871</v>
      </c>
      <c r="CU234" t="s">
        <v>1862</v>
      </c>
      <c r="CV234" t="s">
        <v>955</v>
      </c>
      <c r="CW234" t="s">
        <v>128</v>
      </c>
      <c r="CX234" t="s">
        <v>1450</v>
      </c>
      <c r="CY234">
        <v>0.52999999999999758</v>
      </c>
      <c r="CZ234">
        <v>42071.399999999805</v>
      </c>
      <c r="DA234">
        <v>2299638.6</v>
      </c>
      <c r="DB234" t="s">
        <v>8</v>
      </c>
      <c r="DC234" t="b">
        <v>1</v>
      </c>
      <c r="DD234">
        <v>2299638.6</v>
      </c>
      <c r="DE234">
        <v>0</v>
      </c>
      <c r="DF234" t="b">
        <v>1</v>
      </c>
      <c r="DG234" s="23">
        <f>ROUND(ПП4[[#This Row],[Стоимость квартиры с отделкой]]/1000000,2)</f>
        <v>2.2999999999999998</v>
      </c>
    </row>
    <row r="235" spans="1:111" x14ac:dyDescent="0.25">
      <c r="A235">
        <v>234</v>
      </c>
      <c r="B235" t="s">
        <v>4</v>
      </c>
      <c r="C235">
        <v>16</v>
      </c>
      <c r="D235" t="s">
        <v>54</v>
      </c>
      <c r="E235">
        <v>2</v>
      </c>
      <c r="F235">
        <v>17.54</v>
      </c>
      <c r="G235">
        <v>12.04</v>
      </c>
      <c r="I235">
        <v>29.58</v>
      </c>
      <c r="J235">
        <v>17.010000000000002</v>
      </c>
      <c r="K235">
        <v>3.71</v>
      </c>
      <c r="L235">
        <v>2.64</v>
      </c>
      <c r="N235">
        <v>13.06</v>
      </c>
      <c r="O235">
        <v>2.61</v>
      </c>
      <c r="P235">
        <v>2.88</v>
      </c>
      <c r="Q235">
        <v>5.49</v>
      </c>
      <c r="R235">
        <v>71.489999999999995</v>
      </c>
      <c r="S235">
        <v>66</v>
      </c>
      <c r="T235">
        <v>68.75</v>
      </c>
      <c r="U235">
        <v>70.299999999999983</v>
      </c>
      <c r="V235">
        <v>71971.199999999997</v>
      </c>
      <c r="W235">
        <v>3598.56</v>
      </c>
      <c r="X235">
        <v>75569.759999999995</v>
      </c>
      <c r="Z235">
        <v>75569.759999999995</v>
      </c>
      <c r="AA235">
        <v>3778.4879999999998</v>
      </c>
      <c r="AB235">
        <v>79348.248000000007</v>
      </c>
      <c r="AC235">
        <v>9.7598345040000005</v>
      </c>
      <c r="AD235">
        <v>79358.007834503995</v>
      </c>
      <c r="AF235">
        <v>79358.007834503995</v>
      </c>
      <c r="AH235">
        <v>79358.007834503995</v>
      </c>
      <c r="AI235">
        <v>1587.1601566900799</v>
      </c>
      <c r="AJ235">
        <v>80945.167991194074</v>
      </c>
      <c r="AK235">
        <v>809.4516799119408</v>
      </c>
      <c r="AL235">
        <v>81754.619671106018</v>
      </c>
      <c r="AM235">
        <v>1635.0923934221205</v>
      </c>
      <c r="AN235">
        <v>83389.712064528139</v>
      </c>
      <c r="AP235">
        <v>83389.712064528139</v>
      </c>
      <c r="AQ235">
        <v>2501.6913619358443</v>
      </c>
      <c r="AR235">
        <v>85891.403426463978</v>
      </c>
      <c r="AT235">
        <v>85891.403426463978</v>
      </c>
      <c r="AU235">
        <v>2576.7421027939195</v>
      </c>
      <c r="AV235">
        <v>88468.14552925789</v>
      </c>
      <c r="AX235">
        <v>88468.14552925789</v>
      </c>
      <c r="AZ235">
        <v>88468.14552925789</v>
      </c>
      <c r="BB235">
        <v>88468.14552925789</v>
      </c>
      <c r="BD235">
        <v>88468.14552925789</v>
      </c>
      <c r="BF235">
        <v>88468.14552925789</v>
      </c>
      <c r="BH235">
        <v>88468.14552925789</v>
      </c>
      <c r="BI235" s="5"/>
      <c r="BJ235" s="5">
        <v>88468.14552925789</v>
      </c>
      <c r="BL235">
        <v>88468.14552925789</v>
      </c>
      <c r="BN235">
        <v>88468.14552925789</v>
      </c>
      <c r="BP235">
        <v>88468.14552925789</v>
      </c>
      <c r="BR235">
        <v>88468.14552925789</v>
      </c>
      <c r="BT235">
        <v>88468.14552925789</v>
      </c>
      <c r="BV235">
        <v>88468.14552925789</v>
      </c>
      <c r="BX235">
        <v>88468.14552925789</v>
      </c>
      <c r="BY235">
        <v>88468.15</v>
      </c>
      <c r="BZ235">
        <v>6082185.3099999996</v>
      </c>
      <c r="CB235">
        <v>0.02</v>
      </c>
      <c r="CC235">
        <v>121643.7062</v>
      </c>
      <c r="CD235">
        <v>86698.786909090908</v>
      </c>
      <c r="CE235">
        <v>5960541.5999999996</v>
      </c>
      <c r="CF235" t="s">
        <v>9</v>
      </c>
      <c r="CG235">
        <v>7500</v>
      </c>
      <c r="CH235">
        <v>94198.786909090908</v>
      </c>
      <c r="CI235">
        <v>515625</v>
      </c>
      <c r="CJ235">
        <v>6476166.5999999996</v>
      </c>
      <c r="CL235" t="s">
        <v>62</v>
      </c>
      <c r="CN235">
        <v>0</v>
      </c>
      <c r="CO235" t="s">
        <v>1</v>
      </c>
      <c r="CP235" t="s">
        <v>1</v>
      </c>
      <c r="CQ235" t="b">
        <v>1</v>
      </c>
      <c r="CR235" t="s">
        <v>1863</v>
      </c>
      <c r="CT235" t="s">
        <v>1871</v>
      </c>
      <c r="CU235" t="s">
        <v>1857</v>
      </c>
      <c r="CV235" t="s">
        <v>956</v>
      </c>
      <c r="CW235" t="s">
        <v>128</v>
      </c>
      <c r="CX235" t="s">
        <v>1450</v>
      </c>
      <c r="CY235">
        <v>1.5499999999999827</v>
      </c>
      <c r="CZ235">
        <v>146008.11970908931</v>
      </c>
      <c r="DA235">
        <v>6476166.5999999996</v>
      </c>
      <c r="DB235" t="s">
        <v>9</v>
      </c>
      <c r="DC235" t="b">
        <v>1</v>
      </c>
      <c r="DD235">
        <v>6476166.5999999996</v>
      </c>
      <c r="DE235">
        <v>0</v>
      </c>
      <c r="DF235" t="b">
        <v>1</v>
      </c>
      <c r="DG235" s="23">
        <f>ROUND(ПП4[[#This Row],[Стоимость квартиры с отделкой]]/1000000,2)</f>
        <v>6.48</v>
      </c>
    </row>
    <row r="236" spans="1:111" x14ac:dyDescent="0.25">
      <c r="A236">
        <v>235</v>
      </c>
      <c r="B236" t="s">
        <v>4</v>
      </c>
      <c r="C236">
        <v>16</v>
      </c>
      <c r="D236" t="s">
        <v>55</v>
      </c>
      <c r="E236">
        <v>1</v>
      </c>
      <c r="F236">
        <v>13.45</v>
      </c>
      <c r="I236">
        <v>13.45</v>
      </c>
      <c r="J236">
        <v>11.31</v>
      </c>
      <c r="K236">
        <v>3.69</v>
      </c>
      <c r="N236">
        <v>5.63</v>
      </c>
      <c r="O236">
        <v>2.59</v>
      </c>
      <c r="Q236">
        <v>2.59</v>
      </c>
      <c r="R236">
        <v>36.67</v>
      </c>
      <c r="S236">
        <v>34.08</v>
      </c>
      <c r="T236">
        <v>35.380000000000003</v>
      </c>
      <c r="U236">
        <v>36.499999999999993</v>
      </c>
      <c r="V236">
        <v>72100</v>
      </c>
      <c r="W236">
        <v>3605</v>
      </c>
      <c r="X236">
        <v>75705</v>
      </c>
      <c r="Y236">
        <v>3028.2000000000003</v>
      </c>
      <c r="Z236">
        <v>78733.2</v>
      </c>
      <c r="AA236">
        <v>3936.66</v>
      </c>
      <c r="AB236">
        <v>82669.86</v>
      </c>
      <c r="AC236">
        <v>10.16839278</v>
      </c>
      <c r="AD236">
        <v>82680.028392780005</v>
      </c>
      <c r="AE236">
        <v>4134.0014196390002</v>
      </c>
      <c r="AF236">
        <v>86814.029812419001</v>
      </c>
      <c r="AH236">
        <v>86814.029812419001</v>
      </c>
      <c r="AI236">
        <v>2604.4208943725698</v>
      </c>
      <c r="AJ236">
        <v>89418.450706791569</v>
      </c>
      <c r="AL236">
        <v>89418.450706791569</v>
      </c>
      <c r="AN236">
        <v>89418.450706791569</v>
      </c>
      <c r="AP236">
        <v>89418.450706791569</v>
      </c>
      <c r="AR236">
        <v>89418.450706791569</v>
      </c>
      <c r="AT236">
        <v>89418.450706791569</v>
      </c>
      <c r="AV236">
        <v>89418.450706791569</v>
      </c>
      <c r="AX236">
        <v>89418.450706791569</v>
      </c>
      <c r="AZ236">
        <v>89418.450706791569</v>
      </c>
      <c r="BB236">
        <v>89418.450706791569</v>
      </c>
      <c r="BD236">
        <v>89418.450706791569</v>
      </c>
      <c r="BF236">
        <v>89418.450706791569</v>
      </c>
      <c r="BH236">
        <v>89418.450706791569</v>
      </c>
      <c r="BI236" s="5"/>
      <c r="BJ236" s="5">
        <v>89418.450706791569</v>
      </c>
      <c r="BL236">
        <v>89418.450706791569</v>
      </c>
      <c r="BN236">
        <v>89418.450706791569</v>
      </c>
      <c r="BP236">
        <v>89418.450706791569</v>
      </c>
      <c r="BR236">
        <v>89418.450706791569</v>
      </c>
      <c r="BT236">
        <v>89418.450706791569</v>
      </c>
      <c r="BV236">
        <v>89418.450706791569</v>
      </c>
      <c r="BX236">
        <v>89418.450706791569</v>
      </c>
      <c r="BY236">
        <v>89418.45</v>
      </c>
      <c r="BZ236">
        <v>3163624.76</v>
      </c>
      <c r="CC236">
        <v>0</v>
      </c>
      <c r="CD236">
        <v>89418.449971735434</v>
      </c>
      <c r="CE236">
        <v>3163624.76</v>
      </c>
      <c r="CF236" t="s">
        <v>9</v>
      </c>
      <c r="CG236">
        <v>4000</v>
      </c>
      <c r="CH236">
        <v>93418.449971735434</v>
      </c>
      <c r="CI236">
        <v>141520</v>
      </c>
      <c r="CJ236">
        <v>3305144.76</v>
      </c>
      <c r="CN236">
        <v>0</v>
      </c>
      <c r="CO236" t="s">
        <v>1</v>
      </c>
      <c r="CP236" t="s">
        <v>1</v>
      </c>
      <c r="CQ236" t="b">
        <v>1</v>
      </c>
      <c r="CR236" t="s">
        <v>1863</v>
      </c>
      <c r="CT236" t="s">
        <v>1871</v>
      </c>
      <c r="CU236" t="s">
        <v>1864</v>
      </c>
      <c r="CV236" t="s">
        <v>957</v>
      </c>
      <c r="CW236" t="s">
        <v>128</v>
      </c>
      <c r="CX236" t="s">
        <v>1450</v>
      </c>
      <c r="CY236">
        <v>1.1199999999999903</v>
      </c>
      <c r="CZ236">
        <v>104628.66396834278</v>
      </c>
      <c r="DA236">
        <v>3305144.76</v>
      </c>
      <c r="DB236" t="s">
        <v>9</v>
      </c>
      <c r="DC236" t="b">
        <v>1</v>
      </c>
      <c r="DD236">
        <v>3305144.76</v>
      </c>
      <c r="DE236">
        <v>0</v>
      </c>
      <c r="DF236" t="b">
        <v>1</v>
      </c>
      <c r="DG236" s="23">
        <f>ROUND(ПП4[[#This Row],[Стоимость квартиры с отделкой]]/1000000,2)</f>
        <v>3.31</v>
      </c>
    </row>
    <row r="237" spans="1:111" x14ac:dyDescent="0.25">
      <c r="A237">
        <v>236</v>
      </c>
      <c r="B237" t="s">
        <v>4</v>
      </c>
      <c r="C237">
        <v>16</v>
      </c>
      <c r="D237" t="s">
        <v>56</v>
      </c>
      <c r="E237">
        <v>1</v>
      </c>
      <c r="F237">
        <v>13.45</v>
      </c>
      <c r="I237">
        <v>13.45</v>
      </c>
      <c r="J237">
        <v>12.54</v>
      </c>
      <c r="K237">
        <v>3.69</v>
      </c>
      <c r="N237">
        <v>6.62</v>
      </c>
      <c r="O237">
        <v>3.01</v>
      </c>
      <c r="Q237">
        <v>3.01</v>
      </c>
      <c r="R237">
        <v>39.31</v>
      </c>
      <c r="S237">
        <v>36.299999999999997</v>
      </c>
      <c r="T237">
        <v>37.81</v>
      </c>
      <c r="U237">
        <v>39.200000000000003</v>
      </c>
      <c r="V237">
        <v>72800</v>
      </c>
      <c r="W237">
        <v>3640</v>
      </c>
      <c r="X237">
        <v>76440</v>
      </c>
      <c r="Y237">
        <v>3057.6</v>
      </c>
      <c r="Z237">
        <v>79497.600000000006</v>
      </c>
      <c r="AB237">
        <v>79497.600000000006</v>
      </c>
      <c r="AD237">
        <v>79497.600000000006</v>
      </c>
      <c r="AF237">
        <v>79497.600000000006</v>
      </c>
      <c r="AH237">
        <v>79497.600000000006</v>
      </c>
      <c r="AJ237">
        <v>79497.600000000006</v>
      </c>
      <c r="AL237">
        <v>79497.600000000006</v>
      </c>
      <c r="AN237">
        <v>79497.600000000006</v>
      </c>
      <c r="AP237">
        <v>79497.600000000006</v>
      </c>
      <c r="AR237">
        <v>79497.600000000006</v>
      </c>
      <c r="AT237">
        <v>79497.600000000006</v>
      </c>
      <c r="AV237">
        <v>79497.600000000006</v>
      </c>
      <c r="AX237">
        <v>79497.600000000006</v>
      </c>
      <c r="AZ237">
        <v>79497.600000000006</v>
      </c>
      <c r="BB237">
        <v>79497.600000000006</v>
      </c>
      <c r="BD237">
        <v>79497.600000000006</v>
      </c>
      <c r="BF237">
        <v>79497.600000000006</v>
      </c>
      <c r="BH237">
        <v>79497.600000000006</v>
      </c>
      <c r="BI237" s="5"/>
      <c r="BJ237" s="5">
        <v>79497.600000000006</v>
      </c>
      <c r="BL237">
        <v>79497.600000000006</v>
      </c>
      <c r="BN237">
        <v>79497.600000000006</v>
      </c>
      <c r="BP237">
        <v>79497.600000000006</v>
      </c>
      <c r="BR237">
        <v>79497.600000000006</v>
      </c>
      <c r="BT237">
        <v>79497.600000000006</v>
      </c>
      <c r="BV237">
        <v>79497.600000000006</v>
      </c>
      <c r="BX237">
        <v>79497.600000000006</v>
      </c>
      <c r="BY237">
        <v>79497.600000000006</v>
      </c>
      <c r="BZ237">
        <v>3005804.26</v>
      </c>
      <c r="CB237">
        <v>0.05</v>
      </c>
      <c r="CC237">
        <v>150290.21299999999</v>
      </c>
      <c r="CD237">
        <v>75522.720179846598</v>
      </c>
      <c r="CE237">
        <v>2855514.05</v>
      </c>
      <c r="CF237" t="s">
        <v>8</v>
      </c>
      <c r="CH237">
        <v>75522.720179846598</v>
      </c>
      <c r="CI237">
        <v>0</v>
      </c>
      <c r="CJ237">
        <v>2855514.05</v>
      </c>
      <c r="CL237" t="s">
        <v>62</v>
      </c>
      <c r="CN237">
        <v>0</v>
      </c>
      <c r="CO237" t="s">
        <v>1</v>
      </c>
      <c r="CP237" t="s">
        <v>1</v>
      </c>
      <c r="CQ237" t="b">
        <v>1</v>
      </c>
      <c r="CR237" t="s">
        <v>1863</v>
      </c>
      <c r="CT237" t="s">
        <v>1871</v>
      </c>
      <c r="CU237" t="s">
        <v>1864</v>
      </c>
      <c r="CV237" t="s">
        <v>958</v>
      </c>
      <c r="CW237" t="s">
        <v>128</v>
      </c>
      <c r="CX237" t="s">
        <v>1450</v>
      </c>
      <c r="CY237">
        <v>1.3900000000000006</v>
      </c>
      <c r="CZ237">
        <v>104976.58104998679</v>
      </c>
      <c r="DA237">
        <v>2855514.05</v>
      </c>
      <c r="DB237" t="s">
        <v>8</v>
      </c>
      <c r="DC237" t="b">
        <v>1</v>
      </c>
      <c r="DD237">
        <v>2855514.05</v>
      </c>
      <c r="DE237">
        <v>0</v>
      </c>
      <c r="DF237" t="b">
        <v>1</v>
      </c>
      <c r="DG237" s="23">
        <f>ROUND(ПП4[[#This Row],[Стоимость квартиры с отделкой]]/1000000,2)</f>
        <v>2.86</v>
      </c>
    </row>
    <row r="238" spans="1:111" x14ac:dyDescent="0.25">
      <c r="A238">
        <v>237</v>
      </c>
      <c r="B238" t="s">
        <v>4</v>
      </c>
      <c r="C238">
        <v>16</v>
      </c>
      <c r="D238" t="s">
        <v>57</v>
      </c>
      <c r="E238">
        <v>1</v>
      </c>
      <c r="F238">
        <v>12.11</v>
      </c>
      <c r="I238">
        <v>12.11</v>
      </c>
      <c r="J238">
        <v>12.27</v>
      </c>
      <c r="K238">
        <v>3.84</v>
      </c>
      <c r="N238">
        <v>7.06</v>
      </c>
      <c r="O238">
        <v>2.84</v>
      </c>
      <c r="Q238">
        <v>2.84</v>
      </c>
      <c r="R238">
        <v>38.119999999999997</v>
      </c>
      <c r="S238">
        <v>35.28</v>
      </c>
      <c r="T238">
        <v>36.700000000000003</v>
      </c>
      <c r="U238">
        <v>38</v>
      </c>
      <c r="V238">
        <v>72800</v>
      </c>
      <c r="W238">
        <v>3640</v>
      </c>
      <c r="X238">
        <v>76440</v>
      </c>
      <c r="Y238">
        <v>3057.6</v>
      </c>
      <c r="Z238">
        <v>79497.600000000006</v>
      </c>
      <c r="AA238">
        <v>3974.880000000001</v>
      </c>
      <c r="AB238">
        <v>83472.48000000001</v>
      </c>
      <c r="AC238">
        <v>10.267115040000002</v>
      </c>
      <c r="AD238">
        <v>83482.747115040009</v>
      </c>
      <c r="AE238">
        <v>4174.137355752001</v>
      </c>
      <c r="AF238">
        <v>87656.884470792007</v>
      </c>
      <c r="AH238">
        <v>87656.884470792007</v>
      </c>
      <c r="AJ238">
        <v>87656.884470792007</v>
      </c>
      <c r="AL238">
        <v>87656.884470792007</v>
      </c>
      <c r="AN238">
        <v>87656.884470792007</v>
      </c>
      <c r="AP238">
        <v>87656.884470792007</v>
      </c>
      <c r="AR238">
        <v>87656.884470792007</v>
      </c>
      <c r="AT238">
        <v>87656.884470792007</v>
      </c>
      <c r="AV238">
        <v>87656.884470792007</v>
      </c>
      <c r="AX238">
        <v>87656.884470792007</v>
      </c>
      <c r="AZ238">
        <v>87656.884470792007</v>
      </c>
      <c r="BB238">
        <v>87656.884470792007</v>
      </c>
      <c r="BD238">
        <v>87656.884470792007</v>
      </c>
      <c r="BF238">
        <v>87656.884470792007</v>
      </c>
      <c r="BH238">
        <v>87656.884470792007</v>
      </c>
      <c r="BI238" s="5"/>
      <c r="BJ238" s="5">
        <v>87656.884470792007</v>
      </c>
      <c r="BL238">
        <v>87656.884470792007</v>
      </c>
      <c r="BN238">
        <v>87656.884470792007</v>
      </c>
      <c r="BP238">
        <v>87656.884470792007</v>
      </c>
      <c r="BR238">
        <v>87656.884470792007</v>
      </c>
      <c r="BT238">
        <v>87656.884470792007</v>
      </c>
      <c r="BV238">
        <v>87656.884470792007</v>
      </c>
      <c r="BX238">
        <v>87656.884470792007</v>
      </c>
      <c r="BY238">
        <v>87656.88</v>
      </c>
      <c r="BZ238">
        <v>3217007.5</v>
      </c>
      <c r="CC238">
        <v>0</v>
      </c>
      <c r="CD238">
        <v>87656.880108991812</v>
      </c>
      <c r="CE238">
        <v>3217007.5</v>
      </c>
      <c r="CF238" t="s">
        <v>8</v>
      </c>
      <c r="CH238">
        <v>87656.880108991812</v>
      </c>
      <c r="CI238">
        <v>0</v>
      </c>
      <c r="CJ238">
        <v>3217007.5</v>
      </c>
      <c r="CN238">
        <v>0</v>
      </c>
      <c r="CO238" t="s">
        <v>1</v>
      </c>
      <c r="CP238" t="s">
        <v>1</v>
      </c>
      <c r="CQ238" t="b">
        <v>1</v>
      </c>
      <c r="CR238" t="s">
        <v>1863</v>
      </c>
      <c r="CT238" t="s">
        <v>1871</v>
      </c>
      <c r="CU238" t="s">
        <v>1864</v>
      </c>
      <c r="CV238" t="s">
        <v>959</v>
      </c>
      <c r="CW238" t="s">
        <v>128</v>
      </c>
      <c r="CX238" t="s">
        <v>1450</v>
      </c>
      <c r="CY238">
        <v>1.2999999999999972</v>
      </c>
      <c r="CZ238">
        <v>113953.94414168912</v>
      </c>
      <c r="DA238">
        <v>3217007.5</v>
      </c>
      <c r="DB238" t="s">
        <v>8</v>
      </c>
      <c r="DC238" t="b">
        <v>1</v>
      </c>
      <c r="DD238">
        <v>3217007.5</v>
      </c>
      <c r="DE238">
        <v>0</v>
      </c>
      <c r="DF238" t="b">
        <v>1</v>
      </c>
      <c r="DG238" s="23">
        <f>ROUND(ПП4[[#This Row],[Стоимость квартиры с отделкой]]/1000000,2)</f>
        <v>3.22</v>
      </c>
    </row>
    <row r="239" spans="1:111" x14ac:dyDescent="0.25">
      <c r="A239">
        <v>238</v>
      </c>
      <c r="B239" t="s">
        <v>4</v>
      </c>
      <c r="C239">
        <v>16</v>
      </c>
      <c r="D239" t="s">
        <v>58</v>
      </c>
      <c r="E239">
        <v>1</v>
      </c>
      <c r="F239">
        <v>11.74</v>
      </c>
      <c r="I239">
        <v>11.74</v>
      </c>
      <c r="J239">
        <v>12.47</v>
      </c>
      <c r="K239">
        <v>3.71</v>
      </c>
      <c r="N239">
        <v>7.29</v>
      </c>
      <c r="O239">
        <v>2.89</v>
      </c>
      <c r="Q239">
        <v>2.89</v>
      </c>
      <c r="R239">
        <v>38.1</v>
      </c>
      <c r="S239">
        <v>35.21</v>
      </c>
      <c r="T239">
        <v>36.659999999999997</v>
      </c>
      <c r="U239">
        <v>37.700000000000003</v>
      </c>
      <c r="V239">
        <v>72800</v>
      </c>
      <c r="W239">
        <v>3640</v>
      </c>
      <c r="X239">
        <v>76440</v>
      </c>
      <c r="Y239">
        <v>3057.6</v>
      </c>
      <c r="Z239">
        <v>79497.600000000006</v>
      </c>
      <c r="AA239">
        <v>3974.880000000001</v>
      </c>
      <c r="AB239">
        <v>83472.48000000001</v>
      </c>
      <c r="AC239">
        <v>10.267115040000002</v>
      </c>
      <c r="AD239">
        <v>83482.747115040009</v>
      </c>
      <c r="AE239">
        <v>4174.137355752001</v>
      </c>
      <c r="AF239">
        <v>87656.884470792007</v>
      </c>
      <c r="AH239">
        <v>87656.884470792007</v>
      </c>
      <c r="AJ239">
        <v>87656.884470792007</v>
      </c>
      <c r="AL239">
        <v>87656.884470792007</v>
      </c>
      <c r="AN239">
        <v>87656.884470792007</v>
      </c>
      <c r="AP239">
        <v>87656.884470792007</v>
      </c>
      <c r="AR239">
        <v>87656.884470792007</v>
      </c>
      <c r="AT239">
        <v>87656.884470792007</v>
      </c>
      <c r="AV239">
        <v>87656.884470792007</v>
      </c>
      <c r="AX239">
        <v>87656.884470792007</v>
      </c>
      <c r="AZ239">
        <v>87656.884470792007</v>
      </c>
      <c r="BB239">
        <v>87656.884470792007</v>
      </c>
      <c r="BD239">
        <v>87656.884470792007</v>
      </c>
      <c r="BF239">
        <v>87656.884470792007</v>
      </c>
      <c r="BH239">
        <v>87656.884470792007</v>
      </c>
      <c r="BI239" s="5"/>
      <c r="BJ239" s="5">
        <v>87656.884470792007</v>
      </c>
      <c r="BL239">
        <v>87656.884470792007</v>
      </c>
      <c r="BN239">
        <v>87656.884470792007</v>
      </c>
      <c r="BP239">
        <v>87656.884470792007</v>
      </c>
      <c r="BR239">
        <v>87656.884470792007</v>
      </c>
      <c r="BT239">
        <v>87656.884470792007</v>
      </c>
      <c r="BV239">
        <v>87656.884470792007</v>
      </c>
      <c r="BX239">
        <v>87656.884470792007</v>
      </c>
      <c r="BY239">
        <v>87656.88</v>
      </c>
      <c r="BZ239">
        <v>3213501.22</v>
      </c>
      <c r="CC239">
        <v>0</v>
      </c>
      <c r="CD239">
        <v>87656.879978177865</v>
      </c>
      <c r="CE239">
        <v>3213501.22</v>
      </c>
      <c r="CF239" t="s">
        <v>9</v>
      </c>
      <c r="CG239">
        <v>4000</v>
      </c>
      <c r="CH239">
        <v>91656.879978177865</v>
      </c>
      <c r="CI239">
        <v>146640</v>
      </c>
      <c r="CJ239">
        <v>3360141.22</v>
      </c>
      <c r="CN239">
        <v>0</v>
      </c>
      <c r="CO239" t="s">
        <v>1</v>
      </c>
      <c r="CP239" t="s">
        <v>1</v>
      </c>
      <c r="CQ239" t="b">
        <v>1</v>
      </c>
      <c r="CR239" t="s">
        <v>1863</v>
      </c>
      <c r="CT239" t="s">
        <v>1871</v>
      </c>
      <c r="CU239" t="s">
        <v>1864</v>
      </c>
      <c r="CV239" t="s">
        <v>960</v>
      </c>
      <c r="CW239" t="s">
        <v>128</v>
      </c>
      <c r="CX239" t="s">
        <v>1450</v>
      </c>
      <c r="CY239">
        <v>1.0399999999999991</v>
      </c>
      <c r="CZ239">
        <v>95323.1551773049</v>
      </c>
      <c r="DA239">
        <v>3360141.22</v>
      </c>
      <c r="DB239" t="s">
        <v>9</v>
      </c>
      <c r="DC239" t="b">
        <v>1</v>
      </c>
      <c r="DD239">
        <v>3360141.22</v>
      </c>
      <c r="DE239">
        <v>0</v>
      </c>
      <c r="DF239" t="b">
        <v>1</v>
      </c>
      <c r="DG239" s="23">
        <f>ROUND(ПП4[[#This Row],[Стоимость квартиры с отделкой]]/1000000,2)</f>
        <v>3.36</v>
      </c>
    </row>
    <row r="240" spans="1:111" x14ac:dyDescent="0.25">
      <c r="A240">
        <v>239</v>
      </c>
      <c r="B240" t="s">
        <v>4</v>
      </c>
      <c r="C240">
        <v>16</v>
      </c>
      <c r="D240" t="s">
        <v>59</v>
      </c>
      <c r="E240">
        <v>3</v>
      </c>
      <c r="F240">
        <v>14.79</v>
      </c>
      <c r="G240">
        <v>14.24</v>
      </c>
      <c r="H240">
        <v>13.63</v>
      </c>
      <c r="I240">
        <v>42.66</v>
      </c>
      <c r="J240">
        <v>13.29</v>
      </c>
      <c r="K240">
        <v>4.72</v>
      </c>
      <c r="L240">
        <v>1.66</v>
      </c>
      <c r="M240">
        <v>2.19</v>
      </c>
      <c r="N240">
        <v>11.45</v>
      </c>
      <c r="O240">
        <v>2.73</v>
      </c>
      <c r="P240">
        <v>2.78</v>
      </c>
      <c r="Q240">
        <v>5.51</v>
      </c>
      <c r="R240">
        <v>81.48</v>
      </c>
      <c r="S240">
        <v>75.97</v>
      </c>
      <c r="T240">
        <v>78.73</v>
      </c>
      <c r="U240">
        <v>80.899999999999977</v>
      </c>
      <c r="V240">
        <v>68992.000000000015</v>
      </c>
      <c r="W240">
        <v>3449.6000000000008</v>
      </c>
      <c r="X240">
        <v>72441.60000000002</v>
      </c>
      <c r="Z240">
        <v>72441.60000000002</v>
      </c>
      <c r="AB240">
        <v>72441.60000000002</v>
      </c>
      <c r="AC240">
        <v>8.9103168000000039</v>
      </c>
      <c r="AD240">
        <v>72450.510316800021</v>
      </c>
      <c r="AF240">
        <v>72450.510316800021</v>
      </c>
      <c r="AH240">
        <v>72450.510316800021</v>
      </c>
      <c r="AI240">
        <v>2173.5153095040005</v>
      </c>
      <c r="AJ240">
        <v>74624.025626304021</v>
      </c>
      <c r="AK240">
        <v>746.24025626304035</v>
      </c>
      <c r="AL240">
        <v>75370.265882567066</v>
      </c>
      <c r="AM240">
        <v>1507.4053176513414</v>
      </c>
      <c r="AN240">
        <v>76877.671200218407</v>
      </c>
      <c r="AO240">
        <v>2306.330136006552</v>
      </c>
      <c r="AP240">
        <v>79184.001336224959</v>
      </c>
      <c r="AQ240">
        <v>2375.5200400867488</v>
      </c>
      <c r="AR240">
        <v>81559.521376311706</v>
      </c>
      <c r="AS240">
        <v>4077.9760688155857</v>
      </c>
      <c r="AT240">
        <v>85637.497445127286</v>
      </c>
      <c r="AU240">
        <v>2569.1249233538183</v>
      </c>
      <c r="AV240">
        <v>88206.622368481098</v>
      </c>
      <c r="AW240">
        <v>5292.3973421088658</v>
      </c>
      <c r="AX240">
        <v>93499.019710589957</v>
      </c>
      <c r="AY240">
        <v>2804.9705913176986</v>
      </c>
      <c r="AZ240">
        <v>96303.990301907659</v>
      </c>
      <c r="BB240">
        <v>96303.990301907659</v>
      </c>
      <c r="BD240">
        <v>96303.990301907659</v>
      </c>
      <c r="BF240">
        <v>96303.990301907659</v>
      </c>
      <c r="BH240">
        <v>96303.990301907659</v>
      </c>
      <c r="BI240" s="5">
        <v>4815.1995150953835</v>
      </c>
      <c r="BJ240" s="5">
        <v>101119.18981700305</v>
      </c>
      <c r="BL240">
        <v>101119.18981700305</v>
      </c>
      <c r="BN240">
        <v>101119.18981700305</v>
      </c>
      <c r="BP240">
        <v>101119.18981700305</v>
      </c>
      <c r="BR240">
        <v>101119.18981700305</v>
      </c>
      <c r="BT240">
        <v>101119.18981700305</v>
      </c>
      <c r="BV240">
        <v>101119.18981700305</v>
      </c>
      <c r="BX240">
        <v>101119.18981700305</v>
      </c>
      <c r="BY240">
        <v>101119.19</v>
      </c>
      <c r="BZ240">
        <v>7961200</v>
      </c>
      <c r="CA240">
        <v>189078.5</v>
      </c>
      <c r="CB240">
        <v>0.05</v>
      </c>
      <c r="CC240">
        <v>587138.5</v>
      </c>
      <c r="CD240">
        <v>93662.663533595827</v>
      </c>
      <c r="CE240">
        <v>7374061.5</v>
      </c>
      <c r="CF240" t="s">
        <v>8</v>
      </c>
      <c r="CH240">
        <v>93662.663533595827</v>
      </c>
      <c r="CI240">
        <v>0</v>
      </c>
      <c r="CJ240">
        <v>7374061.5</v>
      </c>
      <c r="CL240" t="s">
        <v>110</v>
      </c>
      <c r="CN240">
        <v>0</v>
      </c>
      <c r="CO240" t="s">
        <v>1</v>
      </c>
      <c r="CP240" t="s">
        <v>1</v>
      </c>
      <c r="CQ240" t="b">
        <v>1</v>
      </c>
      <c r="CR240" t="s">
        <v>1863</v>
      </c>
      <c r="CT240" t="s">
        <v>1871</v>
      </c>
      <c r="CU240" t="s">
        <v>1866</v>
      </c>
      <c r="CV240" t="s">
        <v>961</v>
      </c>
      <c r="CW240" t="s">
        <v>1269</v>
      </c>
      <c r="CX240" t="s">
        <v>1450</v>
      </c>
      <c r="CY240">
        <v>2.1699999999999875</v>
      </c>
      <c r="CZ240">
        <v>203247.97986790177</v>
      </c>
      <c r="DA240">
        <v>7374061.5</v>
      </c>
      <c r="DB240" t="s">
        <v>8</v>
      </c>
      <c r="DC240" t="b">
        <v>1</v>
      </c>
      <c r="DD240">
        <v>7374061.5</v>
      </c>
      <c r="DE240">
        <v>0</v>
      </c>
      <c r="DF240" t="b">
        <v>1</v>
      </c>
      <c r="DG240" s="23">
        <f>ROUND(ПП4[[#This Row],[Стоимость квартиры с отделкой]]/1000000,2)</f>
        <v>7.37</v>
      </c>
    </row>
    <row r="241" spans="1:111" x14ac:dyDescent="0.25">
      <c r="A241">
        <v>240</v>
      </c>
      <c r="B241" t="s">
        <v>4</v>
      </c>
      <c r="C241">
        <v>16</v>
      </c>
      <c r="D241" t="s">
        <v>60</v>
      </c>
      <c r="E241">
        <v>1</v>
      </c>
      <c r="F241">
        <v>14.13</v>
      </c>
      <c r="I241">
        <v>14.13</v>
      </c>
      <c r="J241">
        <v>9.2100000000000009</v>
      </c>
      <c r="K241">
        <v>3.66</v>
      </c>
      <c r="N241">
        <v>5.55</v>
      </c>
      <c r="O241">
        <v>2.48</v>
      </c>
      <c r="Q241">
        <v>2.48</v>
      </c>
      <c r="R241">
        <v>35.03</v>
      </c>
      <c r="S241">
        <v>32.550000000000004</v>
      </c>
      <c r="T241">
        <v>33.79</v>
      </c>
      <c r="U241">
        <v>34.699999999999996</v>
      </c>
      <c r="V241">
        <v>70700</v>
      </c>
      <c r="W241">
        <v>3535</v>
      </c>
      <c r="X241">
        <v>74235</v>
      </c>
      <c r="Y241">
        <v>2969.4</v>
      </c>
      <c r="Z241">
        <v>77204.399999999994</v>
      </c>
      <c r="AA241">
        <v>3860.22</v>
      </c>
      <c r="AB241">
        <v>81064.62</v>
      </c>
      <c r="AD241">
        <v>81064.62</v>
      </c>
      <c r="AF241">
        <v>81064.62</v>
      </c>
      <c r="AH241">
        <v>81064.62</v>
      </c>
      <c r="AJ241">
        <v>81064.62</v>
      </c>
      <c r="AL241">
        <v>81064.62</v>
      </c>
      <c r="AN241">
        <v>81064.62</v>
      </c>
      <c r="AP241">
        <v>81064.62</v>
      </c>
      <c r="AR241">
        <v>81064.62</v>
      </c>
      <c r="AT241">
        <v>81064.62</v>
      </c>
      <c r="AV241">
        <v>81064.62</v>
      </c>
      <c r="AX241">
        <v>81064.62</v>
      </c>
      <c r="AZ241">
        <v>81064.62</v>
      </c>
      <c r="BB241">
        <v>81064.62</v>
      </c>
      <c r="BD241">
        <v>81064.62</v>
      </c>
      <c r="BF241">
        <v>81064.62</v>
      </c>
      <c r="BH241">
        <v>81064.62</v>
      </c>
      <c r="BI241" s="5"/>
      <c r="BJ241" s="5">
        <v>81064.62</v>
      </c>
      <c r="BL241">
        <v>81064.62</v>
      </c>
      <c r="BN241">
        <v>81064.62</v>
      </c>
      <c r="BP241">
        <v>81064.62</v>
      </c>
      <c r="BR241">
        <v>81064.62</v>
      </c>
      <c r="BT241">
        <v>81064.62</v>
      </c>
      <c r="BV241">
        <v>81064.62</v>
      </c>
      <c r="BX241">
        <v>81064.62</v>
      </c>
      <c r="BY241">
        <v>81064.62</v>
      </c>
      <c r="BZ241">
        <v>2739173.51</v>
      </c>
      <c r="CB241">
        <v>0.05</v>
      </c>
      <c r="CC241">
        <v>136958.67549999998</v>
      </c>
      <c r="CD241">
        <v>77011.388872447467</v>
      </c>
      <c r="CE241">
        <v>2602214.83</v>
      </c>
      <c r="CF241" t="s">
        <v>8</v>
      </c>
      <c r="CH241">
        <v>77011.388872447467</v>
      </c>
      <c r="CI241">
        <v>0</v>
      </c>
      <c r="CJ241">
        <v>2602214.83</v>
      </c>
      <c r="CK241" t="s">
        <v>20</v>
      </c>
      <c r="CL241" t="s">
        <v>62</v>
      </c>
      <c r="CN241">
        <v>0</v>
      </c>
      <c r="CO241" t="s">
        <v>1</v>
      </c>
      <c r="CP241" t="s">
        <v>1</v>
      </c>
      <c r="CQ241" t="b">
        <v>1</v>
      </c>
      <c r="CR241" t="s">
        <v>1863</v>
      </c>
      <c r="CT241" t="s">
        <v>1871</v>
      </c>
      <c r="CU241" t="s">
        <v>1864</v>
      </c>
      <c r="CV241" t="s">
        <v>962</v>
      </c>
      <c r="CW241" t="s">
        <v>128</v>
      </c>
      <c r="CX241" t="s">
        <v>1450</v>
      </c>
      <c r="CY241">
        <v>0.90999999999999659</v>
      </c>
      <c r="CZ241">
        <v>70080.363873926937</v>
      </c>
      <c r="DA241">
        <v>2602214.83</v>
      </c>
      <c r="DB241" t="s">
        <v>8</v>
      </c>
      <c r="DC241" t="b">
        <v>1</v>
      </c>
      <c r="DD241">
        <v>2602214.83</v>
      </c>
      <c r="DE241">
        <v>0</v>
      </c>
      <c r="DF241" t="b">
        <v>1</v>
      </c>
      <c r="DG241" s="23">
        <f>ROUND(ПП4[[#This Row],[Стоимость квартиры с отделкой]]/1000000,2)</f>
        <v>2.6</v>
      </c>
    </row>
    <row r="242" spans="1:111" x14ac:dyDescent="0.25">
      <c r="A242">
        <v>241</v>
      </c>
      <c r="B242" t="s">
        <v>21</v>
      </c>
      <c r="C242">
        <v>2</v>
      </c>
      <c r="D242" t="s">
        <v>53</v>
      </c>
      <c r="E242">
        <v>0</v>
      </c>
      <c r="F242">
        <v>14.73</v>
      </c>
      <c r="I242">
        <v>14.73</v>
      </c>
      <c r="J242">
        <v>5.74</v>
      </c>
      <c r="K242">
        <v>3.61</v>
      </c>
      <c r="N242">
        <v>3.6</v>
      </c>
      <c r="O242">
        <v>3.34</v>
      </c>
      <c r="Q242">
        <v>3.34</v>
      </c>
      <c r="R242">
        <v>31.02</v>
      </c>
      <c r="S242">
        <v>27.68</v>
      </c>
      <c r="T242">
        <v>29.35</v>
      </c>
      <c r="U242">
        <v>30.3</v>
      </c>
      <c r="V242">
        <v>75600</v>
      </c>
      <c r="W242">
        <v>3780</v>
      </c>
      <c r="X242">
        <v>79380</v>
      </c>
      <c r="Z242">
        <v>79380</v>
      </c>
      <c r="AB242">
        <v>79380</v>
      </c>
      <c r="AC242">
        <v>9.7637400000000003</v>
      </c>
      <c r="AD242">
        <v>79389.763739999995</v>
      </c>
      <c r="AE242">
        <v>3969.4881869999999</v>
      </c>
      <c r="AF242">
        <v>83359.25192699999</v>
      </c>
      <c r="AH242">
        <v>83359.25192699999</v>
      </c>
      <c r="AJ242">
        <v>83359.25192699999</v>
      </c>
      <c r="AK242">
        <v>833.5925192699998</v>
      </c>
      <c r="AL242">
        <v>84192.844446269984</v>
      </c>
      <c r="AM242">
        <v>1683.8568889253995</v>
      </c>
      <c r="AN242">
        <v>85876.701335195379</v>
      </c>
      <c r="AO242">
        <v>4293.8350667597688</v>
      </c>
      <c r="AP242">
        <v>90170.536401955149</v>
      </c>
      <c r="AR242">
        <v>90170.536401955149</v>
      </c>
      <c r="AT242">
        <v>90170.536401955149</v>
      </c>
      <c r="AV242">
        <v>90170.536401955149</v>
      </c>
      <c r="AX242">
        <v>90170.536401955149</v>
      </c>
      <c r="AZ242">
        <v>90170.536401955149</v>
      </c>
      <c r="BB242">
        <v>90170.536401955149</v>
      </c>
      <c r="BD242">
        <v>90170.536401955149</v>
      </c>
      <c r="BF242">
        <v>90170.536401955149</v>
      </c>
      <c r="BH242">
        <v>90170.536401955149</v>
      </c>
      <c r="BI242" s="5"/>
      <c r="BJ242" s="5">
        <v>90170.536401955149</v>
      </c>
      <c r="BL242">
        <v>90170.536401955149</v>
      </c>
      <c r="BN242">
        <v>90170.536401955149</v>
      </c>
      <c r="BP242">
        <v>90170.536401955149</v>
      </c>
      <c r="BR242">
        <v>90170.536401955149</v>
      </c>
      <c r="BT242">
        <v>90170.536401955149</v>
      </c>
      <c r="BV242">
        <v>90170.536401955149</v>
      </c>
      <c r="BX242">
        <v>90170.536401955149</v>
      </c>
      <c r="BY242">
        <v>90170.54</v>
      </c>
      <c r="BZ242">
        <v>2646505.35</v>
      </c>
      <c r="CC242">
        <v>0</v>
      </c>
      <c r="CD242">
        <v>90170.540034071542</v>
      </c>
      <c r="CE242">
        <v>2646505.35</v>
      </c>
      <c r="CF242" t="s">
        <v>10</v>
      </c>
      <c r="CG242">
        <v>15000</v>
      </c>
      <c r="CH242">
        <v>105170.54003407154</v>
      </c>
      <c r="CI242">
        <v>440250</v>
      </c>
      <c r="CJ242">
        <v>3086755.35</v>
      </c>
      <c r="CN242">
        <v>0</v>
      </c>
      <c r="CO242" t="s">
        <v>1</v>
      </c>
      <c r="CP242" t="s">
        <v>1</v>
      </c>
      <c r="CQ242" t="b">
        <v>1</v>
      </c>
      <c r="CR242" t="s">
        <v>1863</v>
      </c>
      <c r="CT242" t="s">
        <v>1871</v>
      </c>
      <c r="CU242" t="s">
        <v>1862</v>
      </c>
      <c r="CV242" t="s">
        <v>963</v>
      </c>
      <c r="CW242" t="s">
        <v>128</v>
      </c>
      <c r="CX242" t="s">
        <v>1450</v>
      </c>
      <c r="CY242">
        <v>0.9499999999999994</v>
      </c>
      <c r="CZ242">
        <v>99912.013032367875</v>
      </c>
      <c r="DA242">
        <v>3086755.35</v>
      </c>
      <c r="DB242" t="s">
        <v>10</v>
      </c>
      <c r="DC242" t="b">
        <v>1</v>
      </c>
      <c r="DD242">
        <v>3086755.35</v>
      </c>
      <c r="DE242">
        <v>0</v>
      </c>
      <c r="DF242" t="b">
        <v>1</v>
      </c>
      <c r="DG242" s="23">
        <f>ROUND(ПП4[[#This Row],[Стоимость квартиры с отделкой]]/1000000,2)</f>
        <v>3.09</v>
      </c>
    </row>
    <row r="243" spans="1:111" x14ac:dyDescent="0.25">
      <c r="A243">
        <v>242</v>
      </c>
      <c r="B243" t="s">
        <v>21</v>
      </c>
      <c r="C243">
        <v>2</v>
      </c>
      <c r="D243" t="s">
        <v>54</v>
      </c>
      <c r="E243">
        <v>2</v>
      </c>
      <c r="F243">
        <v>17.22</v>
      </c>
      <c r="G243">
        <v>12.24</v>
      </c>
      <c r="I243">
        <v>29.46</v>
      </c>
      <c r="J243">
        <v>17.010000000000002</v>
      </c>
      <c r="K243">
        <v>3.67</v>
      </c>
      <c r="L243">
        <v>2.4</v>
      </c>
      <c r="N243">
        <v>12.71</v>
      </c>
      <c r="O243">
        <v>2.78</v>
      </c>
      <c r="P243">
        <v>2.61</v>
      </c>
      <c r="Q243">
        <v>5.39</v>
      </c>
      <c r="R243">
        <v>70.64</v>
      </c>
      <c r="S243">
        <v>65.25</v>
      </c>
      <c r="T243">
        <v>67.95</v>
      </c>
      <c r="U243">
        <v>69.7</v>
      </c>
      <c r="V243">
        <v>71304.800000000003</v>
      </c>
      <c r="W243">
        <v>3565.24</v>
      </c>
      <c r="X243">
        <v>74870.039999999994</v>
      </c>
      <c r="Z243">
        <v>74870.039999999994</v>
      </c>
      <c r="AA243">
        <v>3743.502</v>
      </c>
      <c r="AB243">
        <v>78613.542000000016</v>
      </c>
      <c r="AC243">
        <v>9.6694656660000025</v>
      </c>
      <c r="AD243">
        <v>78623.211465666012</v>
      </c>
      <c r="AF243">
        <v>78623.211465666012</v>
      </c>
      <c r="AH243">
        <v>78623.211465666012</v>
      </c>
      <c r="AI243">
        <v>1572.4642293133202</v>
      </c>
      <c r="AJ243">
        <v>80195.675694979334</v>
      </c>
      <c r="AK243">
        <v>801.95675694979332</v>
      </c>
      <c r="AL243">
        <v>80997.632451929123</v>
      </c>
      <c r="AM243">
        <v>1619.9526490385824</v>
      </c>
      <c r="AN243">
        <v>82617.585100967699</v>
      </c>
      <c r="AP243">
        <v>82617.585100967699</v>
      </c>
      <c r="AQ243">
        <v>2478.527553029031</v>
      </c>
      <c r="AR243">
        <v>85096.112653996737</v>
      </c>
      <c r="AT243">
        <v>85096.112653996737</v>
      </c>
      <c r="AU243">
        <v>2552.8833796199019</v>
      </c>
      <c r="AV243">
        <v>87648.99603361664</v>
      </c>
      <c r="AX243">
        <v>87648.99603361664</v>
      </c>
      <c r="AZ243">
        <v>87648.99603361664</v>
      </c>
      <c r="BB243">
        <v>87648.99603361664</v>
      </c>
      <c r="BD243">
        <v>87648.99603361664</v>
      </c>
      <c r="BF243">
        <v>87648.99603361664</v>
      </c>
      <c r="BH243">
        <v>87648.99603361664</v>
      </c>
      <c r="BI243" s="5"/>
      <c r="BJ243" s="5">
        <v>87648.99603361664</v>
      </c>
      <c r="BL243">
        <v>87648.99603361664</v>
      </c>
      <c r="BN243">
        <v>87648.99603361664</v>
      </c>
      <c r="BP243">
        <v>87648.99603361664</v>
      </c>
      <c r="BR243">
        <v>87648.99603361664</v>
      </c>
      <c r="BT243">
        <v>87648.99603361664</v>
      </c>
      <c r="BV243">
        <v>87648.99603361664</v>
      </c>
      <c r="BX243">
        <v>87648.99603361664</v>
      </c>
      <c r="BY243">
        <v>87649</v>
      </c>
      <c r="BZ243">
        <v>5955749.5499999998</v>
      </c>
      <c r="CB243">
        <v>0.02</v>
      </c>
      <c r="CC243">
        <v>119114.99099999999</v>
      </c>
      <c r="CD243">
        <v>85896.020014716691</v>
      </c>
      <c r="CE243">
        <v>5836634.5599999996</v>
      </c>
      <c r="CF243" t="s">
        <v>8</v>
      </c>
      <c r="CH243">
        <v>85896.020014716691</v>
      </c>
      <c r="CI243">
        <v>0</v>
      </c>
      <c r="CJ243">
        <v>5836634.5599999996</v>
      </c>
      <c r="CL243" t="s">
        <v>62</v>
      </c>
      <c r="CN243">
        <v>0</v>
      </c>
      <c r="CO243" t="s">
        <v>1</v>
      </c>
      <c r="CP243" t="s">
        <v>1</v>
      </c>
      <c r="CQ243" t="b">
        <v>1</v>
      </c>
      <c r="CR243" t="s">
        <v>1863</v>
      </c>
      <c r="CT243" t="s">
        <v>1871</v>
      </c>
      <c r="CU243" t="s">
        <v>1857</v>
      </c>
      <c r="CV243" t="s">
        <v>964</v>
      </c>
      <c r="CW243" t="s">
        <v>128</v>
      </c>
      <c r="CX243" t="s">
        <v>1450</v>
      </c>
      <c r="CY243">
        <v>1.75</v>
      </c>
      <c r="CZ243">
        <v>150318.03502575422</v>
      </c>
      <c r="DA243">
        <v>5836634.5599999996</v>
      </c>
      <c r="DB243" t="s">
        <v>8</v>
      </c>
      <c r="DC243" t="b">
        <v>1</v>
      </c>
      <c r="DD243">
        <v>5836634.5599999996</v>
      </c>
      <c r="DE243">
        <v>0</v>
      </c>
      <c r="DF243" t="b">
        <v>1</v>
      </c>
      <c r="DG243" s="23">
        <f>ROUND(ПП4[[#This Row],[Стоимость квартиры с отделкой]]/1000000,2)</f>
        <v>5.84</v>
      </c>
    </row>
    <row r="244" spans="1:111" x14ac:dyDescent="0.25">
      <c r="A244">
        <v>243</v>
      </c>
      <c r="B244" t="s">
        <v>21</v>
      </c>
      <c r="C244">
        <v>2</v>
      </c>
      <c r="D244" t="s">
        <v>55</v>
      </c>
      <c r="E244">
        <v>0</v>
      </c>
      <c r="F244">
        <v>19.22</v>
      </c>
      <c r="I244">
        <v>19.22</v>
      </c>
      <c r="J244">
        <v>9.57</v>
      </c>
      <c r="K244">
        <v>3.76</v>
      </c>
      <c r="N244">
        <v>2.56</v>
      </c>
      <c r="O244">
        <v>2.68</v>
      </c>
      <c r="Q244">
        <v>2.68</v>
      </c>
      <c r="R244">
        <v>37.79</v>
      </c>
      <c r="S244">
        <v>35.11</v>
      </c>
      <c r="T244">
        <v>36.450000000000003</v>
      </c>
      <c r="U244">
        <v>37.299999999999997</v>
      </c>
      <c r="V244">
        <v>76356</v>
      </c>
      <c r="W244">
        <v>3817.8</v>
      </c>
      <c r="X244">
        <v>80173.8</v>
      </c>
      <c r="Z244">
        <v>80173.8</v>
      </c>
      <c r="AB244">
        <v>80173.8</v>
      </c>
      <c r="AC244">
        <v>9.8613774000000003</v>
      </c>
      <c r="AD244">
        <v>80183.6613774</v>
      </c>
      <c r="AE244">
        <v>4009.1830688700002</v>
      </c>
      <c r="AF244">
        <v>84192.844446269999</v>
      </c>
      <c r="AH244">
        <v>84192.844446269999</v>
      </c>
      <c r="AJ244">
        <v>84192.844446269999</v>
      </c>
      <c r="AK244">
        <v>841.92844446269999</v>
      </c>
      <c r="AL244">
        <v>85034.772890732711</v>
      </c>
      <c r="AM244">
        <v>1700.695457814654</v>
      </c>
      <c r="AN244">
        <v>86735.468348547351</v>
      </c>
      <c r="AO244">
        <v>4336.7734174273673</v>
      </c>
      <c r="AP244">
        <v>91072.241765974715</v>
      </c>
      <c r="AQ244">
        <v>2732.1672529792413</v>
      </c>
      <c r="AR244">
        <v>93804.409018953957</v>
      </c>
      <c r="AS244">
        <v>4690.2204509476978</v>
      </c>
      <c r="AT244">
        <v>98494.629469901658</v>
      </c>
      <c r="AU244">
        <v>2954.8388840970497</v>
      </c>
      <c r="AV244">
        <v>101449.4683539987</v>
      </c>
      <c r="AX244">
        <v>101449.4683539987</v>
      </c>
      <c r="AZ244">
        <v>101449.4683539987</v>
      </c>
      <c r="BB244">
        <v>101449.4683539987</v>
      </c>
      <c r="BD244">
        <v>101449.4683539987</v>
      </c>
      <c r="BF244">
        <v>101449.4683539987</v>
      </c>
      <c r="BH244">
        <v>101449.4683539987</v>
      </c>
      <c r="BI244" s="5"/>
      <c r="BJ244" s="5">
        <v>101449.4683539987</v>
      </c>
      <c r="BL244">
        <v>101449.4683539987</v>
      </c>
      <c r="BN244">
        <v>101449.4683539987</v>
      </c>
      <c r="BP244">
        <v>101449.4683539987</v>
      </c>
      <c r="BR244">
        <v>101449.4683539987</v>
      </c>
      <c r="BT244">
        <v>101449.4683539987</v>
      </c>
      <c r="BV244">
        <v>101449.4683539987</v>
      </c>
      <c r="BX244">
        <v>101449.4683539987</v>
      </c>
      <c r="BY244">
        <v>101449.47</v>
      </c>
      <c r="BZ244">
        <v>3697833.18</v>
      </c>
      <c r="CC244">
        <v>0</v>
      </c>
      <c r="CD244">
        <v>101449.46995884774</v>
      </c>
      <c r="CE244">
        <v>3697833.18</v>
      </c>
      <c r="CF244" t="s">
        <v>8</v>
      </c>
      <c r="CH244">
        <v>101449.46995884774</v>
      </c>
      <c r="CI244">
        <v>0</v>
      </c>
      <c r="CJ244">
        <v>3697833.18</v>
      </c>
      <c r="CN244">
        <v>0</v>
      </c>
      <c r="CO244" t="s">
        <v>1</v>
      </c>
      <c r="CP244" t="s">
        <v>1</v>
      </c>
      <c r="CQ244" t="b">
        <v>1</v>
      </c>
      <c r="CR244" t="s">
        <v>1863</v>
      </c>
      <c r="CT244" t="s">
        <v>1871</v>
      </c>
      <c r="CU244" t="s">
        <v>1862</v>
      </c>
      <c r="CV244" t="s">
        <v>965</v>
      </c>
      <c r="CW244" t="s">
        <v>128</v>
      </c>
      <c r="CX244" t="s">
        <v>1450</v>
      </c>
      <c r="CY244">
        <v>0.8499999999999942</v>
      </c>
      <c r="CZ244">
        <v>86232.049465019998</v>
      </c>
      <c r="DA244">
        <v>3697833.18</v>
      </c>
      <c r="DB244" t="s">
        <v>8</v>
      </c>
      <c r="DC244" t="b">
        <v>1</v>
      </c>
      <c r="DD244">
        <v>3697833.18</v>
      </c>
      <c r="DE244">
        <v>0</v>
      </c>
      <c r="DF244" t="b">
        <v>1</v>
      </c>
      <c r="DG244" s="23">
        <f>ROUND(ПП4[[#This Row],[Стоимость квартиры с отделкой]]/1000000,2)</f>
        <v>3.7</v>
      </c>
    </row>
    <row r="245" spans="1:111" x14ac:dyDescent="0.25">
      <c r="A245">
        <v>244</v>
      </c>
      <c r="B245" t="s">
        <v>21</v>
      </c>
      <c r="C245">
        <v>2</v>
      </c>
      <c r="D245" t="s">
        <v>56</v>
      </c>
      <c r="E245">
        <v>2</v>
      </c>
      <c r="F245">
        <v>18.12</v>
      </c>
      <c r="G245">
        <v>9.8800000000000008</v>
      </c>
      <c r="I245">
        <v>28</v>
      </c>
      <c r="J245">
        <v>15.3</v>
      </c>
      <c r="K245">
        <v>3.49</v>
      </c>
      <c r="L245">
        <v>2.34</v>
      </c>
      <c r="N245">
        <v>8.1</v>
      </c>
      <c r="O245">
        <v>2.63</v>
      </c>
      <c r="Q245">
        <v>2.63</v>
      </c>
      <c r="R245">
        <v>59.86</v>
      </c>
      <c r="S245">
        <v>57.23</v>
      </c>
      <c r="T245">
        <v>58.55</v>
      </c>
      <c r="U245">
        <v>60.499999999999993</v>
      </c>
      <c r="V245">
        <v>67972.800000000003</v>
      </c>
      <c r="W245">
        <v>3398.6400000000003</v>
      </c>
      <c r="X245">
        <v>71371.44</v>
      </c>
      <c r="Z245">
        <v>71371.44</v>
      </c>
      <c r="AB245">
        <v>71371.44</v>
      </c>
      <c r="AD245">
        <v>71371.44</v>
      </c>
      <c r="AF245">
        <v>71371.44</v>
      </c>
      <c r="AH245">
        <v>71371.44</v>
      </c>
      <c r="AJ245">
        <v>71371.44</v>
      </c>
      <c r="AL245">
        <v>71371.44</v>
      </c>
      <c r="AN245">
        <v>71371.44</v>
      </c>
      <c r="AP245">
        <v>71371.44</v>
      </c>
      <c r="AR245">
        <v>71371.44</v>
      </c>
      <c r="AT245">
        <v>71371.44</v>
      </c>
      <c r="AV245">
        <v>71371.44</v>
      </c>
      <c r="AX245">
        <v>71371.44</v>
      </c>
      <c r="AZ245">
        <v>71371.44</v>
      </c>
      <c r="BB245">
        <v>71371.44</v>
      </c>
      <c r="BD245">
        <v>71371.44</v>
      </c>
      <c r="BF245">
        <v>71371.44</v>
      </c>
      <c r="BH245">
        <v>71371.44</v>
      </c>
      <c r="BI245" s="5"/>
      <c r="BJ245" s="5">
        <v>71371.44</v>
      </c>
      <c r="BL245">
        <v>71371.44</v>
      </c>
      <c r="BN245">
        <v>71371.44</v>
      </c>
      <c r="BP245">
        <v>71371.44</v>
      </c>
      <c r="BR245">
        <v>71371.44</v>
      </c>
      <c r="BT245">
        <v>71371.44</v>
      </c>
      <c r="BV245">
        <v>71371.44</v>
      </c>
      <c r="BX245">
        <v>71371.44</v>
      </c>
      <c r="BY245">
        <v>71371.44</v>
      </c>
      <c r="BZ245">
        <v>4178797.81</v>
      </c>
      <c r="CC245">
        <v>0</v>
      </c>
      <c r="CD245">
        <v>71371.439965841171</v>
      </c>
      <c r="CE245">
        <v>4178797.81</v>
      </c>
      <c r="CF245" t="s">
        <v>8</v>
      </c>
      <c r="CH245">
        <v>71371.439965841171</v>
      </c>
      <c r="CI245">
        <v>0</v>
      </c>
      <c r="CJ245">
        <v>4178797.81</v>
      </c>
      <c r="CN245">
        <v>0</v>
      </c>
      <c r="CO245" t="s">
        <v>1</v>
      </c>
      <c r="CP245" t="s">
        <v>1</v>
      </c>
      <c r="CQ245" t="b">
        <v>1</v>
      </c>
      <c r="CR245" t="s">
        <v>1863</v>
      </c>
      <c r="CT245" t="s">
        <v>1871</v>
      </c>
      <c r="CU245" t="s">
        <v>1857</v>
      </c>
      <c r="CV245" t="s">
        <v>966</v>
      </c>
      <c r="CW245" t="s">
        <v>128</v>
      </c>
      <c r="CX245" t="s">
        <v>1450</v>
      </c>
      <c r="CY245">
        <v>1.9499999999999955</v>
      </c>
      <c r="CZ245">
        <v>139174.30793338997</v>
      </c>
      <c r="DA245">
        <v>4178797.81</v>
      </c>
      <c r="DB245" t="s">
        <v>8</v>
      </c>
      <c r="DC245" t="b">
        <v>1</v>
      </c>
      <c r="DD245">
        <v>4178797.81</v>
      </c>
      <c r="DE245">
        <v>0</v>
      </c>
      <c r="DF245" t="b">
        <v>1</v>
      </c>
      <c r="DG245" s="23">
        <f>ROUND(ПП4[[#This Row],[Стоимость квартиры с отделкой]]/1000000,2)</f>
        <v>4.18</v>
      </c>
    </row>
    <row r="246" spans="1:111" x14ac:dyDescent="0.25">
      <c r="A246">
        <v>245</v>
      </c>
      <c r="B246" t="s">
        <v>21</v>
      </c>
      <c r="C246">
        <v>2</v>
      </c>
      <c r="D246" t="s">
        <v>57</v>
      </c>
      <c r="E246">
        <v>2</v>
      </c>
      <c r="F246">
        <v>15.36</v>
      </c>
      <c r="G246">
        <v>9.8699999999999992</v>
      </c>
      <c r="I246">
        <v>25.23</v>
      </c>
      <c r="J246">
        <v>16.260000000000002</v>
      </c>
      <c r="K246">
        <v>3.74</v>
      </c>
      <c r="L246">
        <v>2.09</v>
      </c>
      <c r="N246">
        <v>8.06</v>
      </c>
      <c r="O246">
        <v>2.63</v>
      </c>
      <c r="Q246">
        <v>2.63</v>
      </c>
      <c r="R246">
        <v>58.01</v>
      </c>
      <c r="S246">
        <v>55.379999999999995</v>
      </c>
      <c r="T246">
        <v>56.7</v>
      </c>
      <c r="U246">
        <v>58.399999999999991</v>
      </c>
      <c r="V246">
        <v>67972.800000000003</v>
      </c>
      <c r="W246">
        <v>3398.6400000000003</v>
      </c>
      <c r="X246">
        <v>71371.44</v>
      </c>
      <c r="Z246">
        <v>71371.44</v>
      </c>
      <c r="AA246">
        <v>3568.5720000000001</v>
      </c>
      <c r="AB246">
        <v>74940.012000000002</v>
      </c>
      <c r="AC246">
        <v>9.2176214760000015</v>
      </c>
      <c r="AD246">
        <v>74949.229621475999</v>
      </c>
      <c r="AF246">
        <v>74949.229621475999</v>
      </c>
      <c r="AH246">
        <v>74949.229621475999</v>
      </c>
      <c r="AI246">
        <v>1498.98459242952</v>
      </c>
      <c r="AJ246">
        <v>76448.214213905521</v>
      </c>
      <c r="AK246">
        <v>764.48214213905521</v>
      </c>
      <c r="AL246">
        <v>77212.696356044573</v>
      </c>
      <c r="AN246">
        <v>77212.696356044573</v>
      </c>
      <c r="AP246">
        <v>77212.696356044573</v>
      </c>
      <c r="AR246">
        <v>77212.696356044573</v>
      </c>
      <c r="AT246">
        <v>77212.696356044573</v>
      </c>
      <c r="AV246">
        <v>77212.696356044573</v>
      </c>
      <c r="AX246">
        <v>77212.696356044573</v>
      </c>
      <c r="AZ246">
        <v>77212.696356044573</v>
      </c>
      <c r="BB246">
        <v>77212.696356044573</v>
      </c>
      <c r="BD246">
        <v>77212.696356044573</v>
      </c>
      <c r="BF246">
        <v>77212.696356044573</v>
      </c>
      <c r="BH246">
        <v>77212.696356044573</v>
      </c>
      <c r="BI246" s="5"/>
      <c r="BJ246" s="5">
        <v>77212.696356044573</v>
      </c>
      <c r="BL246">
        <v>77212.696356044573</v>
      </c>
      <c r="BN246">
        <v>77212.696356044573</v>
      </c>
      <c r="BP246">
        <v>77212.696356044573</v>
      </c>
      <c r="BR246">
        <v>77212.696356044573</v>
      </c>
      <c r="BT246">
        <v>77212.696356044573</v>
      </c>
      <c r="BV246">
        <v>77212.696356044573</v>
      </c>
      <c r="BX246">
        <v>77212.696356044573</v>
      </c>
      <c r="BY246">
        <v>77212.7</v>
      </c>
      <c r="BZ246">
        <v>4377960.09</v>
      </c>
      <c r="CC246">
        <v>0</v>
      </c>
      <c r="CD246">
        <v>77212.7</v>
      </c>
      <c r="CE246">
        <v>4377960.09</v>
      </c>
      <c r="CF246" t="s">
        <v>9</v>
      </c>
      <c r="CG246">
        <v>4000</v>
      </c>
      <c r="CH246">
        <v>81212.7</v>
      </c>
      <c r="CI246">
        <v>226800</v>
      </c>
      <c r="CJ246">
        <v>4604760.09</v>
      </c>
      <c r="CN246">
        <v>0</v>
      </c>
      <c r="CO246" t="s">
        <v>1</v>
      </c>
      <c r="CP246" t="s">
        <v>1</v>
      </c>
      <c r="CQ246" t="b">
        <v>1</v>
      </c>
      <c r="CR246" t="s">
        <v>1863</v>
      </c>
      <c r="CT246" t="s">
        <v>1871</v>
      </c>
      <c r="CU246" t="s">
        <v>1857</v>
      </c>
      <c r="CV246" t="s">
        <v>967</v>
      </c>
      <c r="CW246" t="s">
        <v>128</v>
      </c>
      <c r="CX246" t="s">
        <v>1450</v>
      </c>
      <c r="CY246">
        <v>1.6999999999999886</v>
      </c>
      <c r="CZ246">
        <v>138061.58999999909</v>
      </c>
      <c r="DA246">
        <v>4604760.09</v>
      </c>
      <c r="DB246" t="s">
        <v>9</v>
      </c>
      <c r="DC246" t="b">
        <v>1</v>
      </c>
      <c r="DD246">
        <v>4604760.09</v>
      </c>
      <c r="DE246">
        <v>0</v>
      </c>
      <c r="DF246" t="b">
        <v>1</v>
      </c>
      <c r="DG246" s="23">
        <f>ROUND(ПП4[[#This Row],[Стоимость квартиры с отделкой]]/1000000,2)</f>
        <v>4.5999999999999996</v>
      </c>
    </row>
    <row r="247" spans="1:111" x14ac:dyDescent="0.25">
      <c r="A247">
        <v>246</v>
      </c>
      <c r="B247" t="s">
        <v>21</v>
      </c>
      <c r="C247">
        <v>2</v>
      </c>
      <c r="D247" t="s">
        <v>58</v>
      </c>
      <c r="E247">
        <v>2</v>
      </c>
      <c r="F247">
        <v>21.84</v>
      </c>
      <c r="G247">
        <v>13.21</v>
      </c>
      <c r="I247">
        <v>35.049999999999997</v>
      </c>
      <c r="J247">
        <v>12.48</v>
      </c>
      <c r="K247">
        <v>5.53</v>
      </c>
      <c r="L247">
        <v>2.2799999999999998</v>
      </c>
      <c r="N247">
        <v>14.5</v>
      </c>
      <c r="O247">
        <v>4.1399999999999997</v>
      </c>
      <c r="Q247">
        <v>4.1399999999999997</v>
      </c>
      <c r="R247">
        <v>73.98</v>
      </c>
      <c r="S247">
        <v>69.84</v>
      </c>
      <c r="T247">
        <v>71.91</v>
      </c>
      <c r="U247">
        <v>73.8</v>
      </c>
      <c r="V247">
        <v>73304</v>
      </c>
      <c r="W247">
        <v>3665.2</v>
      </c>
      <c r="X247">
        <v>76969.2</v>
      </c>
      <c r="Z247">
        <v>76969.2</v>
      </c>
      <c r="AA247">
        <v>3848.46</v>
      </c>
      <c r="AB247">
        <v>80817.66</v>
      </c>
      <c r="AC247">
        <v>9.940572180000002</v>
      </c>
      <c r="AD247">
        <v>80827.600572180003</v>
      </c>
      <c r="AF247">
        <v>80827.600572180003</v>
      </c>
      <c r="AH247">
        <v>80827.600572180003</v>
      </c>
      <c r="AI247">
        <v>1616.5520114435999</v>
      </c>
      <c r="AJ247">
        <v>82444.152583623596</v>
      </c>
      <c r="AK247">
        <v>824.441525836236</v>
      </c>
      <c r="AL247">
        <v>83268.594109459838</v>
      </c>
      <c r="AM247">
        <v>1665.3718821891969</v>
      </c>
      <c r="AN247">
        <v>84933.965991649035</v>
      </c>
      <c r="AP247">
        <v>84933.965991649035</v>
      </c>
      <c r="AQ247">
        <v>2548.0189797494709</v>
      </c>
      <c r="AR247">
        <v>87481.984971398502</v>
      </c>
      <c r="AT247">
        <v>87481.984971398502</v>
      </c>
      <c r="AU247">
        <v>2624.459549141955</v>
      </c>
      <c r="AV247">
        <v>90106.444520540463</v>
      </c>
      <c r="AX247">
        <v>90106.444520540463</v>
      </c>
      <c r="AZ247">
        <v>90106.444520540463</v>
      </c>
      <c r="BB247">
        <v>90106.444520540463</v>
      </c>
      <c r="BD247">
        <v>90106.444520540463</v>
      </c>
      <c r="BF247">
        <v>90106.444520540463</v>
      </c>
      <c r="BH247">
        <v>90106.444520540463</v>
      </c>
      <c r="BI247" s="5">
        <v>4505.3222260270231</v>
      </c>
      <c r="BJ247" s="5">
        <v>94611.766746567489</v>
      </c>
      <c r="BK247">
        <v>1000</v>
      </c>
      <c r="BL247">
        <v>95611.766746567489</v>
      </c>
      <c r="BM247">
        <v>1912.2353349313496</v>
      </c>
      <c r="BN247">
        <v>97524.002081498838</v>
      </c>
      <c r="BO247">
        <v>4876.2001040749419</v>
      </c>
      <c r="BP247">
        <v>102400.20218557378</v>
      </c>
      <c r="BQ247">
        <v>500</v>
      </c>
      <c r="BR247">
        <v>102900.20218557378</v>
      </c>
      <c r="BT247">
        <v>102900.20218557378</v>
      </c>
      <c r="BV247">
        <v>102900.20218557378</v>
      </c>
      <c r="BX247">
        <v>102900.20218557378</v>
      </c>
      <c r="BY247">
        <v>102900.2</v>
      </c>
      <c r="BZ247">
        <v>7779205.5999999996</v>
      </c>
      <c r="CA247">
        <v>200000</v>
      </c>
      <c r="CC247">
        <v>200000</v>
      </c>
      <c r="CD247">
        <v>105398.49256014464</v>
      </c>
      <c r="CE247">
        <v>7579205.5999999996</v>
      </c>
      <c r="CF247" t="s">
        <v>8</v>
      </c>
      <c r="CH247">
        <v>105398.49256014464</v>
      </c>
      <c r="CI247">
        <v>0</v>
      </c>
      <c r="CJ247">
        <v>7579205.5999999996</v>
      </c>
      <c r="CK247" t="s">
        <v>103</v>
      </c>
      <c r="CL247" t="s">
        <v>1441</v>
      </c>
      <c r="CN247">
        <v>0</v>
      </c>
      <c r="CO247" t="s">
        <v>1</v>
      </c>
      <c r="CP247" t="s">
        <v>1</v>
      </c>
      <c r="CQ247" t="b">
        <v>1</v>
      </c>
      <c r="CR247" t="s">
        <v>1863</v>
      </c>
      <c r="CT247" t="s">
        <v>1871</v>
      </c>
      <c r="CU247" t="s">
        <v>1865</v>
      </c>
      <c r="CV247" t="s">
        <v>968</v>
      </c>
      <c r="CW247" t="s">
        <v>1269</v>
      </c>
      <c r="CX247" t="s">
        <v>1450</v>
      </c>
      <c r="CY247">
        <v>1.8900000000000008</v>
      </c>
      <c r="CZ247">
        <v>199203.15093867341</v>
      </c>
      <c r="DA247">
        <v>7579205.5999999996</v>
      </c>
      <c r="DB247" t="s">
        <v>8</v>
      </c>
      <c r="DC247" t="b">
        <v>1</v>
      </c>
      <c r="DD247">
        <v>7579205.5999999996</v>
      </c>
      <c r="DE247">
        <v>0</v>
      </c>
      <c r="DF247" t="b">
        <v>1</v>
      </c>
      <c r="DG247" s="23">
        <f>ROUND(ПП4[[#This Row],[Стоимость квартиры с отделкой]]/1000000,2)</f>
        <v>7.58</v>
      </c>
    </row>
    <row r="248" spans="1:111" x14ac:dyDescent="0.25">
      <c r="A248">
        <v>247</v>
      </c>
      <c r="B248" t="s">
        <v>21</v>
      </c>
      <c r="C248">
        <v>2</v>
      </c>
      <c r="D248" t="s">
        <v>59</v>
      </c>
      <c r="E248">
        <v>1</v>
      </c>
      <c r="F248">
        <v>10.68</v>
      </c>
      <c r="I248">
        <v>10.68</v>
      </c>
      <c r="J248">
        <v>12.75</v>
      </c>
      <c r="K248">
        <v>3.65</v>
      </c>
      <c r="N248">
        <v>5.45</v>
      </c>
      <c r="O248">
        <v>2.62</v>
      </c>
      <c r="Q248">
        <v>2.62</v>
      </c>
      <c r="R248">
        <v>35.15</v>
      </c>
      <c r="S248">
        <v>32.53</v>
      </c>
      <c r="T248">
        <v>33.840000000000003</v>
      </c>
      <c r="U248">
        <v>34.899999999999991</v>
      </c>
      <c r="V248">
        <v>70700</v>
      </c>
      <c r="W248">
        <v>3535</v>
      </c>
      <c r="X248">
        <v>74235</v>
      </c>
      <c r="Y248">
        <v>2969.4</v>
      </c>
      <c r="Z248">
        <v>77204.399999999994</v>
      </c>
      <c r="AA248">
        <v>3860.22</v>
      </c>
      <c r="AB248">
        <v>81064.62</v>
      </c>
      <c r="AC248">
        <v>9.9709482600000001</v>
      </c>
      <c r="AD248">
        <v>81074.590948259996</v>
      </c>
      <c r="AE248">
        <v>4053.7295474130001</v>
      </c>
      <c r="AF248">
        <v>85128.32049567299</v>
      </c>
      <c r="AH248">
        <v>85128.32049567299</v>
      </c>
      <c r="AJ248">
        <v>85128.32049567299</v>
      </c>
      <c r="AL248">
        <v>85128.32049567299</v>
      </c>
      <c r="AN248">
        <v>85128.32049567299</v>
      </c>
      <c r="AP248">
        <v>85128.32049567299</v>
      </c>
      <c r="AR248">
        <v>85128.32049567299</v>
      </c>
      <c r="AT248">
        <v>85128.32049567299</v>
      </c>
      <c r="AV248">
        <v>85128.32049567299</v>
      </c>
      <c r="AX248">
        <v>85128.32049567299</v>
      </c>
      <c r="AZ248">
        <v>85128.32049567299</v>
      </c>
      <c r="BB248">
        <v>85128.32049567299</v>
      </c>
      <c r="BD248">
        <v>85128.32049567299</v>
      </c>
      <c r="BF248">
        <v>85128.32049567299</v>
      </c>
      <c r="BH248">
        <v>85128.32049567299</v>
      </c>
      <c r="BI248" s="5"/>
      <c r="BJ248" s="5">
        <v>85128.32049567299</v>
      </c>
      <c r="BL248">
        <v>85128.32049567299</v>
      </c>
      <c r="BN248">
        <v>85128.32049567299</v>
      </c>
      <c r="BP248">
        <v>85128.32049567299</v>
      </c>
      <c r="BR248">
        <v>85128.32049567299</v>
      </c>
      <c r="BT248">
        <v>85128.32049567299</v>
      </c>
      <c r="BV248">
        <v>85128.32049567299</v>
      </c>
      <c r="BX248">
        <v>85128.32049567299</v>
      </c>
      <c r="BY248">
        <v>85128.320000000007</v>
      </c>
      <c r="BZ248">
        <v>2880742.35</v>
      </c>
      <c r="CC248">
        <v>0</v>
      </c>
      <c r="CD248">
        <v>85128.320035460987</v>
      </c>
      <c r="CE248">
        <v>2880742.35</v>
      </c>
      <c r="CF248" t="s">
        <v>8</v>
      </c>
      <c r="CH248">
        <v>85128.320035460987</v>
      </c>
      <c r="CI248">
        <v>0</v>
      </c>
      <c r="CJ248">
        <v>2880742.35</v>
      </c>
      <c r="CK248" t="s">
        <v>20</v>
      </c>
      <c r="CN248">
        <v>0</v>
      </c>
      <c r="CO248" t="s">
        <v>1</v>
      </c>
      <c r="CP248" t="s">
        <v>1</v>
      </c>
      <c r="CQ248" t="b">
        <v>1</v>
      </c>
      <c r="CR248" t="s">
        <v>1863</v>
      </c>
      <c r="CT248" t="s">
        <v>1871</v>
      </c>
      <c r="CU248" t="s">
        <v>1864</v>
      </c>
      <c r="CV248" t="s">
        <v>969</v>
      </c>
      <c r="CW248" t="s">
        <v>128</v>
      </c>
      <c r="CX248" t="s">
        <v>1450</v>
      </c>
      <c r="CY248">
        <v>1.0599999999999881</v>
      </c>
      <c r="CZ248">
        <v>90236.019237587636</v>
      </c>
      <c r="DA248">
        <v>2880742.35</v>
      </c>
      <c r="DB248" t="s">
        <v>8</v>
      </c>
      <c r="DC248" t="b">
        <v>1</v>
      </c>
      <c r="DD248">
        <v>2880742.35</v>
      </c>
      <c r="DE248">
        <v>0</v>
      </c>
      <c r="DF248" t="b">
        <v>1</v>
      </c>
      <c r="DG248" s="23">
        <f>ROUND(ПП4[[#This Row],[Стоимость квартиры с отделкой]]/1000000,2)</f>
        <v>2.88</v>
      </c>
    </row>
    <row r="249" spans="1:111" x14ac:dyDescent="0.25">
      <c r="A249">
        <v>248</v>
      </c>
      <c r="B249" t="s">
        <v>21</v>
      </c>
      <c r="C249">
        <v>3</v>
      </c>
      <c r="D249" t="s">
        <v>53</v>
      </c>
      <c r="E249">
        <v>0</v>
      </c>
      <c r="F249">
        <v>14.73</v>
      </c>
      <c r="I249">
        <v>14.73</v>
      </c>
      <c r="J249">
        <v>5.74</v>
      </c>
      <c r="K249">
        <v>3.61</v>
      </c>
      <c r="N249">
        <v>3.6</v>
      </c>
      <c r="O249">
        <v>3.34</v>
      </c>
      <c r="Q249">
        <v>3.34</v>
      </c>
      <c r="R249">
        <v>31.02</v>
      </c>
      <c r="S249">
        <v>27.68</v>
      </c>
      <c r="T249">
        <v>29.35</v>
      </c>
      <c r="U249">
        <v>30.199999999999996</v>
      </c>
      <c r="V249">
        <v>75600</v>
      </c>
      <c r="W249">
        <v>3780</v>
      </c>
      <c r="X249">
        <v>79380</v>
      </c>
      <c r="Z249">
        <v>79380</v>
      </c>
      <c r="AB249">
        <v>79380</v>
      </c>
      <c r="AD249">
        <v>79380</v>
      </c>
      <c r="AF249">
        <v>79380</v>
      </c>
      <c r="AH249">
        <v>79380</v>
      </c>
      <c r="AJ249">
        <v>79380</v>
      </c>
      <c r="AL249">
        <v>79380</v>
      </c>
      <c r="AN249">
        <v>79380</v>
      </c>
      <c r="AP249">
        <v>79380</v>
      </c>
      <c r="AR249">
        <v>79380</v>
      </c>
      <c r="AT249">
        <v>79380</v>
      </c>
      <c r="AV249">
        <v>79380</v>
      </c>
      <c r="AX249">
        <v>79380</v>
      </c>
      <c r="AZ249">
        <v>79380</v>
      </c>
      <c r="BB249">
        <v>79380</v>
      </c>
      <c r="BD249">
        <v>79380</v>
      </c>
      <c r="BF249">
        <v>79380</v>
      </c>
      <c r="BH249">
        <v>79380</v>
      </c>
      <c r="BI249" s="5"/>
      <c r="BJ249" s="5">
        <v>79380</v>
      </c>
      <c r="BL249">
        <v>79380</v>
      </c>
      <c r="BN249">
        <v>79380</v>
      </c>
      <c r="BP249">
        <v>79380</v>
      </c>
      <c r="BR249">
        <v>79380</v>
      </c>
      <c r="BT249">
        <v>79380</v>
      </c>
      <c r="BV249">
        <v>79380</v>
      </c>
      <c r="BX249">
        <v>79380</v>
      </c>
      <c r="BY249">
        <v>79380</v>
      </c>
      <c r="BZ249">
        <v>2329803</v>
      </c>
      <c r="CC249">
        <v>0</v>
      </c>
      <c r="CD249">
        <v>79380</v>
      </c>
      <c r="CE249">
        <v>2329803</v>
      </c>
      <c r="CF249" t="s">
        <v>8</v>
      </c>
      <c r="CH249">
        <v>79380</v>
      </c>
      <c r="CI249">
        <v>0</v>
      </c>
      <c r="CJ249">
        <v>2329803</v>
      </c>
      <c r="CN249">
        <v>0</v>
      </c>
      <c r="CO249" t="s">
        <v>1</v>
      </c>
      <c r="CP249" t="s">
        <v>1</v>
      </c>
      <c r="CQ249" t="b">
        <v>1</v>
      </c>
      <c r="CR249" t="s">
        <v>1863</v>
      </c>
      <c r="CT249" t="s">
        <v>1871</v>
      </c>
      <c r="CU249" t="s">
        <v>1862</v>
      </c>
      <c r="CV249" t="s">
        <v>970</v>
      </c>
      <c r="CW249" t="s">
        <v>128</v>
      </c>
      <c r="CX249" t="s">
        <v>1450</v>
      </c>
      <c r="CY249">
        <v>0.8499999999999942</v>
      </c>
      <c r="CZ249">
        <v>67472.999999999549</v>
      </c>
      <c r="DA249">
        <v>2329803</v>
      </c>
      <c r="DB249" t="s">
        <v>8</v>
      </c>
      <c r="DC249" t="b">
        <v>1</v>
      </c>
      <c r="DD249">
        <v>2329803</v>
      </c>
      <c r="DE249">
        <v>0</v>
      </c>
      <c r="DF249" t="b">
        <v>1</v>
      </c>
      <c r="DG249" s="23">
        <f>ROUND(ПП4[[#This Row],[Стоимость квартиры с отделкой]]/1000000,2)</f>
        <v>2.33</v>
      </c>
    </row>
    <row r="250" spans="1:111" x14ac:dyDescent="0.25">
      <c r="A250">
        <v>249</v>
      </c>
      <c r="B250" t="s">
        <v>21</v>
      </c>
      <c r="C250">
        <v>3</v>
      </c>
      <c r="D250" t="s">
        <v>54</v>
      </c>
      <c r="E250">
        <v>2</v>
      </c>
      <c r="F250">
        <v>17.22</v>
      </c>
      <c r="G250">
        <v>12.24</v>
      </c>
      <c r="I250">
        <v>29.46</v>
      </c>
      <c r="J250">
        <v>17.010000000000002</v>
      </c>
      <c r="K250">
        <v>3.67</v>
      </c>
      <c r="L250">
        <v>2.4</v>
      </c>
      <c r="N250">
        <v>12.71</v>
      </c>
      <c r="O250">
        <v>2.61</v>
      </c>
      <c r="P250">
        <v>2.78</v>
      </c>
      <c r="Q250">
        <v>5.39</v>
      </c>
      <c r="R250">
        <v>70.64</v>
      </c>
      <c r="S250">
        <v>65.25</v>
      </c>
      <c r="T250">
        <v>67.95</v>
      </c>
      <c r="U250">
        <v>69.5</v>
      </c>
      <c r="V250">
        <v>71304.800000000003</v>
      </c>
      <c r="W250">
        <v>3565.24</v>
      </c>
      <c r="X250">
        <v>74870.039999999994</v>
      </c>
      <c r="Z250">
        <v>74870.039999999994</v>
      </c>
      <c r="AA250">
        <v>3743.502</v>
      </c>
      <c r="AB250">
        <v>78613.542000000016</v>
      </c>
      <c r="AC250">
        <v>9.6694656660000025</v>
      </c>
      <c r="AD250">
        <v>78623.211465666012</v>
      </c>
      <c r="AF250">
        <v>78623.211465666012</v>
      </c>
      <c r="AH250">
        <v>78623.211465666012</v>
      </c>
      <c r="AI250">
        <v>1572.4642293133202</v>
      </c>
      <c r="AJ250">
        <v>80195.675694979334</v>
      </c>
      <c r="AK250">
        <v>801.95675694979332</v>
      </c>
      <c r="AL250">
        <v>80997.632451929123</v>
      </c>
      <c r="AM250">
        <v>1619.9526490385824</v>
      </c>
      <c r="AN250">
        <v>82617.585100967699</v>
      </c>
      <c r="AP250">
        <v>82617.585100967699</v>
      </c>
      <c r="AQ250">
        <v>2478.527553029031</v>
      </c>
      <c r="AR250">
        <v>85096.112653996737</v>
      </c>
      <c r="AT250">
        <v>85096.112653996737</v>
      </c>
      <c r="AU250">
        <v>2552.8833796199019</v>
      </c>
      <c r="AV250">
        <v>87648.99603361664</v>
      </c>
      <c r="AX250">
        <v>87648.99603361664</v>
      </c>
      <c r="AZ250">
        <v>87648.99603361664</v>
      </c>
      <c r="BB250">
        <v>87648.99603361664</v>
      </c>
      <c r="BD250">
        <v>87648.99603361664</v>
      </c>
      <c r="BF250">
        <v>87648.99603361664</v>
      </c>
      <c r="BH250">
        <v>87648.99603361664</v>
      </c>
      <c r="BI250" s="5">
        <v>4382.449801680832</v>
      </c>
      <c r="BJ250" s="5">
        <v>92031.445835297476</v>
      </c>
      <c r="BL250">
        <v>92031.445835297476</v>
      </c>
      <c r="BN250">
        <v>92031.445835297476</v>
      </c>
      <c r="BP250">
        <v>92031.445835297476</v>
      </c>
      <c r="BR250">
        <v>92031.445835297476</v>
      </c>
      <c r="BT250">
        <v>92031.445835297476</v>
      </c>
      <c r="BV250">
        <v>92031.445835297476</v>
      </c>
      <c r="BX250">
        <v>92031.445835297476</v>
      </c>
      <c r="BY250">
        <v>92031.45</v>
      </c>
      <c r="BZ250">
        <v>6253600</v>
      </c>
      <c r="CA250">
        <v>200000</v>
      </c>
      <c r="CC250">
        <v>200000</v>
      </c>
      <c r="CD250">
        <v>89089.036055923469</v>
      </c>
      <c r="CE250">
        <v>6053600</v>
      </c>
      <c r="CF250" t="s">
        <v>9</v>
      </c>
      <c r="CG250">
        <v>7500</v>
      </c>
      <c r="CH250">
        <v>96589.036055923469</v>
      </c>
      <c r="CI250">
        <v>509625</v>
      </c>
      <c r="CJ250">
        <v>6563225</v>
      </c>
      <c r="CL250" t="s">
        <v>24</v>
      </c>
      <c r="CN250">
        <v>0</v>
      </c>
      <c r="CO250" t="s">
        <v>1</v>
      </c>
      <c r="CP250" t="s">
        <v>1</v>
      </c>
      <c r="CQ250" t="b">
        <v>1</v>
      </c>
      <c r="CR250" t="s">
        <v>1863</v>
      </c>
      <c r="CT250" t="s">
        <v>1871</v>
      </c>
      <c r="CU250" t="s">
        <v>1857</v>
      </c>
      <c r="CV250" t="s">
        <v>971</v>
      </c>
      <c r="CW250" t="s">
        <v>1269</v>
      </c>
      <c r="CX250" t="s">
        <v>1450</v>
      </c>
      <c r="CY250">
        <v>1.5499999999999972</v>
      </c>
      <c r="CZ250">
        <v>149713.00588668112</v>
      </c>
      <c r="DA250">
        <v>6563225</v>
      </c>
      <c r="DB250" t="s">
        <v>9</v>
      </c>
      <c r="DC250" t="b">
        <v>1</v>
      </c>
      <c r="DD250">
        <v>6563225</v>
      </c>
      <c r="DE250">
        <v>0</v>
      </c>
      <c r="DF250" t="b">
        <v>1</v>
      </c>
      <c r="DG250" s="23">
        <f>ROUND(ПП4[[#This Row],[Стоимость квартиры с отделкой]]/1000000,2)</f>
        <v>6.56</v>
      </c>
    </row>
    <row r="251" spans="1:111" x14ac:dyDescent="0.25">
      <c r="A251">
        <v>250</v>
      </c>
      <c r="B251" t="s">
        <v>21</v>
      </c>
      <c r="C251">
        <v>3</v>
      </c>
      <c r="D251" t="s">
        <v>55</v>
      </c>
      <c r="E251">
        <v>0</v>
      </c>
      <c r="F251">
        <v>19.22</v>
      </c>
      <c r="I251">
        <v>19.22</v>
      </c>
      <c r="J251">
        <v>9.57</v>
      </c>
      <c r="K251">
        <v>3.76</v>
      </c>
      <c r="N251">
        <v>2.56</v>
      </c>
      <c r="O251">
        <v>2.68</v>
      </c>
      <c r="Q251">
        <v>2.68</v>
      </c>
      <c r="R251">
        <v>37.79</v>
      </c>
      <c r="S251">
        <v>35.11</v>
      </c>
      <c r="T251">
        <v>36.450000000000003</v>
      </c>
      <c r="U251">
        <v>37.4</v>
      </c>
      <c r="V251">
        <v>76356</v>
      </c>
      <c r="W251">
        <v>3817.8</v>
      </c>
      <c r="X251">
        <v>80173.8</v>
      </c>
      <c r="Z251">
        <v>80173.8</v>
      </c>
      <c r="AB251">
        <v>80173.8</v>
      </c>
      <c r="AC251">
        <v>9.8613774000000003</v>
      </c>
      <c r="AD251">
        <v>80183.6613774</v>
      </c>
      <c r="AE251">
        <v>4009.1830688700002</v>
      </c>
      <c r="AF251">
        <v>84192.844446269999</v>
      </c>
      <c r="AH251">
        <v>84192.844446269999</v>
      </c>
      <c r="AJ251">
        <v>84192.844446269999</v>
      </c>
      <c r="AK251">
        <v>841.92844446269999</v>
      </c>
      <c r="AL251">
        <v>85034.772890732711</v>
      </c>
      <c r="AM251">
        <v>1700.695457814654</v>
      </c>
      <c r="AN251">
        <v>86735.468348547351</v>
      </c>
      <c r="AO251">
        <v>4336.7734174273673</v>
      </c>
      <c r="AP251">
        <v>91072.241765974715</v>
      </c>
      <c r="AQ251">
        <v>2732.1672529792413</v>
      </c>
      <c r="AR251">
        <v>93804.409018953957</v>
      </c>
      <c r="AT251">
        <v>93804.409018953957</v>
      </c>
      <c r="AV251">
        <v>93804.409018953957</v>
      </c>
      <c r="AX251">
        <v>93804.409018953957</v>
      </c>
      <c r="AZ251">
        <v>93804.409018953957</v>
      </c>
      <c r="BB251">
        <v>93804.409018953957</v>
      </c>
      <c r="BD251">
        <v>93804.409018953957</v>
      </c>
      <c r="BF251">
        <v>93804.409018953957</v>
      </c>
      <c r="BH251">
        <v>93804.409018953957</v>
      </c>
      <c r="BI251" s="5"/>
      <c r="BJ251" s="5">
        <v>93804.409018953957</v>
      </c>
      <c r="BL251">
        <v>93804.409018953957</v>
      </c>
      <c r="BN251">
        <v>93804.409018953957</v>
      </c>
      <c r="BP251">
        <v>93804.409018953957</v>
      </c>
      <c r="BR251">
        <v>93804.409018953957</v>
      </c>
      <c r="BT251">
        <v>93804.409018953957</v>
      </c>
      <c r="BV251">
        <v>93804.409018953957</v>
      </c>
      <c r="BX251">
        <v>93804.409018953957</v>
      </c>
      <c r="BY251">
        <v>93804.41</v>
      </c>
      <c r="BZ251">
        <v>3419170.74</v>
      </c>
      <c r="CC251">
        <v>0</v>
      </c>
      <c r="CD251">
        <v>93804.409876543214</v>
      </c>
      <c r="CE251">
        <v>3419170.74</v>
      </c>
      <c r="CF251" t="s">
        <v>10</v>
      </c>
      <c r="CG251">
        <v>15500</v>
      </c>
      <c r="CH251">
        <v>109304.4098765432</v>
      </c>
      <c r="CI251">
        <v>564975</v>
      </c>
      <c r="CJ251">
        <v>3984145.74</v>
      </c>
      <c r="CN251">
        <v>0</v>
      </c>
      <c r="CO251" t="s">
        <v>1</v>
      </c>
      <c r="CP251" t="s">
        <v>1</v>
      </c>
      <c r="CQ251" t="b">
        <v>1</v>
      </c>
      <c r="CR251" t="s">
        <v>1863</v>
      </c>
      <c r="CT251" t="s">
        <v>1871</v>
      </c>
      <c r="CU251" t="s">
        <v>1862</v>
      </c>
      <c r="CV251" t="s">
        <v>972</v>
      </c>
      <c r="CW251" t="s">
        <v>128</v>
      </c>
      <c r="CX251" t="s">
        <v>1450</v>
      </c>
      <c r="CY251">
        <v>0.94999999999999563</v>
      </c>
      <c r="CZ251">
        <v>103839.1893827156</v>
      </c>
      <c r="DA251">
        <v>3984145.74</v>
      </c>
      <c r="DB251" t="s">
        <v>10</v>
      </c>
      <c r="DC251" t="b">
        <v>1</v>
      </c>
      <c r="DD251">
        <v>3984145.74</v>
      </c>
      <c r="DE251">
        <v>0</v>
      </c>
      <c r="DF251" t="b">
        <v>1</v>
      </c>
      <c r="DG251" s="23">
        <f>ROUND(ПП4[[#This Row],[Стоимость квартиры с отделкой]]/1000000,2)</f>
        <v>3.98</v>
      </c>
    </row>
    <row r="252" spans="1:111" x14ac:dyDescent="0.25">
      <c r="A252">
        <v>251</v>
      </c>
      <c r="B252" t="s">
        <v>21</v>
      </c>
      <c r="C252">
        <v>3</v>
      </c>
      <c r="D252" t="s">
        <v>56</v>
      </c>
      <c r="E252">
        <v>2</v>
      </c>
      <c r="F252">
        <v>18.12</v>
      </c>
      <c r="G252">
        <v>9.8800000000000008</v>
      </c>
      <c r="I252">
        <v>28</v>
      </c>
      <c r="J252">
        <v>15.3</v>
      </c>
      <c r="K252">
        <v>3.49</v>
      </c>
      <c r="L252">
        <v>2.34</v>
      </c>
      <c r="N252">
        <v>8.1</v>
      </c>
      <c r="O252">
        <v>2.63</v>
      </c>
      <c r="Q252">
        <v>2.63</v>
      </c>
      <c r="R252">
        <v>59.86</v>
      </c>
      <c r="S252">
        <v>57.23</v>
      </c>
      <c r="T252">
        <v>58.55</v>
      </c>
      <c r="U252">
        <v>60.400000000000006</v>
      </c>
      <c r="V252">
        <v>67972.800000000003</v>
      </c>
      <c r="W252">
        <v>3398.6400000000003</v>
      </c>
      <c r="X252">
        <v>71371.44</v>
      </c>
      <c r="Z252">
        <v>71371.44</v>
      </c>
      <c r="AA252">
        <v>3568.5720000000001</v>
      </c>
      <c r="AB252">
        <v>74940.012000000002</v>
      </c>
      <c r="AC252">
        <v>9.2176214760000015</v>
      </c>
      <c r="AD252">
        <v>74949.229621475999</v>
      </c>
      <c r="AF252">
        <v>74949.229621475999</v>
      </c>
      <c r="AH252">
        <v>74949.229621475999</v>
      </c>
      <c r="AI252">
        <v>1498.98459242952</v>
      </c>
      <c r="AJ252">
        <v>76448.214213905521</v>
      </c>
      <c r="AK252">
        <v>764.48214213905521</v>
      </c>
      <c r="AL252">
        <v>77212.696356044573</v>
      </c>
      <c r="AM252">
        <v>1544.2539271208916</v>
      </c>
      <c r="AN252">
        <v>78756.950283165468</v>
      </c>
      <c r="AO252">
        <v>2362.708508494964</v>
      </c>
      <c r="AP252">
        <v>81119.658791660433</v>
      </c>
      <c r="AR252">
        <v>81119.658791660433</v>
      </c>
      <c r="AT252">
        <v>81119.658791660433</v>
      </c>
      <c r="AV252">
        <v>81119.658791660433</v>
      </c>
      <c r="AX252">
        <v>81119.658791660433</v>
      </c>
      <c r="AZ252">
        <v>81119.658791660433</v>
      </c>
      <c r="BB252">
        <v>81119.658791660433</v>
      </c>
      <c r="BD252">
        <v>81119.658791660433</v>
      </c>
      <c r="BF252">
        <v>81119.658791660433</v>
      </c>
      <c r="BH252">
        <v>81119.658791660433</v>
      </c>
      <c r="BI252" s="5"/>
      <c r="BJ252" s="5">
        <v>81119.658791660433</v>
      </c>
      <c r="BL252">
        <v>81119.658791660433</v>
      </c>
      <c r="BN252">
        <v>81119.658791660433</v>
      </c>
      <c r="BP252">
        <v>81119.658791660433</v>
      </c>
      <c r="BR252">
        <v>81119.658791660433</v>
      </c>
      <c r="BT252">
        <v>81119.658791660433</v>
      </c>
      <c r="BV252">
        <v>81119.658791660433</v>
      </c>
      <c r="BX252">
        <v>81119.658791660433</v>
      </c>
      <c r="BY252">
        <v>81119.66</v>
      </c>
      <c r="BZ252">
        <v>4749556.09</v>
      </c>
      <c r="CA252">
        <v>40000</v>
      </c>
      <c r="CC252">
        <v>40000</v>
      </c>
      <c r="CD252">
        <v>80436.483176771988</v>
      </c>
      <c r="CE252">
        <v>4709556.09</v>
      </c>
      <c r="CF252" t="s">
        <v>9</v>
      </c>
      <c r="CG252">
        <v>4000</v>
      </c>
      <c r="CH252">
        <v>84436.483176771988</v>
      </c>
      <c r="CI252">
        <v>234200</v>
      </c>
      <c r="CJ252">
        <v>4943756.09</v>
      </c>
      <c r="CL252" t="s">
        <v>74</v>
      </c>
      <c r="CN252">
        <v>0</v>
      </c>
      <c r="CO252" t="s">
        <v>1</v>
      </c>
      <c r="CP252" t="s">
        <v>1</v>
      </c>
      <c r="CQ252" t="b">
        <v>1</v>
      </c>
      <c r="CR252" t="s">
        <v>1863</v>
      </c>
      <c r="CT252" t="s">
        <v>1871</v>
      </c>
      <c r="CU252" t="s">
        <v>1857</v>
      </c>
      <c r="CV252" t="s">
        <v>973</v>
      </c>
      <c r="CW252" t="s">
        <v>128</v>
      </c>
      <c r="CX252" t="s">
        <v>1450</v>
      </c>
      <c r="CY252">
        <v>1.8500000000000083</v>
      </c>
      <c r="CZ252">
        <v>156207.4938770289</v>
      </c>
      <c r="DA252">
        <v>4943756.09</v>
      </c>
      <c r="DB252" t="s">
        <v>9</v>
      </c>
      <c r="DC252" t="b">
        <v>1</v>
      </c>
      <c r="DD252">
        <v>4943756.09</v>
      </c>
      <c r="DE252">
        <v>0</v>
      </c>
      <c r="DF252" t="b">
        <v>1</v>
      </c>
      <c r="DG252" s="23">
        <f>ROUND(ПП4[[#This Row],[Стоимость квартиры с отделкой]]/1000000,2)</f>
        <v>4.9400000000000004</v>
      </c>
    </row>
    <row r="253" spans="1:111" x14ac:dyDescent="0.25">
      <c r="A253">
        <v>252</v>
      </c>
      <c r="B253" t="s">
        <v>21</v>
      </c>
      <c r="C253">
        <v>3</v>
      </c>
      <c r="D253" t="s">
        <v>57</v>
      </c>
      <c r="E253">
        <v>2</v>
      </c>
      <c r="F253">
        <v>15.36</v>
      </c>
      <c r="G253">
        <v>9.8699999999999992</v>
      </c>
      <c r="I253">
        <v>25.23</v>
      </c>
      <c r="J253">
        <v>16.260000000000002</v>
      </c>
      <c r="K253">
        <v>3.74</v>
      </c>
      <c r="L253">
        <v>2.09</v>
      </c>
      <c r="N253">
        <v>8.06</v>
      </c>
      <c r="O253">
        <v>2.63</v>
      </c>
      <c r="Q253">
        <v>2.63</v>
      </c>
      <c r="R253">
        <v>58.01</v>
      </c>
      <c r="S253">
        <v>55.379999999999995</v>
      </c>
      <c r="T253">
        <v>56.7</v>
      </c>
      <c r="U253">
        <v>58.2</v>
      </c>
      <c r="V253">
        <v>67972.800000000003</v>
      </c>
      <c r="W253">
        <v>3398.6400000000003</v>
      </c>
      <c r="X253">
        <v>71371.44</v>
      </c>
      <c r="Z253">
        <v>71371.44</v>
      </c>
      <c r="AA253">
        <v>3568.5720000000001</v>
      </c>
      <c r="AB253">
        <v>74940.012000000002</v>
      </c>
      <c r="AC253">
        <v>9.2176214760000015</v>
      </c>
      <c r="AD253">
        <v>74949.229621475999</v>
      </c>
      <c r="AF253">
        <v>74949.229621475999</v>
      </c>
      <c r="AH253">
        <v>74949.229621475999</v>
      </c>
      <c r="AI253">
        <v>1498.98459242952</v>
      </c>
      <c r="AJ253">
        <v>76448.214213905521</v>
      </c>
      <c r="AK253">
        <v>764.48214213905521</v>
      </c>
      <c r="AL253">
        <v>77212.696356044573</v>
      </c>
      <c r="AM253">
        <v>1544.2539271208916</v>
      </c>
      <c r="AN253">
        <v>78756.950283165468</v>
      </c>
      <c r="AO253">
        <v>2362.708508494964</v>
      </c>
      <c r="AP253">
        <v>81119.658791660433</v>
      </c>
      <c r="AQ253">
        <v>2433.5897637498128</v>
      </c>
      <c r="AR253">
        <v>83553.248555410246</v>
      </c>
      <c r="AS253">
        <v>4177.6624277705123</v>
      </c>
      <c r="AT253">
        <v>87730.910983180758</v>
      </c>
      <c r="AU253">
        <v>2631.9273294954228</v>
      </c>
      <c r="AV253">
        <v>90362.838312676176</v>
      </c>
      <c r="AX253">
        <v>90362.838312676176</v>
      </c>
      <c r="AZ253">
        <v>90362.838312676176</v>
      </c>
      <c r="BB253">
        <v>90362.838312676176</v>
      </c>
      <c r="BD253">
        <v>90362.838312676176</v>
      </c>
      <c r="BF253">
        <v>90362.838312676176</v>
      </c>
      <c r="BG253">
        <v>2000</v>
      </c>
      <c r="BH253">
        <v>92362.838312676176</v>
      </c>
      <c r="BI253" s="5">
        <v>4618.1419156338088</v>
      </c>
      <c r="BJ253" s="5">
        <v>96980.980228309985</v>
      </c>
      <c r="BL253">
        <v>96980.980228309985</v>
      </c>
      <c r="BN253">
        <v>96980.980228309985</v>
      </c>
      <c r="BP253">
        <v>96980.980228309985</v>
      </c>
      <c r="BR253">
        <v>96980.980228309985</v>
      </c>
      <c r="BT253">
        <v>96980.980228309985</v>
      </c>
      <c r="BV253">
        <v>96980.980228309985</v>
      </c>
      <c r="BX253">
        <v>96980.980228309985</v>
      </c>
      <c r="BY253">
        <v>96980.98</v>
      </c>
      <c r="BZ253">
        <v>5498900</v>
      </c>
      <c r="CB253">
        <v>0.03</v>
      </c>
      <c r="CC253">
        <v>164967</v>
      </c>
      <c r="CD253">
        <v>94072.892416225746</v>
      </c>
      <c r="CE253">
        <v>5333933</v>
      </c>
      <c r="CF253" t="s">
        <v>10</v>
      </c>
      <c r="CG253">
        <v>22000</v>
      </c>
      <c r="CH253">
        <v>116072.89241622576</v>
      </c>
      <c r="CI253">
        <v>1247400</v>
      </c>
      <c r="CJ253">
        <v>6581333</v>
      </c>
      <c r="CL253" t="s">
        <v>69</v>
      </c>
      <c r="CN253">
        <v>0</v>
      </c>
      <c r="CO253" t="s">
        <v>1</v>
      </c>
      <c r="CP253" t="s">
        <v>1</v>
      </c>
      <c r="CQ253" t="b">
        <v>1</v>
      </c>
      <c r="CR253" t="s">
        <v>1863</v>
      </c>
      <c r="CT253" t="s">
        <v>1871</v>
      </c>
      <c r="CU253" t="s">
        <v>1857</v>
      </c>
      <c r="CV253" t="s">
        <v>974</v>
      </c>
      <c r="CW253" t="s">
        <v>1269</v>
      </c>
      <c r="CX253" t="s">
        <v>1450</v>
      </c>
      <c r="CY253">
        <v>1.4999999999999929</v>
      </c>
      <c r="CZ253">
        <v>174109.3386243378</v>
      </c>
      <c r="DA253">
        <v>6581333</v>
      </c>
      <c r="DB253" t="s">
        <v>10</v>
      </c>
      <c r="DC253" t="b">
        <v>1</v>
      </c>
      <c r="DD253">
        <v>6581333</v>
      </c>
      <c r="DE253">
        <v>0</v>
      </c>
      <c r="DF253" t="b">
        <v>1</v>
      </c>
      <c r="DG253" s="23">
        <f>ROUND(ПП4[[#This Row],[Стоимость квартиры с отделкой]]/1000000,2)</f>
        <v>6.58</v>
      </c>
    </row>
    <row r="254" spans="1:111" x14ac:dyDescent="0.25">
      <c r="A254">
        <v>253</v>
      </c>
      <c r="B254" t="s">
        <v>21</v>
      </c>
      <c r="C254">
        <v>3</v>
      </c>
      <c r="D254" t="s">
        <v>58</v>
      </c>
      <c r="E254">
        <v>3</v>
      </c>
      <c r="F254">
        <v>16.27</v>
      </c>
      <c r="G254">
        <v>10.96</v>
      </c>
      <c r="H254">
        <v>10.7</v>
      </c>
      <c r="I254">
        <v>37.93</v>
      </c>
      <c r="J254">
        <v>13.42</v>
      </c>
      <c r="K254">
        <v>4.53</v>
      </c>
      <c r="L254">
        <v>2.27</v>
      </c>
      <c r="N254">
        <v>12.94</v>
      </c>
      <c r="O254">
        <v>2.83</v>
      </c>
      <c r="Q254">
        <v>2.83</v>
      </c>
      <c r="R254">
        <v>73.92</v>
      </c>
      <c r="S254">
        <v>71.09</v>
      </c>
      <c r="T254">
        <v>72.510000000000005</v>
      </c>
      <c r="U254">
        <v>74.600000000000023</v>
      </c>
      <c r="V254">
        <v>68364.800000000003</v>
      </c>
      <c r="W254">
        <v>3418.24</v>
      </c>
      <c r="X254">
        <v>71783.040000000008</v>
      </c>
      <c r="Z254">
        <v>71783.040000000008</v>
      </c>
      <c r="AB254">
        <v>71783.040000000008</v>
      </c>
      <c r="AC254">
        <v>8.8293139200000024</v>
      </c>
      <c r="AD254">
        <v>71791.869313920004</v>
      </c>
      <c r="AF254">
        <v>71791.869313920004</v>
      </c>
      <c r="AH254">
        <v>71791.869313920004</v>
      </c>
      <c r="AJ254">
        <v>71791.869313920004</v>
      </c>
      <c r="AL254">
        <v>71791.869313920004</v>
      </c>
      <c r="AN254">
        <v>71791.869313920004</v>
      </c>
      <c r="AP254">
        <v>71791.869313920004</v>
      </c>
      <c r="AR254">
        <v>71791.869313920004</v>
      </c>
      <c r="AT254">
        <v>71791.869313920004</v>
      </c>
      <c r="AV254">
        <v>71791.869313920004</v>
      </c>
      <c r="AX254">
        <v>71791.869313920004</v>
      </c>
      <c r="AZ254">
        <v>71791.869313920004</v>
      </c>
      <c r="BB254">
        <v>71791.869313920004</v>
      </c>
      <c r="BD254">
        <v>71791.869313920004</v>
      </c>
      <c r="BF254">
        <v>71791.869313920004</v>
      </c>
      <c r="BH254">
        <v>71791.869313920004</v>
      </c>
      <c r="BI254" s="5"/>
      <c r="BJ254" s="5">
        <v>71791.869313920004</v>
      </c>
      <c r="BL254">
        <v>71791.869313920004</v>
      </c>
      <c r="BN254">
        <v>71791.869313920004</v>
      </c>
      <c r="BP254">
        <v>71791.869313920004</v>
      </c>
      <c r="BR254">
        <v>71791.869313920004</v>
      </c>
      <c r="BT254">
        <v>71791.869313920004</v>
      </c>
      <c r="BV254">
        <v>71791.869313920004</v>
      </c>
      <c r="BX254">
        <v>71791.869313920004</v>
      </c>
      <c r="BY254">
        <v>71791.87</v>
      </c>
      <c r="BZ254">
        <v>5205628.49</v>
      </c>
      <c r="CA254">
        <v>260281.44</v>
      </c>
      <c r="CC254">
        <v>260281.44</v>
      </c>
      <c r="CD254">
        <v>68202.279961384629</v>
      </c>
      <c r="CE254">
        <v>4945347.3199999994</v>
      </c>
      <c r="CF254" t="s">
        <v>8</v>
      </c>
      <c r="CH254">
        <v>68202.279961384629</v>
      </c>
      <c r="CI254">
        <v>0</v>
      </c>
      <c r="CJ254">
        <v>4945347.32</v>
      </c>
      <c r="CL254" t="s">
        <v>62</v>
      </c>
      <c r="CN254">
        <v>0</v>
      </c>
      <c r="CO254" t="s">
        <v>1</v>
      </c>
      <c r="CP254" t="s">
        <v>1</v>
      </c>
      <c r="CQ254" t="b">
        <v>1</v>
      </c>
      <c r="CR254" t="s">
        <v>1863</v>
      </c>
      <c r="CT254" t="s">
        <v>1871</v>
      </c>
      <c r="CU254" t="s">
        <v>1866</v>
      </c>
      <c r="CV254" t="s">
        <v>975</v>
      </c>
      <c r="CW254" t="s">
        <v>128</v>
      </c>
      <c r="CX254" t="s">
        <v>1450</v>
      </c>
      <c r="CY254">
        <v>2.0900000000000034</v>
      </c>
      <c r="CZ254">
        <v>142542.76511929411</v>
      </c>
      <c r="DA254">
        <v>4945347.32</v>
      </c>
      <c r="DB254" t="s">
        <v>8</v>
      </c>
      <c r="DC254" t="b">
        <v>1</v>
      </c>
      <c r="DD254">
        <v>4945347.32</v>
      </c>
      <c r="DE254">
        <v>0</v>
      </c>
      <c r="DF254" t="b">
        <v>1</v>
      </c>
      <c r="DG254" s="23">
        <f>ROUND(ПП4[[#This Row],[Стоимость квартиры с отделкой]]/1000000,2)</f>
        <v>4.95</v>
      </c>
    </row>
    <row r="255" spans="1:111" x14ac:dyDescent="0.25">
      <c r="A255">
        <v>254</v>
      </c>
      <c r="B255" t="s">
        <v>21</v>
      </c>
      <c r="C255">
        <v>3</v>
      </c>
      <c r="D255" t="s">
        <v>59</v>
      </c>
      <c r="E255">
        <v>1</v>
      </c>
      <c r="F255">
        <v>10.68</v>
      </c>
      <c r="I255">
        <v>10.68</v>
      </c>
      <c r="J255">
        <v>12.75</v>
      </c>
      <c r="K255">
        <v>3.65</v>
      </c>
      <c r="N255">
        <v>5.45</v>
      </c>
      <c r="O255">
        <v>2.62</v>
      </c>
      <c r="Q255">
        <v>2.62</v>
      </c>
      <c r="R255">
        <v>35.15</v>
      </c>
      <c r="S255">
        <v>32.53</v>
      </c>
      <c r="T255">
        <v>33.840000000000003</v>
      </c>
      <c r="U255">
        <v>34.799999999999997</v>
      </c>
      <c r="V255">
        <v>70700</v>
      </c>
      <c r="W255">
        <v>3535</v>
      </c>
      <c r="X255">
        <v>74235</v>
      </c>
      <c r="Y255">
        <v>2969.4</v>
      </c>
      <c r="Z255">
        <v>77204.399999999994</v>
      </c>
      <c r="AA255">
        <v>3860.22</v>
      </c>
      <c r="AB255">
        <v>81064.62</v>
      </c>
      <c r="AC255">
        <v>9.9709482600000001</v>
      </c>
      <c r="AD255">
        <v>81074.590948259996</v>
      </c>
      <c r="AE255">
        <v>4053.7295474130001</v>
      </c>
      <c r="AF255">
        <v>85128.32049567299</v>
      </c>
      <c r="AH255">
        <v>85128.32049567299</v>
      </c>
      <c r="AI255">
        <v>2553.8496148701897</v>
      </c>
      <c r="AJ255">
        <v>87682.170110543186</v>
      </c>
      <c r="AK255">
        <v>2630.4651033162954</v>
      </c>
      <c r="AL255">
        <v>90312.635213859481</v>
      </c>
      <c r="AN255">
        <v>90312.635213859481</v>
      </c>
      <c r="AP255">
        <v>90312.635213859481</v>
      </c>
      <c r="AR255">
        <v>90312.635213859481</v>
      </c>
      <c r="AT255">
        <v>90312.635213859481</v>
      </c>
      <c r="AV255">
        <v>90312.635213859481</v>
      </c>
      <c r="AX255">
        <v>90312.635213859481</v>
      </c>
      <c r="AZ255">
        <v>90312.635213859481</v>
      </c>
      <c r="BB255">
        <v>90312.635213859481</v>
      </c>
      <c r="BD255">
        <v>90312.635213859481</v>
      </c>
      <c r="BF255">
        <v>90312.635213859481</v>
      </c>
      <c r="BH255">
        <v>90312.635213859481</v>
      </c>
      <c r="BI255" s="5"/>
      <c r="BJ255" s="5">
        <v>90312.635213859481</v>
      </c>
      <c r="BL255">
        <v>90312.635213859481</v>
      </c>
      <c r="BN255">
        <v>90312.635213859481</v>
      </c>
      <c r="BP255">
        <v>90312.635213859481</v>
      </c>
      <c r="BR255">
        <v>90312.635213859481</v>
      </c>
      <c r="BT255">
        <v>90312.635213859481</v>
      </c>
      <c r="BV255">
        <v>90312.635213859481</v>
      </c>
      <c r="BX255">
        <v>90312.635213859481</v>
      </c>
      <c r="BY255">
        <v>90312.639999999999</v>
      </c>
      <c r="BZ255">
        <v>3056179.74</v>
      </c>
      <c r="CC255">
        <v>0</v>
      </c>
      <c r="CD255">
        <v>90312.640070921989</v>
      </c>
      <c r="CE255">
        <v>3056179.74</v>
      </c>
      <c r="CF255" t="s">
        <v>9</v>
      </c>
      <c r="CG255">
        <v>4000</v>
      </c>
      <c r="CH255">
        <v>94312.640070921989</v>
      </c>
      <c r="CI255">
        <v>135360</v>
      </c>
      <c r="CJ255">
        <v>3191539.74</v>
      </c>
      <c r="CK255" t="s">
        <v>20</v>
      </c>
      <c r="CN255">
        <v>0</v>
      </c>
      <c r="CO255" t="s">
        <v>1</v>
      </c>
      <c r="CP255" t="s">
        <v>1</v>
      </c>
      <c r="CQ255" t="b">
        <v>1</v>
      </c>
      <c r="CR255" t="s">
        <v>1863</v>
      </c>
      <c r="CT255" t="s">
        <v>1871</v>
      </c>
      <c r="CU255" t="s">
        <v>1864</v>
      </c>
      <c r="CV255" t="s">
        <v>976</v>
      </c>
      <c r="CW255" t="s">
        <v>128</v>
      </c>
      <c r="CX255" t="s">
        <v>1450</v>
      </c>
      <c r="CY255">
        <v>0.95999999999999375</v>
      </c>
      <c r="CZ255">
        <v>90540.134468084521</v>
      </c>
      <c r="DA255">
        <v>3191539.74</v>
      </c>
      <c r="DB255" t="s">
        <v>9</v>
      </c>
      <c r="DC255" t="b">
        <v>1</v>
      </c>
      <c r="DD255">
        <v>3191539.74</v>
      </c>
      <c r="DE255">
        <v>0</v>
      </c>
      <c r="DF255" t="b">
        <v>1</v>
      </c>
      <c r="DG255" s="23">
        <f>ROUND(ПП4[[#This Row],[Стоимость квартиры с отделкой]]/1000000,2)</f>
        <v>3.19</v>
      </c>
    </row>
    <row r="256" spans="1:111" x14ac:dyDescent="0.25">
      <c r="A256">
        <v>255</v>
      </c>
      <c r="B256" t="s">
        <v>21</v>
      </c>
      <c r="C256">
        <v>4</v>
      </c>
      <c r="D256" t="s">
        <v>53</v>
      </c>
      <c r="E256">
        <v>0</v>
      </c>
      <c r="F256">
        <v>14.73</v>
      </c>
      <c r="I256">
        <v>14.73</v>
      </c>
      <c r="J256">
        <v>5.74</v>
      </c>
      <c r="K256">
        <v>3.61</v>
      </c>
      <c r="N256">
        <v>3.6</v>
      </c>
      <c r="O256">
        <v>3.34</v>
      </c>
      <c r="Q256">
        <v>3.34</v>
      </c>
      <c r="R256">
        <v>31.02</v>
      </c>
      <c r="S256">
        <v>27.68</v>
      </c>
      <c r="T256">
        <v>29.35</v>
      </c>
      <c r="U256">
        <v>30.299999999999997</v>
      </c>
      <c r="V256">
        <v>75600</v>
      </c>
      <c r="W256">
        <v>3780</v>
      </c>
      <c r="X256">
        <v>79380</v>
      </c>
      <c r="Z256">
        <v>79380</v>
      </c>
      <c r="AB256">
        <v>79380</v>
      </c>
      <c r="AC256">
        <v>9.7637400000000003</v>
      </c>
      <c r="AD256">
        <v>79389.763739999995</v>
      </c>
      <c r="AE256">
        <v>3969.4881869999999</v>
      </c>
      <c r="AF256">
        <v>83359.25192699999</v>
      </c>
      <c r="AH256">
        <v>83359.25192699999</v>
      </c>
      <c r="AJ256">
        <v>83359.25192699999</v>
      </c>
      <c r="AL256">
        <v>83359.25192699999</v>
      </c>
      <c r="AN256">
        <v>83359.25192699999</v>
      </c>
      <c r="AP256">
        <v>83359.25192699999</v>
      </c>
      <c r="AR256">
        <v>83359.25192699999</v>
      </c>
      <c r="AT256">
        <v>83359.25192699999</v>
      </c>
      <c r="AV256">
        <v>83359.25192699999</v>
      </c>
      <c r="AX256">
        <v>83359.25192699999</v>
      </c>
      <c r="AZ256">
        <v>83359.25192699999</v>
      </c>
      <c r="BB256">
        <v>83359.25192699999</v>
      </c>
      <c r="BD256">
        <v>83359.25192699999</v>
      </c>
      <c r="BF256">
        <v>83359.25192699999</v>
      </c>
      <c r="BH256">
        <v>83359.25192699999</v>
      </c>
      <c r="BI256" s="5"/>
      <c r="BJ256" s="5">
        <v>83359.25192699999</v>
      </c>
      <c r="BL256">
        <v>83359.25192699999</v>
      </c>
      <c r="BN256">
        <v>83359.25192699999</v>
      </c>
      <c r="BP256">
        <v>83359.25192699999</v>
      </c>
      <c r="BR256">
        <v>83359.25192699999</v>
      </c>
      <c r="BT256">
        <v>83359.25192699999</v>
      </c>
      <c r="BV256">
        <v>83359.25192699999</v>
      </c>
      <c r="BX256">
        <v>83359.25192699999</v>
      </c>
      <c r="BY256">
        <v>83359.25</v>
      </c>
      <c r="BZ256">
        <v>2446593.9900000002</v>
      </c>
      <c r="CC256">
        <v>0</v>
      </c>
      <c r="CD256">
        <v>83359.250085178879</v>
      </c>
      <c r="CE256">
        <v>2446593.9900000002</v>
      </c>
      <c r="CF256" t="s">
        <v>8</v>
      </c>
      <c r="CH256">
        <v>83359.250085178879</v>
      </c>
      <c r="CI256">
        <v>0</v>
      </c>
      <c r="CJ256">
        <v>2446593.9900000002</v>
      </c>
      <c r="CN256">
        <v>0</v>
      </c>
      <c r="CO256" t="s">
        <v>1</v>
      </c>
      <c r="CP256" t="s">
        <v>1</v>
      </c>
      <c r="CQ256" t="b">
        <v>1</v>
      </c>
      <c r="CR256" t="s">
        <v>1863</v>
      </c>
      <c r="CT256" t="s">
        <v>1871</v>
      </c>
      <c r="CU256" t="s">
        <v>1862</v>
      </c>
      <c r="CV256" t="s">
        <v>977</v>
      </c>
      <c r="CW256" t="s">
        <v>128</v>
      </c>
      <c r="CX256" t="s">
        <v>1450</v>
      </c>
      <c r="CY256">
        <v>0.94999999999999563</v>
      </c>
      <c r="CZ256">
        <v>79191.287580919583</v>
      </c>
      <c r="DA256">
        <v>2446593.9900000002</v>
      </c>
      <c r="DB256" t="s">
        <v>8</v>
      </c>
      <c r="DC256" t="b">
        <v>1</v>
      </c>
      <c r="DD256">
        <v>2446593.9900000002</v>
      </c>
      <c r="DE256">
        <v>0</v>
      </c>
      <c r="DF256" t="b">
        <v>1</v>
      </c>
      <c r="DG256" s="23">
        <f>ROUND(ПП4[[#This Row],[Стоимость квартиры с отделкой]]/1000000,2)</f>
        <v>2.4500000000000002</v>
      </c>
    </row>
    <row r="257" spans="1:111" x14ac:dyDescent="0.25">
      <c r="A257">
        <v>256</v>
      </c>
      <c r="B257" t="s">
        <v>21</v>
      </c>
      <c r="C257">
        <v>4</v>
      </c>
      <c r="D257" t="s">
        <v>54</v>
      </c>
      <c r="E257">
        <v>2</v>
      </c>
      <c r="F257">
        <v>17.22</v>
      </c>
      <c r="G257">
        <v>12.24</v>
      </c>
      <c r="I257">
        <v>29.46</v>
      </c>
      <c r="J257">
        <v>17.010000000000002</v>
      </c>
      <c r="K257">
        <v>3.67</v>
      </c>
      <c r="L257">
        <v>2.4</v>
      </c>
      <c r="N257">
        <v>12.71</v>
      </c>
      <c r="O257">
        <v>2.61</v>
      </c>
      <c r="P257">
        <v>2.78</v>
      </c>
      <c r="Q257">
        <v>5.39</v>
      </c>
      <c r="R257">
        <v>70.64</v>
      </c>
      <c r="S257">
        <v>65.25</v>
      </c>
      <c r="T257">
        <v>67.95</v>
      </c>
      <c r="U257">
        <v>69.399999999999991</v>
      </c>
      <c r="V257">
        <v>71304.800000000003</v>
      </c>
      <c r="W257">
        <v>3565.24</v>
      </c>
      <c r="X257">
        <v>74870.039999999994</v>
      </c>
      <c r="Z257">
        <v>74870.039999999994</v>
      </c>
      <c r="AA257">
        <v>3743.502</v>
      </c>
      <c r="AB257">
        <v>78613.542000000016</v>
      </c>
      <c r="AC257">
        <v>9.6694656660000025</v>
      </c>
      <c r="AD257">
        <v>78623.211465666012</v>
      </c>
      <c r="AF257">
        <v>78623.211465666012</v>
      </c>
      <c r="AH257">
        <v>78623.211465666012</v>
      </c>
      <c r="AI257">
        <v>1572.4642293133202</v>
      </c>
      <c r="AJ257">
        <v>80195.675694979334</v>
      </c>
      <c r="AK257">
        <v>801.95675694979332</v>
      </c>
      <c r="AL257">
        <v>80997.632451929123</v>
      </c>
      <c r="AM257">
        <v>1619.9526490385824</v>
      </c>
      <c r="AN257">
        <v>82617.585100967699</v>
      </c>
      <c r="AP257">
        <v>82617.585100967699</v>
      </c>
      <c r="AQ257">
        <v>2478.527553029031</v>
      </c>
      <c r="AR257">
        <v>85096.112653996737</v>
      </c>
      <c r="AT257">
        <v>85096.112653996737</v>
      </c>
      <c r="AU257">
        <v>2552.8833796199019</v>
      </c>
      <c r="AV257">
        <v>87648.99603361664</v>
      </c>
      <c r="AX257">
        <v>87648.99603361664</v>
      </c>
      <c r="AZ257">
        <v>87648.99603361664</v>
      </c>
      <c r="BB257">
        <v>87648.99603361664</v>
      </c>
      <c r="BD257">
        <v>87648.99603361664</v>
      </c>
      <c r="BF257">
        <v>87648.99603361664</v>
      </c>
      <c r="BH257">
        <v>87648.99603361664</v>
      </c>
      <c r="BI257" s="5"/>
      <c r="BJ257" s="5">
        <v>87648.99603361664</v>
      </c>
      <c r="BL257">
        <v>87648.99603361664</v>
      </c>
      <c r="BN257">
        <v>87648.99603361664</v>
      </c>
      <c r="BP257">
        <v>87648.99603361664</v>
      </c>
      <c r="BR257">
        <v>87648.99603361664</v>
      </c>
      <c r="BT257">
        <v>87648.99603361664</v>
      </c>
      <c r="BV257">
        <v>87648.99603361664</v>
      </c>
      <c r="BX257">
        <v>87648.99603361664</v>
      </c>
      <c r="BY257">
        <v>87649</v>
      </c>
      <c r="BZ257">
        <v>5955749.5499999998</v>
      </c>
      <c r="CB257">
        <v>0.02</v>
      </c>
      <c r="CC257">
        <v>119114.99099999999</v>
      </c>
      <c r="CD257">
        <v>85896.020014716691</v>
      </c>
      <c r="CE257">
        <v>5836634.5599999996</v>
      </c>
      <c r="CF257" t="s">
        <v>9</v>
      </c>
      <c r="CG257">
        <v>7500</v>
      </c>
      <c r="CH257">
        <v>93396.020014716691</v>
      </c>
      <c r="CI257">
        <v>509625</v>
      </c>
      <c r="CJ257">
        <v>6346259.5599999996</v>
      </c>
      <c r="CL257" t="s">
        <v>62</v>
      </c>
      <c r="CN257">
        <v>0</v>
      </c>
      <c r="CO257" t="s">
        <v>1</v>
      </c>
      <c r="CP257" t="s">
        <v>1</v>
      </c>
      <c r="CQ257" t="b">
        <v>1</v>
      </c>
      <c r="CR257" t="s">
        <v>1863</v>
      </c>
      <c r="CT257" t="s">
        <v>1871</v>
      </c>
      <c r="CU257" t="s">
        <v>1857</v>
      </c>
      <c r="CV257" t="s">
        <v>978</v>
      </c>
      <c r="CW257" t="s">
        <v>128</v>
      </c>
      <c r="CX257" t="s">
        <v>1450</v>
      </c>
      <c r="CY257">
        <v>1.4499999999999886</v>
      </c>
      <c r="CZ257">
        <v>135424.22902133811</v>
      </c>
      <c r="DA257">
        <v>6346259.5599999996</v>
      </c>
      <c r="DB257" t="s">
        <v>9</v>
      </c>
      <c r="DC257" t="b">
        <v>1</v>
      </c>
      <c r="DD257">
        <v>6346259.5599999996</v>
      </c>
      <c r="DE257">
        <v>0</v>
      </c>
      <c r="DF257" t="b">
        <v>1</v>
      </c>
      <c r="DG257" s="23">
        <f>ROUND(ПП4[[#This Row],[Стоимость квартиры с отделкой]]/1000000,2)</f>
        <v>6.35</v>
      </c>
    </row>
    <row r="258" spans="1:111" x14ac:dyDescent="0.25">
      <c r="A258">
        <v>257</v>
      </c>
      <c r="B258" t="s">
        <v>21</v>
      </c>
      <c r="C258">
        <v>4</v>
      </c>
      <c r="D258" t="s">
        <v>55</v>
      </c>
      <c r="E258">
        <v>0</v>
      </c>
      <c r="F258">
        <v>19.22</v>
      </c>
      <c r="I258">
        <v>19.22</v>
      </c>
      <c r="J258">
        <v>9.57</v>
      </c>
      <c r="K258">
        <v>3.76</v>
      </c>
      <c r="N258">
        <v>2.56</v>
      </c>
      <c r="O258">
        <v>2.68</v>
      </c>
      <c r="Q258">
        <v>2.68</v>
      </c>
      <c r="R258">
        <v>37.79</v>
      </c>
      <c r="S258">
        <v>35.11</v>
      </c>
      <c r="T258">
        <v>36.450000000000003</v>
      </c>
      <c r="U258">
        <v>37.4</v>
      </c>
      <c r="V258">
        <v>76356</v>
      </c>
      <c r="W258">
        <v>3817.8</v>
      </c>
      <c r="X258">
        <v>80173.8</v>
      </c>
      <c r="Z258">
        <v>80173.8</v>
      </c>
      <c r="AB258">
        <v>80173.8</v>
      </c>
      <c r="AC258">
        <v>9.8613774000000003</v>
      </c>
      <c r="AD258">
        <v>80183.6613774</v>
      </c>
      <c r="AE258">
        <v>4009.1830688700002</v>
      </c>
      <c r="AF258">
        <v>84192.844446269999</v>
      </c>
      <c r="AH258">
        <v>84192.844446269999</v>
      </c>
      <c r="AJ258">
        <v>84192.844446269999</v>
      </c>
      <c r="AK258">
        <v>841.92844446269999</v>
      </c>
      <c r="AL258">
        <v>85034.772890732711</v>
      </c>
      <c r="AM258">
        <v>1700.695457814654</v>
      </c>
      <c r="AN258">
        <v>86735.468348547351</v>
      </c>
      <c r="AO258">
        <v>4336.7734174273673</v>
      </c>
      <c r="AP258">
        <v>91072.241765974715</v>
      </c>
      <c r="AQ258">
        <v>2732.1672529792413</v>
      </c>
      <c r="AR258">
        <v>93804.409018953957</v>
      </c>
      <c r="AT258">
        <v>93804.409018953957</v>
      </c>
      <c r="AV258">
        <v>93804.409018953957</v>
      </c>
      <c r="AX258">
        <v>93804.409018953957</v>
      </c>
      <c r="AZ258">
        <v>93804.409018953957</v>
      </c>
      <c r="BB258">
        <v>93804.409018953957</v>
      </c>
      <c r="BD258">
        <v>93804.409018953957</v>
      </c>
      <c r="BF258">
        <v>93804.409018953957</v>
      </c>
      <c r="BH258">
        <v>93804.409018953957</v>
      </c>
      <c r="BI258" s="5"/>
      <c r="BJ258" s="5">
        <v>93804.409018953957</v>
      </c>
      <c r="BL258">
        <v>93804.409018953957</v>
      </c>
      <c r="BN258">
        <v>93804.409018953957</v>
      </c>
      <c r="BP258">
        <v>93804.409018953957</v>
      </c>
      <c r="BR258">
        <v>93804.409018953957</v>
      </c>
      <c r="BT258">
        <v>93804.409018953957</v>
      </c>
      <c r="BV258">
        <v>93804.409018953957</v>
      </c>
      <c r="BX258">
        <v>93804.409018953957</v>
      </c>
      <c r="BY258">
        <v>93804.41</v>
      </c>
      <c r="BZ258">
        <v>3419170.74</v>
      </c>
      <c r="CC258">
        <v>0</v>
      </c>
      <c r="CD258">
        <v>93804.409876543214</v>
      </c>
      <c r="CE258">
        <v>3419170.74</v>
      </c>
      <c r="CF258" t="s">
        <v>8</v>
      </c>
      <c r="CH258">
        <v>93804.409876543214</v>
      </c>
      <c r="CI258">
        <v>0</v>
      </c>
      <c r="CJ258">
        <v>3419170.74</v>
      </c>
      <c r="CN258">
        <v>0</v>
      </c>
      <c r="CO258" t="s">
        <v>1</v>
      </c>
      <c r="CP258" t="s">
        <v>1</v>
      </c>
      <c r="CQ258" t="b">
        <v>1</v>
      </c>
      <c r="CR258" t="s">
        <v>1863</v>
      </c>
      <c r="CT258" t="s">
        <v>1871</v>
      </c>
      <c r="CU258" t="s">
        <v>1862</v>
      </c>
      <c r="CV258" t="s">
        <v>979</v>
      </c>
      <c r="CW258" t="s">
        <v>128</v>
      </c>
      <c r="CX258" t="s">
        <v>1450</v>
      </c>
      <c r="CY258">
        <v>0.94999999999999563</v>
      </c>
      <c r="CZ258">
        <v>89114.18938271566</v>
      </c>
      <c r="DA258">
        <v>3419170.74</v>
      </c>
      <c r="DB258" t="s">
        <v>8</v>
      </c>
      <c r="DC258" t="b">
        <v>1</v>
      </c>
      <c r="DD258">
        <v>3419170.74</v>
      </c>
      <c r="DE258">
        <v>0</v>
      </c>
      <c r="DF258" t="b">
        <v>1</v>
      </c>
      <c r="DG258" s="23">
        <f>ROUND(ПП4[[#This Row],[Стоимость квартиры с отделкой]]/1000000,2)</f>
        <v>3.42</v>
      </c>
    </row>
    <row r="259" spans="1:111" x14ac:dyDescent="0.25">
      <c r="A259">
        <v>258</v>
      </c>
      <c r="B259" t="s">
        <v>21</v>
      </c>
      <c r="C259">
        <v>4</v>
      </c>
      <c r="D259" t="s">
        <v>56</v>
      </c>
      <c r="E259">
        <v>2</v>
      </c>
      <c r="F259">
        <v>18.12</v>
      </c>
      <c r="G259">
        <v>9.8800000000000008</v>
      </c>
      <c r="I259">
        <v>28</v>
      </c>
      <c r="J259">
        <v>15.3</v>
      </c>
      <c r="K259">
        <v>3.49</v>
      </c>
      <c r="L259">
        <v>2.34</v>
      </c>
      <c r="N259">
        <v>8.1</v>
      </c>
      <c r="O259">
        <v>2.63</v>
      </c>
      <c r="Q259">
        <v>2.63</v>
      </c>
      <c r="R259">
        <v>59.86</v>
      </c>
      <c r="S259">
        <v>57.23</v>
      </c>
      <c r="T259">
        <v>58.55</v>
      </c>
      <c r="U259">
        <v>60.4</v>
      </c>
      <c r="V259">
        <v>68639.199999999997</v>
      </c>
      <c r="W259">
        <v>3431.96</v>
      </c>
      <c r="X259">
        <v>72071.16</v>
      </c>
      <c r="Z259">
        <v>72071.16</v>
      </c>
      <c r="AA259">
        <v>3603.558</v>
      </c>
      <c r="AB259">
        <v>75674.717999999993</v>
      </c>
      <c r="AC259">
        <v>9.3079903140000013</v>
      </c>
      <c r="AD259">
        <v>75684.02599031401</v>
      </c>
      <c r="AF259">
        <v>75684.02599031401</v>
      </c>
      <c r="AH259">
        <v>75684.02599031401</v>
      </c>
      <c r="AI259">
        <v>1513.6805198062802</v>
      </c>
      <c r="AJ259">
        <v>77197.70651012029</v>
      </c>
      <c r="AL259">
        <v>77197.70651012029</v>
      </c>
      <c r="AN259">
        <v>77197.70651012029</v>
      </c>
      <c r="AP259">
        <v>77197.70651012029</v>
      </c>
      <c r="AR259">
        <v>77197.70651012029</v>
      </c>
      <c r="AT259">
        <v>77197.70651012029</v>
      </c>
      <c r="AV259">
        <v>77197.70651012029</v>
      </c>
      <c r="AX259">
        <v>77197.70651012029</v>
      </c>
      <c r="AZ259">
        <v>77197.70651012029</v>
      </c>
      <c r="BB259">
        <v>77197.70651012029</v>
      </c>
      <c r="BD259">
        <v>77197.70651012029</v>
      </c>
      <c r="BF259">
        <v>77197.70651012029</v>
      </c>
      <c r="BH259">
        <v>77197.70651012029</v>
      </c>
      <c r="BI259" s="5"/>
      <c r="BJ259" s="5">
        <v>77197.70651012029</v>
      </c>
      <c r="BL259">
        <v>77197.70651012029</v>
      </c>
      <c r="BN259">
        <v>77197.70651012029</v>
      </c>
      <c r="BP259">
        <v>77197.70651012029</v>
      </c>
      <c r="BR259">
        <v>77197.70651012029</v>
      </c>
      <c r="BT259">
        <v>77197.70651012029</v>
      </c>
      <c r="BV259">
        <v>77197.70651012029</v>
      </c>
      <c r="BX259">
        <v>77197.70651012029</v>
      </c>
      <c r="BY259">
        <v>77197.710000000006</v>
      </c>
      <c r="BZ259">
        <v>4519925.92</v>
      </c>
      <c r="CB259">
        <v>0.03</v>
      </c>
      <c r="CC259">
        <v>135597.7776</v>
      </c>
      <c r="CD259">
        <v>74881.778650725872</v>
      </c>
      <c r="CE259">
        <v>4384328.1399999997</v>
      </c>
      <c r="CF259" t="s">
        <v>10</v>
      </c>
      <c r="CG259">
        <v>15000</v>
      </c>
      <c r="CH259">
        <v>89881.778650725872</v>
      </c>
      <c r="CI259">
        <v>878250</v>
      </c>
      <c r="CJ259">
        <v>5262578.1399999997</v>
      </c>
      <c r="CL259" t="s">
        <v>62</v>
      </c>
      <c r="CN259">
        <v>0</v>
      </c>
      <c r="CO259" t="s">
        <v>1</v>
      </c>
      <c r="CP259" t="s">
        <v>1</v>
      </c>
      <c r="CQ259" t="b">
        <v>1</v>
      </c>
      <c r="CR259" t="s">
        <v>1863</v>
      </c>
      <c r="CT259" t="s">
        <v>1871</v>
      </c>
      <c r="CU259" t="s">
        <v>1857</v>
      </c>
      <c r="CV259" t="s">
        <v>980</v>
      </c>
      <c r="CW259" t="s">
        <v>128</v>
      </c>
      <c r="CX259" t="s">
        <v>1450</v>
      </c>
      <c r="CY259">
        <v>1.8500000000000016</v>
      </c>
      <c r="CZ259">
        <v>166281.29050384299</v>
      </c>
      <c r="DA259">
        <v>5262578.1399999997</v>
      </c>
      <c r="DB259" t="s">
        <v>10</v>
      </c>
      <c r="DC259" t="b">
        <v>1</v>
      </c>
      <c r="DD259">
        <v>5262578.1399999997</v>
      </c>
      <c r="DE259">
        <v>0</v>
      </c>
      <c r="DF259" t="b">
        <v>1</v>
      </c>
      <c r="DG259" s="23">
        <f>ROUND(ПП4[[#This Row],[Стоимость квартиры с отделкой]]/1000000,2)</f>
        <v>5.26</v>
      </c>
    </row>
    <row r="260" spans="1:111" x14ac:dyDescent="0.25">
      <c r="A260">
        <v>259</v>
      </c>
      <c r="B260" t="s">
        <v>21</v>
      </c>
      <c r="C260">
        <v>4</v>
      </c>
      <c r="D260" t="s">
        <v>57</v>
      </c>
      <c r="E260">
        <v>2</v>
      </c>
      <c r="F260">
        <v>15.36</v>
      </c>
      <c r="G260">
        <v>9.8699999999999992</v>
      </c>
      <c r="I260">
        <v>25.23</v>
      </c>
      <c r="J260">
        <v>16.260000000000002</v>
      </c>
      <c r="K260">
        <v>3.74</v>
      </c>
      <c r="L260">
        <v>2.09</v>
      </c>
      <c r="N260">
        <v>8.06</v>
      </c>
      <c r="O260">
        <v>2.63</v>
      </c>
      <c r="Q260">
        <v>2.63</v>
      </c>
      <c r="R260">
        <v>58.01</v>
      </c>
      <c r="S260">
        <v>55.379999999999995</v>
      </c>
      <c r="T260">
        <v>56.7</v>
      </c>
      <c r="U260">
        <v>58.399999999999991</v>
      </c>
      <c r="V260">
        <v>68639.199999999997</v>
      </c>
      <c r="W260">
        <v>3431.96</v>
      </c>
      <c r="X260">
        <v>72071.16</v>
      </c>
      <c r="Z260">
        <v>72071.16</v>
      </c>
      <c r="AA260">
        <v>3603.558</v>
      </c>
      <c r="AB260">
        <v>75674.717999999993</v>
      </c>
      <c r="AC260">
        <v>9.3079903140000013</v>
      </c>
      <c r="AD260">
        <v>75684.02599031401</v>
      </c>
      <c r="AF260">
        <v>75684.02599031401</v>
      </c>
      <c r="AH260">
        <v>75684.02599031401</v>
      </c>
      <c r="AJ260">
        <v>75684.02599031401</v>
      </c>
      <c r="AL260">
        <v>75684.02599031401</v>
      </c>
      <c r="AN260">
        <v>75684.02599031401</v>
      </c>
      <c r="AP260">
        <v>75684.02599031401</v>
      </c>
      <c r="AR260">
        <v>75684.02599031401</v>
      </c>
      <c r="AT260">
        <v>75684.02599031401</v>
      </c>
      <c r="AV260">
        <v>75684.02599031401</v>
      </c>
      <c r="AX260">
        <v>75684.02599031401</v>
      </c>
      <c r="AZ260">
        <v>75684.02599031401</v>
      </c>
      <c r="BB260">
        <v>75684.02599031401</v>
      </c>
      <c r="BD260">
        <v>75684.02599031401</v>
      </c>
      <c r="BF260">
        <v>75684.02599031401</v>
      </c>
      <c r="BH260">
        <v>75684.02599031401</v>
      </c>
      <c r="BI260" s="5"/>
      <c r="BJ260" s="5">
        <v>75684.02599031401</v>
      </c>
      <c r="BL260">
        <v>75684.02599031401</v>
      </c>
      <c r="BN260">
        <v>75684.02599031401</v>
      </c>
      <c r="BP260">
        <v>75684.02599031401</v>
      </c>
      <c r="BR260">
        <v>75684.02599031401</v>
      </c>
      <c r="BT260">
        <v>75684.02599031401</v>
      </c>
      <c r="BV260">
        <v>75684.02599031401</v>
      </c>
      <c r="BX260">
        <v>75684.02599031401</v>
      </c>
      <c r="BY260">
        <v>75684.03</v>
      </c>
      <c r="BZ260">
        <v>4291284.5</v>
      </c>
      <c r="CC260">
        <v>0</v>
      </c>
      <c r="CD260">
        <v>75684.02998236331</v>
      </c>
      <c r="CE260">
        <v>4291284.5</v>
      </c>
      <c r="CF260" t="s">
        <v>8</v>
      </c>
      <c r="CH260">
        <v>75684.02998236331</v>
      </c>
      <c r="CI260">
        <v>0</v>
      </c>
      <c r="CJ260">
        <v>4291284.5</v>
      </c>
      <c r="CN260">
        <v>0</v>
      </c>
      <c r="CO260" t="s">
        <v>1</v>
      </c>
      <c r="CP260" t="s">
        <v>1</v>
      </c>
      <c r="CQ260" t="b">
        <v>1</v>
      </c>
      <c r="CR260" t="s">
        <v>1863</v>
      </c>
      <c r="CT260" t="s">
        <v>1871</v>
      </c>
      <c r="CU260" t="s">
        <v>1857</v>
      </c>
      <c r="CV260" t="s">
        <v>981</v>
      </c>
      <c r="CW260" t="s">
        <v>128</v>
      </c>
      <c r="CX260" t="s">
        <v>1450</v>
      </c>
      <c r="CY260">
        <v>1.6999999999999886</v>
      </c>
      <c r="CZ260">
        <v>128662.85097001676</v>
      </c>
      <c r="DA260">
        <v>4291284.5</v>
      </c>
      <c r="DB260" t="s">
        <v>8</v>
      </c>
      <c r="DC260" t="b">
        <v>1</v>
      </c>
      <c r="DD260">
        <v>4291284.5</v>
      </c>
      <c r="DE260">
        <v>0</v>
      </c>
      <c r="DF260" t="b">
        <v>1</v>
      </c>
      <c r="DG260" s="23">
        <f>ROUND(ПП4[[#This Row],[Стоимость квартиры с отделкой]]/1000000,2)</f>
        <v>4.29</v>
      </c>
    </row>
    <row r="261" spans="1:111" x14ac:dyDescent="0.25">
      <c r="A261">
        <v>260</v>
      </c>
      <c r="B261" t="s">
        <v>21</v>
      </c>
      <c r="C261">
        <v>4</v>
      </c>
      <c r="D261" t="s">
        <v>58</v>
      </c>
      <c r="E261">
        <v>3</v>
      </c>
      <c r="F261">
        <v>16.27</v>
      </c>
      <c r="G261">
        <v>10.96</v>
      </c>
      <c r="H261">
        <v>10.7</v>
      </c>
      <c r="I261">
        <v>37.93</v>
      </c>
      <c r="J261">
        <v>13.42</v>
      </c>
      <c r="K261">
        <v>4.53</v>
      </c>
      <c r="L261">
        <v>2.27</v>
      </c>
      <c r="N261">
        <v>12.94</v>
      </c>
      <c r="O261">
        <v>2.83</v>
      </c>
      <c r="Q261">
        <v>2.83</v>
      </c>
      <c r="R261">
        <v>73.92</v>
      </c>
      <c r="S261">
        <v>71.09</v>
      </c>
      <c r="T261">
        <v>72.510000000000005</v>
      </c>
      <c r="U261">
        <v>74.400000000000006</v>
      </c>
      <c r="V261">
        <v>68992.000000000015</v>
      </c>
      <c r="W261">
        <v>3449.6000000000008</v>
      </c>
      <c r="X261">
        <v>72441.60000000002</v>
      </c>
      <c r="Z261">
        <v>72441.60000000002</v>
      </c>
      <c r="AB261">
        <v>72441.60000000002</v>
      </c>
      <c r="AC261">
        <v>8.9103168000000039</v>
      </c>
      <c r="AD261">
        <v>72450.510316800021</v>
      </c>
      <c r="AF261">
        <v>72450.510316800021</v>
      </c>
      <c r="AH261">
        <v>72450.510316800021</v>
      </c>
      <c r="AI261">
        <v>2173.5153095040005</v>
      </c>
      <c r="AJ261">
        <v>74624.025626304021</v>
      </c>
      <c r="AK261">
        <v>746.24025626304035</v>
      </c>
      <c r="AL261">
        <v>75370.265882567066</v>
      </c>
      <c r="AN261">
        <v>75370.265882567066</v>
      </c>
      <c r="AP261">
        <v>75370.265882567066</v>
      </c>
      <c r="AR261">
        <v>75370.265882567066</v>
      </c>
      <c r="AT261">
        <v>75370.265882567066</v>
      </c>
      <c r="AV261">
        <v>75370.265882567066</v>
      </c>
      <c r="AX261">
        <v>75370.265882567066</v>
      </c>
      <c r="AZ261">
        <v>75370.265882567066</v>
      </c>
      <c r="BB261">
        <v>75370.265882567066</v>
      </c>
      <c r="BD261">
        <v>75370.265882567066</v>
      </c>
      <c r="BF261">
        <v>75370.265882567066</v>
      </c>
      <c r="BH261">
        <v>75370.265882567066</v>
      </c>
      <c r="BI261" s="5"/>
      <c r="BJ261" s="5">
        <v>75370.265882567066</v>
      </c>
      <c r="BL261">
        <v>75370.265882567066</v>
      </c>
      <c r="BN261">
        <v>75370.265882567066</v>
      </c>
      <c r="BP261">
        <v>75370.265882567066</v>
      </c>
      <c r="BR261">
        <v>75370.265882567066</v>
      </c>
      <c r="BT261">
        <v>75370.265882567066</v>
      </c>
      <c r="BV261">
        <v>75370.265882567066</v>
      </c>
      <c r="BX261">
        <v>75370.265882567066</v>
      </c>
      <c r="BY261">
        <v>75370.27</v>
      </c>
      <c r="BZ261">
        <v>5465098.2800000003</v>
      </c>
      <c r="CC261">
        <v>0</v>
      </c>
      <c r="CD261">
        <v>75370.27003171976</v>
      </c>
      <c r="CE261">
        <v>5465098.2800000003</v>
      </c>
      <c r="CF261" t="s">
        <v>8</v>
      </c>
      <c r="CH261">
        <v>75370.27003171976</v>
      </c>
      <c r="CI261">
        <v>0</v>
      </c>
      <c r="CJ261">
        <v>5465098.2800000003</v>
      </c>
      <c r="CN261">
        <v>0</v>
      </c>
      <c r="CO261" t="s">
        <v>1</v>
      </c>
      <c r="CP261" t="s">
        <v>1</v>
      </c>
      <c r="CQ261" t="b">
        <v>1</v>
      </c>
      <c r="CR261" t="s">
        <v>1863</v>
      </c>
      <c r="CT261" t="s">
        <v>1871</v>
      </c>
      <c r="CU261" t="s">
        <v>1866</v>
      </c>
      <c r="CV261" t="s">
        <v>982</v>
      </c>
      <c r="CW261" t="s">
        <v>128</v>
      </c>
      <c r="CX261" t="s">
        <v>1450</v>
      </c>
      <c r="CY261">
        <v>1.8900000000000008</v>
      </c>
      <c r="CZ261">
        <v>142449.81035995038</v>
      </c>
      <c r="DA261">
        <v>5465098.2800000003</v>
      </c>
      <c r="DB261" t="s">
        <v>8</v>
      </c>
      <c r="DC261" t="b">
        <v>1</v>
      </c>
      <c r="DD261">
        <v>5465098.2800000003</v>
      </c>
      <c r="DE261">
        <v>0</v>
      </c>
      <c r="DF261" t="b">
        <v>1</v>
      </c>
      <c r="DG261" s="23">
        <f>ROUND(ПП4[[#This Row],[Стоимость квартиры с отделкой]]/1000000,2)</f>
        <v>5.47</v>
      </c>
    </row>
    <row r="262" spans="1:111" x14ac:dyDescent="0.25">
      <c r="A262">
        <v>261</v>
      </c>
      <c r="B262" t="s">
        <v>21</v>
      </c>
      <c r="C262">
        <v>4</v>
      </c>
      <c r="D262" t="s">
        <v>59</v>
      </c>
      <c r="E262">
        <v>1</v>
      </c>
      <c r="F262">
        <v>10.68</v>
      </c>
      <c r="I262">
        <v>10.68</v>
      </c>
      <c r="J262">
        <v>12.75</v>
      </c>
      <c r="K262">
        <v>3.65</v>
      </c>
      <c r="N262">
        <v>5.45</v>
      </c>
      <c r="O262">
        <v>2.62</v>
      </c>
      <c r="Q262">
        <v>2.62</v>
      </c>
      <c r="R262">
        <v>35.15</v>
      </c>
      <c r="S262">
        <v>32.53</v>
      </c>
      <c r="T262">
        <v>33.840000000000003</v>
      </c>
      <c r="U262">
        <v>34.799999999999997</v>
      </c>
      <c r="V262">
        <v>70700</v>
      </c>
      <c r="W262">
        <v>3535</v>
      </c>
      <c r="X262">
        <v>74235</v>
      </c>
      <c r="Y262">
        <v>2969.4</v>
      </c>
      <c r="Z262">
        <v>77204.399999999994</v>
      </c>
      <c r="AA262">
        <v>3860.22</v>
      </c>
      <c r="AB262">
        <v>81064.62</v>
      </c>
      <c r="AC262">
        <v>9.9709482600000001</v>
      </c>
      <c r="AD262">
        <v>81074.590948259996</v>
      </c>
      <c r="AE262">
        <v>4053.7295474130001</v>
      </c>
      <c r="AF262">
        <v>85128.32049567299</v>
      </c>
      <c r="AH262">
        <v>85128.32049567299</v>
      </c>
      <c r="AJ262">
        <v>85128.32049567299</v>
      </c>
      <c r="AL262">
        <v>85128.32049567299</v>
      </c>
      <c r="AN262">
        <v>85128.32049567299</v>
      </c>
      <c r="AP262">
        <v>85128.32049567299</v>
      </c>
      <c r="AR262">
        <v>85128.32049567299</v>
      </c>
      <c r="AT262">
        <v>85128.32049567299</v>
      </c>
      <c r="AV262">
        <v>85128.32049567299</v>
      </c>
      <c r="AX262">
        <v>85128.32049567299</v>
      </c>
      <c r="AZ262">
        <v>85128.32049567299</v>
      </c>
      <c r="BB262">
        <v>85128.32049567299</v>
      </c>
      <c r="BD262">
        <v>85128.32049567299</v>
      </c>
      <c r="BF262">
        <v>85128.32049567299</v>
      </c>
      <c r="BH262">
        <v>85128.32049567299</v>
      </c>
      <c r="BI262" s="5"/>
      <c r="BJ262" s="5">
        <v>85128.32049567299</v>
      </c>
      <c r="BL262">
        <v>85128.32049567299</v>
      </c>
      <c r="BN262">
        <v>85128.32049567299</v>
      </c>
      <c r="BP262">
        <v>85128.32049567299</v>
      </c>
      <c r="BR262">
        <v>85128.32049567299</v>
      </c>
      <c r="BT262">
        <v>85128.32049567299</v>
      </c>
      <c r="BV262">
        <v>85128.32049567299</v>
      </c>
      <c r="BX262">
        <v>85128.32049567299</v>
      </c>
      <c r="BY262">
        <v>85128.320000000007</v>
      </c>
      <c r="BZ262">
        <v>2880742.35</v>
      </c>
      <c r="CA262">
        <v>60000</v>
      </c>
      <c r="CC262">
        <v>60000</v>
      </c>
      <c r="CD262">
        <v>83355.270390070917</v>
      </c>
      <c r="CE262">
        <v>2820742.35</v>
      </c>
      <c r="CF262" t="s">
        <v>8</v>
      </c>
      <c r="CH262">
        <v>83355.270390070917</v>
      </c>
      <c r="CI262">
        <v>0</v>
      </c>
      <c r="CJ262">
        <v>2820742.35</v>
      </c>
      <c r="CK262" t="s">
        <v>20</v>
      </c>
      <c r="CL262" t="s">
        <v>73</v>
      </c>
      <c r="CN262">
        <v>0</v>
      </c>
      <c r="CO262" t="s">
        <v>1</v>
      </c>
      <c r="CP262" t="s">
        <v>1</v>
      </c>
      <c r="CQ262" t="b">
        <v>1</v>
      </c>
      <c r="CR262" t="s">
        <v>1863</v>
      </c>
      <c r="CT262" t="s">
        <v>1871</v>
      </c>
      <c r="CU262" t="s">
        <v>1864</v>
      </c>
      <c r="CV262" t="s">
        <v>983</v>
      </c>
      <c r="CW262" t="s">
        <v>128</v>
      </c>
      <c r="CX262" t="s">
        <v>1450</v>
      </c>
      <c r="CY262">
        <v>0.95999999999999375</v>
      </c>
      <c r="CZ262">
        <v>80021.059574467552</v>
      </c>
      <c r="DA262">
        <v>2820742.35</v>
      </c>
      <c r="DB262" t="s">
        <v>8</v>
      </c>
      <c r="DC262" t="b">
        <v>1</v>
      </c>
      <c r="DD262">
        <v>2820742.35</v>
      </c>
      <c r="DE262">
        <v>0</v>
      </c>
      <c r="DF262" t="b">
        <v>1</v>
      </c>
      <c r="DG262" s="23">
        <f>ROUND(ПП4[[#This Row],[Стоимость квартиры с отделкой]]/1000000,2)</f>
        <v>2.82</v>
      </c>
    </row>
    <row r="263" spans="1:111" x14ac:dyDescent="0.25">
      <c r="A263">
        <v>262</v>
      </c>
      <c r="B263" t="s">
        <v>21</v>
      </c>
      <c r="C263">
        <v>5</v>
      </c>
      <c r="D263" t="s">
        <v>53</v>
      </c>
      <c r="E263">
        <v>0</v>
      </c>
      <c r="F263">
        <v>14.73</v>
      </c>
      <c r="I263">
        <v>14.73</v>
      </c>
      <c r="J263">
        <v>5.74</v>
      </c>
      <c r="K263">
        <v>3.61</v>
      </c>
      <c r="N263">
        <v>3.6</v>
      </c>
      <c r="O263">
        <v>3.34</v>
      </c>
      <c r="Q263">
        <v>3.34</v>
      </c>
      <c r="R263">
        <v>31.02</v>
      </c>
      <c r="S263">
        <v>27.68</v>
      </c>
      <c r="T263">
        <v>29.35</v>
      </c>
      <c r="U263">
        <v>30.1</v>
      </c>
      <c r="V263">
        <v>75600</v>
      </c>
      <c r="W263">
        <v>3780</v>
      </c>
      <c r="X263">
        <v>79380</v>
      </c>
      <c r="Z263">
        <v>79380</v>
      </c>
      <c r="AB263">
        <v>79380</v>
      </c>
      <c r="AC263">
        <v>9.7637400000000003</v>
      </c>
      <c r="AD263">
        <v>79389.763739999995</v>
      </c>
      <c r="AE263">
        <v>3969.4881869999999</v>
      </c>
      <c r="AF263">
        <v>83359.25192699999</v>
      </c>
      <c r="AH263">
        <v>83359.25192699999</v>
      </c>
      <c r="AJ263">
        <v>83359.25192699999</v>
      </c>
      <c r="AL263">
        <v>83359.25192699999</v>
      </c>
      <c r="AN263">
        <v>83359.25192699999</v>
      </c>
      <c r="AP263">
        <v>83359.25192699999</v>
      </c>
      <c r="AR263">
        <v>83359.25192699999</v>
      </c>
      <c r="AT263">
        <v>83359.25192699999</v>
      </c>
      <c r="AV263">
        <v>83359.25192699999</v>
      </c>
      <c r="AX263">
        <v>83359.25192699999</v>
      </c>
      <c r="AZ263">
        <v>83359.25192699999</v>
      </c>
      <c r="BB263">
        <v>83359.25192699999</v>
      </c>
      <c r="BD263">
        <v>83359.25192699999</v>
      </c>
      <c r="BF263">
        <v>83359.25192699999</v>
      </c>
      <c r="BH263">
        <v>83359.25192699999</v>
      </c>
      <c r="BI263" s="5"/>
      <c r="BJ263" s="5">
        <v>83359.25192699999</v>
      </c>
      <c r="BL263">
        <v>83359.25192699999</v>
      </c>
      <c r="BN263">
        <v>83359.25192699999</v>
      </c>
      <c r="BP263">
        <v>83359.25192699999</v>
      </c>
      <c r="BR263">
        <v>83359.25192699999</v>
      </c>
      <c r="BT263">
        <v>83359.25192699999</v>
      </c>
      <c r="BV263">
        <v>83359.25192699999</v>
      </c>
      <c r="BX263">
        <v>83359.25192699999</v>
      </c>
      <c r="BY263">
        <v>83359.25</v>
      </c>
      <c r="BZ263">
        <v>2446593.9900000002</v>
      </c>
      <c r="CC263">
        <v>0</v>
      </c>
      <c r="CD263">
        <v>83359.250085178879</v>
      </c>
      <c r="CE263">
        <v>2446593.9900000002</v>
      </c>
      <c r="CF263" t="s">
        <v>8</v>
      </c>
      <c r="CH263">
        <v>83359.250085178879</v>
      </c>
      <c r="CI263">
        <v>0</v>
      </c>
      <c r="CJ263">
        <v>2446593.9900000002</v>
      </c>
      <c r="CN263">
        <v>0</v>
      </c>
      <c r="CO263" t="s">
        <v>1</v>
      </c>
      <c r="CP263" t="s">
        <v>1</v>
      </c>
      <c r="CQ263" t="b">
        <v>1</v>
      </c>
      <c r="CR263" t="s">
        <v>1863</v>
      </c>
      <c r="CT263" t="s">
        <v>1871</v>
      </c>
      <c r="CU263" t="s">
        <v>1862</v>
      </c>
      <c r="CV263" t="s">
        <v>984</v>
      </c>
      <c r="CW263" t="s">
        <v>128</v>
      </c>
      <c r="CX263" t="s">
        <v>1450</v>
      </c>
      <c r="CY263">
        <v>0.74999999999999645</v>
      </c>
      <c r="CZ263">
        <v>62519.437563883861</v>
      </c>
      <c r="DA263">
        <v>2446593.9900000002</v>
      </c>
      <c r="DB263" t="s">
        <v>8</v>
      </c>
      <c r="DC263" t="b">
        <v>1</v>
      </c>
      <c r="DD263">
        <v>2446593.9900000002</v>
      </c>
      <c r="DE263">
        <v>0</v>
      </c>
      <c r="DF263" t="b">
        <v>1</v>
      </c>
      <c r="DG263" s="23">
        <f>ROUND(ПП4[[#This Row],[Стоимость квартиры с отделкой]]/1000000,2)</f>
        <v>2.4500000000000002</v>
      </c>
    </row>
    <row r="264" spans="1:111" x14ac:dyDescent="0.25">
      <c r="A264">
        <v>263</v>
      </c>
      <c r="B264" t="s">
        <v>21</v>
      </c>
      <c r="C264">
        <v>5</v>
      </c>
      <c r="D264" t="s">
        <v>54</v>
      </c>
      <c r="E264">
        <v>2</v>
      </c>
      <c r="F264">
        <v>17.22</v>
      </c>
      <c r="G264">
        <v>12.24</v>
      </c>
      <c r="I264">
        <v>29.46</v>
      </c>
      <c r="J264">
        <v>17.010000000000002</v>
      </c>
      <c r="K264">
        <v>3.67</v>
      </c>
      <c r="L264">
        <v>2.4</v>
      </c>
      <c r="N264">
        <v>12.71</v>
      </c>
      <c r="O264">
        <v>2.61</v>
      </c>
      <c r="P264">
        <v>2.78</v>
      </c>
      <c r="Q264">
        <v>5.39</v>
      </c>
      <c r="R264">
        <v>70.64</v>
      </c>
      <c r="S264">
        <v>65.25</v>
      </c>
      <c r="T264">
        <v>67.95</v>
      </c>
      <c r="U264">
        <v>69.599999999999994</v>
      </c>
      <c r="V264">
        <v>71304.800000000003</v>
      </c>
      <c r="W264">
        <v>3565.24</v>
      </c>
      <c r="X264">
        <v>74870.039999999994</v>
      </c>
      <c r="Z264">
        <v>74870.039999999994</v>
      </c>
      <c r="AA264">
        <v>3743.502</v>
      </c>
      <c r="AB264">
        <v>78613.542000000016</v>
      </c>
      <c r="AC264">
        <v>9.6694656660000025</v>
      </c>
      <c r="AD264">
        <v>78623.211465666012</v>
      </c>
      <c r="AF264">
        <v>78623.211465666012</v>
      </c>
      <c r="AH264">
        <v>78623.211465666012</v>
      </c>
      <c r="AI264">
        <v>1572.4642293133202</v>
      </c>
      <c r="AJ264">
        <v>80195.675694979334</v>
      </c>
      <c r="AK264">
        <v>801.95675694979332</v>
      </c>
      <c r="AL264">
        <v>80997.632451929123</v>
      </c>
      <c r="AM264">
        <v>1619.9526490385824</v>
      </c>
      <c r="AN264">
        <v>82617.585100967699</v>
      </c>
      <c r="AP264">
        <v>82617.585100967699</v>
      </c>
      <c r="AQ264">
        <v>2478.527553029031</v>
      </c>
      <c r="AR264">
        <v>85096.112653996737</v>
      </c>
      <c r="AT264">
        <v>85096.112653996737</v>
      </c>
      <c r="AU264">
        <v>2552.8833796199019</v>
      </c>
      <c r="AV264">
        <v>87648.99603361664</v>
      </c>
      <c r="AX264">
        <v>87648.99603361664</v>
      </c>
      <c r="AZ264">
        <v>87648.99603361664</v>
      </c>
      <c r="BB264">
        <v>87648.99603361664</v>
      </c>
      <c r="BD264">
        <v>87648.99603361664</v>
      </c>
      <c r="BF264">
        <v>87648.99603361664</v>
      </c>
      <c r="BH264">
        <v>87648.99603361664</v>
      </c>
      <c r="BI264" s="5">
        <v>4382.449801680832</v>
      </c>
      <c r="BJ264" s="5">
        <v>92031.445835297476</v>
      </c>
      <c r="BK264">
        <v>1000</v>
      </c>
      <c r="BL264">
        <v>93031.445835297476</v>
      </c>
      <c r="BM264">
        <v>1860.6289167059497</v>
      </c>
      <c r="BN264">
        <v>94892.07475200342</v>
      </c>
      <c r="BP264">
        <v>94892.07475200342</v>
      </c>
      <c r="BR264">
        <v>94892.07475200342</v>
      </c>
      <c r="BT264">
        <v>94892.07475200342</v>
      </c>
      <c r="BV264">
        <v>94892.07475200342</v>
      </c>
      <c r="BX264">
        <v>94892.07475200342</v>
      </c>
      <c r="BY264">
        <v>94892.07</v>
      </c>
      <c r="BZ264">
        <v>6448000</v>
      </c>
      <c r="CC264">
        <v>0</v>
      </c>
      <c r="CD264">
        <v>94893.303899926395</v>
      </c>
      <c r="CE264">
        <v>6448000</v>
      </c>
      <c r="CF264" t="s">
        <v>9</v>
      </c>
      <c r="CG264">
        <v>7500</v>
      </c>
      <c r="CH264">
        <v>102393.3038999264</v>
      </c>
      <c r="CI264">
        <v>509625</v>
      </c>
      <c r="CJ264">
        <v>6957625</v>
      </c>
      <c r="CN264">
        <v>0</v>
      </c>
      <c r="CO264" t="s">
        <v>1</v>
      </c>
      <c r="CP264" t="s">
        <v>1</v>
      </c>
      <c r="CQ264" t="b">
        <v>1</v>
      </c>
      <c r="CR264" t="s">
        <v>1863</v>
      </c>
      <c r="CT264" t="s">
        <v>1871</v>
      </c>
      <c r="CU264" t="s">
        <v>1857</v>
      </c>
      <c r="CV264" t="s">
        <v>985</v>
      </c>
      <c r="CW264" t="s">
        <v>1269</v>
      </c>
      <c r="CX264" t="s">
        <v>1450</v>
      </c>
      <c r="CY264">
        <v>1.6499999999999917</v>
      </c>
      <c r="CZ264">
        <v>168948.9514348777</v>
      </c>
      <c r="DA264">
        <v>6957625</v>
      </c>
      <c r="DB264" t="s">
        <v>9</v>
      </c>
      <c r="DC264" t="b">
        <v>1</v>
      </c>
      <c r="DD264">
        <v>6957625</v>
      </c>
      <c r="DE264">
        <v>0</v>
      </c>
      <c r="DF264" t="b">
        <v>1</v>
      </c>
      <c r="DG264" s="23">
        <f>ROUND(ПП4[[#This Row],[Стоимость квартиры с отделкой]]/1000000,2)</f>
        <v>6.96</v>
      </c>
    </row>
    <row r="265" spans="1:111" x14ac:dyDescent="0.25">
      <c r="A265">
        <v>264</v>
      </c>
      <c r="B265" t="s">
        <v>21</v>
      </c>
      <c r="C265">
        <v>5</v>
      </c>
      <c r="D265" t="s">
        <v>55</v>
      </c>
      <c r="E265">
        <v>0</v>
      </c>
      <c r="F265">
        <v>19.22</v>
      </c>
      <c r="I265">
        <v>19.22</v>
      </c>
      <c r="J265">
        <v>9.57</v>
      </c>
      <c r="K265">
        <v>3.76</v>
      </c>
      <c r="N265">
        <v>2.56</v>
      </c>
      <c r="O265">
        <v>2.68</v>
      </c>
      <c r="Q265">
        <v>2.68</v>
      </c>
      <c r="R265">
        <v>37.79</v>
      </c>
      <c r="S265">
        <v>35.11</v>
      </c>
      <c r="T265">
        <v>36.450000000000003</v>
      </c>
      <c r="U265">
        <v>37.4</v>
      </c>
      <c r="V265">
        <v>76356</v>
      </c>
      <c r="W265">
        <v>3817.8</v>
      </c>
      <c r="X265">
        <v>80173.8</v>
      </c>
      <c r="Z265">
        <v>80173.8</v>
      </c>
      <c r="AB265">
        <v>80173.8</v>
      </c>
      <c r="AC265">
        <v>9.8613774000000003</v>
      </c>
      <c r="AD265">
        <v>80183.6613774</v>
      </c>
      <c r="AE265">
        <v>4009.1830688700002</v>
      </c>
      <c r="AF265">
        <v>84192.844446269999</v>
      </c>
      <c r="AH265">
        <v>84192.844446269999</v>
      </c>
      <c r="AJ265">
        <v>84192.844446269999</v>
      </c>
      <c r="AK265">
        <v>841.92844446269999</v>
      </c>
      <c r="AL265">
        <v>85034.772890732711</v>
      </c>
      <c r="AN265">
        <v>85034.772890732711</v>
      </c>
      <c r="AP265">
        <v>85034.772890732711</v>
      </c>
      <c r="AR265">
        <v>85034.772890732711</v>
      </c>
      <c r="AT265">
        <v>85034.772890732711</v>
      </c>
      <c r="AV265">
        <v>85034.772890732711</v>
      </c>
      <c r="AX265">
        <v>85034.772890732711</v>
      </c>
      <c r="AZ265">
        <v>85034.772890732711</v>
      </c>
      <c r="BB265">
        <v>85034.772890732711</v>
      </c>
      <c r="BD265">
        <v>85034.772890732711</v>
      </c>
      <c r="BF265">
        <v>85034.772890732711</v>
      </c>
      <c r="BH265">
        <v>85034.772890732711</v>
      </c>
      <c r="BI265" s="5"/>
      <c r="BJ265" s="5">
        <v>85034.772890732711</v>
      </c>
      <c r="BL265">
        <v>85034.772890732711</v>
      </c>
      <c r="BN265">
        <v>85034.772890732711</v>
      </c>
      <c r="BP265">
        <v>85034.772890732711</v>
      </c>
      <c r="BR265">
        <v>85034.772890732711</v>
      </c>
      <c r="BT265">
        <v>85034.772890732711</v>
      </c>
      <c r="BV265">
        <v>85034.772890732711</v>
      </c>
      <c r="BX265">
        <v>85034.772890732711</v>
      </c>
      <c r="BY265">
        <v>85034.77</v>
      </c>
      <c r="BZ265">
        <v>3099517.37</v>
      </c>
      <c r="CC265">
        <v>0</v>
      </c>
      <c r="CD265">
        <v>85034.770096021937</v>
      </c>
      <c r="CE265">
        <v>3099517.37</v>
      </c>
      <c r="CF265" t="s">
        <v>9</v>
      </c>
      <c r="CG265">
        <v>4000</v>
      </c>
      <c r="CH265">
        <v>89034.770096021937</v>
      </c>
      <c r="CI265">
        <v>145800</v>
      </c>
      <c r="CJ265">
        <v>3245317.37</v>
      </c>
      <c r="CN265">
        <v>0</v>
      </c>
      <c r="CO265" t="s">
        <v>1</v>
      </c>
      <c r="CP265" t="s">
        <v>1</v>
      </c>
      <c r="CQ265" t="b">
        <v>1</v>
      </c>
      <c r="CR265" t="s">
        <v>1863</v>
      </c>
      <c r="CT265" t="s">
        <v>1871</v>
      </c>
      <c r="CU265" t="s">
        <v>1862</v>
      </c>
      <c r="CV265" t="s">
        <v>986</v>
      </c>
      <c r="CW265" t="s">
        <v>128</v>
      </c>
      <c r="CX265" t="s">
        <v>1450</v>
      </c>
      <c r="CY265">
        <v>0.94999999999999563</v>
      </c>
      <c r="CZ265">
        <v>84583.031591220468</v>
      </c>
      <c r="DA265">
        <v>3245317.37</v>
      </c>
      <c r="DB265" t="s">
        <v>9</v>
      </c>
      <c r="DC265" t="b">
        <v>1</v>
      </c>
      <c r="DD265">
        <v>3245317.37</v>
      </c>
      <c r="DE265">
        <v>0</v>
      </c>
      <c r="DF265" t="b">
        <v>1</v>
      </c>
      <c r="DG265" s="23">
        <f>ROUND(ПП4[[#This Row],[Стоимость квартиры с отделкой]]/1000000,2)</f>
        <v>3.25</v>
      </c>
    </row>
    <row r="266" spans="1:111" x14ac:dyDescent="0.25">
      <c r="A266">
        <v>265</v>
      </c>
      <c r="B266" t="s">
        <v>21</v>
      </c>
      <c r="C266">
        <v>5</v>
      </c>
      <c r="D266" t="s">
        <v>56</v>
      </c>
      <c r="E266">
        <v>2</v>
      </c>
      <c r="F266">
        <v>18.12</v>
      </c>
      <c r="G266">
        <v>9.8800000000000008</v>
      </c>
      <c r="I266">
        <v>28</v>
      </c>
      <c r="J266">
        <v>15.3</v>
      </c>
      <c r="K266">
        <v>3.49</v>
      </c>
      <c r="L266">
        <v>2.34</v>
      </c>
      <c r="N266">
        <v>8.1</v>
      </c>
      <c r="O266">
        <v>2.63</v>
      </c>
      <c r="Q266">
        <v>2.63</v>
      </c>
      <c r="R266">
        <v>59.86</v>
      </c>
      <c r="S266">
        <v>57.23</v>
      </c>
      <c r="T266">
        <v>58.55</v>
      </c>
      <c r="U266">
        <v>60.400000000000006</v>
      </c>
      <c r="V266">
        <v>67972.800000000003</v>
      </c>
      <c r="W266">
        <v>3398.6400000000003</v>
      </c>
      <c r="X266">
        <v>71371.44</v>
      </c>
      <c r="Z266">
        <v>71371.44</v>
      </c>
      <c r="AA266">
        <v>3568.5720000000001</v>
      </c>
      <c r="AB266">
        <v>74940.012000000002</v>
      </c>
      <c r="AC266">
        <v>9.2176214760000015</v>
      </c>
      <c r="AD266">
        <v>74949.229621475999</v>
      </c>
      <c r="AF266">
        <v>74949.229621475999</v>
      </c>
      <c r="AH266">
        <v>74949.229621475999</v>
      </c>
      <c r="AJ266">
        <v>74949.229621475999</v>
      </c>
      <c r="AL266">
        <v>74949.229621475999</v>
      </c>
      <c r="AN266">
        <v>74949.229621475999</v>
      </c>
      <c r="AP266">
        <v>74949.229621475999</v>
      </c>
      <c r="AR266">
        <v>74949.229621475999</v>
      </c>
      <c r="AT266">
        <v>74949.229621475999</v>
      </c>
      <c r="AV266">
        <v>74949.229621475999</v>
      </c>
      <c r="AX266">
        <v>74949.229621475999</v>
      </c>
      <c r="AZ266">
        <v>74949.229621475999</v>
      </c>
      <c r="BB266">
        <v>74949.229621475999</v>
      </c>
      <c r="BD266">
        <v>74949.229621475999</v>
      </c>
      <c r="BF266">
        <v>74949.229621475999</v>
      </c>
      <c r="BH266">
        <v>74949.229621475999</v>
      </c>
      <c r="BI266" s="5"/>
      <c r="BJ266" s="5">
        <v>74949.229621475999</v>
      </c>
      <c r="BL266">
        <v>74949.229621475999</v>
      </c>
      <c r="BN266">
        <v>74949.229621475999</v>
      </c>
      <c r="BP266">
        <v>74949.229621475999</v>
      </c>
      <c r="BR266">
        <v>74949.229621475999</v>
      </c>
      <c r="BT266">
        <v>74949.229621475999</v>
      </c>
      <c r="BV266">
        <v>74949.229621475999</v>
      </c>
      <c r="BX266">
        <v>74949.229621475999</v>
      </c>
      <c r="BY266">
        <v>74949.23</v>
      </c>
      <c r="BZ266">
        <v>4388277.42</v>
      </c>
      <c r="CB266">
        <v>0.05</v>
      </c>
      <c r="CC266">
        <v>219413.87100000001</v>
      </c>
      <c r="CD266">
        <v>71201.768573868496</v>
      </c>
      <c r="CE266">
        <v>4168863.55</v>
      </c>
      <c r="CF266" t="s">
        <v>10</v>
      </c>
      <c r="CG266">
        <v>15000</v>
      </c>
      <c r="CH266">
        <v>86201.768573868496</v>
      </c>
      <c r="CI266">
        <v>878250</v>
      </c>
      <c r="CJ266">
        <v>5047113.55</v>
      </c>
      <c r="CL266" t="s">
        <v>62</v>
      </c>
      <c r="CN266">
        <v>0</v>
      </c>
      <c r="CO266" t="s">
        <v>1</v>
      </c>
      <c r="CP266" t="s">
        <v>1</v>
      </c>
      <c r="CQ266" t="b">
        <v>1</v>
      </c>
      <c r="CR266" t="s">
        <v>1863</v>
      </c>
      <c r="CT266" t="s">
        <v>1871</v>
      </c>
      <c r="CU266" t="s">
        <v>1857</v>
      </c>
      <c r="CV266" t="s">
        <v>987</v>
      </c>
      <c r="CW266" t="s">
        <v>128</v>
      </c>
      <c r="CX266" t="s">
        <v>1450</v>
      </c>
      <c r="CY266">
        <v>1.8500000000000083</v>
      </c>
      <c r="CZ266">
        <v>159473.27186165744</v>
      </c>
      <c r="DA266">
        <v>5047113.55</v>
      </c>
      <c r="DB266" t="s">
        <v>10</v>
      </c>
      <c r="DC266" t="b">
        <v>1</v>
      </c>
      <c r="DD266">
        <v>5047113.55</v>
      </c>
      <c r="DE266">
        <v>0</v>
      </c>
      <c r="DF266" t="b">
        <v>1</v>
      </c>
      <c r="DG266" s="23">
        <f>ROUND(ПП4[[#This Row],[Стоимость квартиры с отделкой]]/1000000,2)</f>
        <v>5.05</v>
      </c>
    </row>
    <row r="267" spans="1:111" x14ac:dyDescent="0.25">
      <c r="A267">
        <v>266</v>
      </c>
      <c r="B267" t="s">
        <v>21</v>
      </c>
      <c r="C267">
        <v>5</v>
      </c>
      <c r="D267" t="s">
        <v>57</v>
      </c>
      <c r="E267">
        <v>2</v>
      </c>
      <c r="F267">
        <v>15.36</v>
      </c>
      <c r="G267">
        <v>9.8699999999999992</v>
      </c>
      <c r="I267">
        <v>25.23</v>
      </c>
      <c r="J267">
        <v>16.260000000000002</v>
      </c>
      <c r="K267">
        <v>3.74</v>
      </c>
      <c r="L267">
        <v>2.09</v>
      </c>
      <c r="N267">
        <v>8.06</v>
      </c>
      <c r="O267">
        <v>2.63</v>
      </c>
      <c r="Q267">
        <v>2.63</v>
      </c>
      <c r="R267">
        <v>58.01</v>
      </c>
      <c r="S267">
        <v>55.379999999999995</v>
      </c>
      <c r="T267">
        <v>56.7</v>
      </c>
      <c r="U267">
        <v>58.3</v>
      </c>
      <c r="V267">
        <v>67972.800000000003</v>
      </c>
      <c r="W267">
        <v>3398.6400000000003</v>
      </c>
      <c r="X267">
        <v>71371.44</v>
      </c>
      <c r="Z267">
        <v>71371.44</v>
      </c>
      <c r="AB267">
        <v>71371.44</v>
      </c>
      <c r="AD267">
        <v>71371.44</v>
      </c>
      <c r="AF267">
        <v>71371.44</v>
      </c>
      <c r="AH267">
        <v>71371.44</v>
      </c>
      <c r="AJ267">
        <v>71371.44</v>
      </c>
      <c r="AL267">
        <v>71371.44</v>
      </c>
      <c r="AN267">
        <v>71371.44</v>
      </c>
      <c r="AP267">
        <v>71371.44</v>
      </c>
      <c r="AR267">
        <v>71371.44</v>
      </c>
      <c r="AT267">
        <v>71371.44</v>
      </c>
      <c r="AV267">
        <v>71371.44</v>
      </c>
      <c r="AX267">
        <v>71371.44</v>
      </c>
      <c r="AZ267">
        <v>71371.44</v>
      </c>
      <c r="BB267">
        <v>71371.44</v>
      </c>
      <c r="BD267">
        <v>71371.44</v>
      </c>
      <c r="BF267">
        <v>71371.44</v>
      </c>
      <c r="BH267">
        <v>71371.44</v>
      </c>
      <c r="BI267" s="5"/>
      <c r="BJ267" s="5">
        <v>71371.44</v>
      </c>
      <c r="BL267">
        <v>71371.44</v>
      </c>
      <c r="BN267">
        <v>71371.44</v>
      </c>
      <c r="BP267">
        <v>71371.44</v>
      </c>
      <c r="BR267">
        <v>71371.44</v>
      </c>
      <c r="BT267">
        <v>71371.44</v>
      </c>
      <c r="BV267">
        <v>71371.44</v>
      </c>
      <c r="BX267">
        <v>71371.44</v>
      </c>
      <c r="BY267">
        <v>71371.44</v>
      </c>
      <c r="BZ267">
        <v>4046760.65</v>
      </c>
      <c r="CB267">
        <v>0.05</v>
      </c>
      <c r="CC267">
        <v>202338.0325</v>
      </c>
      <c r="CD267">
        <v>67802.870017636684</v>
      </c>
      <c r="CE267">
        <v>3844422.73</v>
      </c>
      <c r="CF267" t="s">
        <v>8</v>
      </c>
      <c r="CH267">
        <v>67802.870017636684</v>
      </c>
      <c r="CI267">
        <v>0</v>
      </c>
      <c r="CJ267">
        <v>3844422.73</v>
      </c>
      <c r="CL267" t="s">
        <v>62</v>
      </c>
      <c r="CN267">
        <v>0</v>
      </c>
      <c r="CO267" t="s">
        <v>1</v>
      </c>
      <c r="CP267" t="s">
        <v>1</v>
      </c>
      <c r="CQ267" t="b">
        <v>1</v>
      </c>
      <c r="CR267" t="s">
        <v>1863</v>
      </c>
      <c r="CT267" t="s">
        <v>1871</v>
      </c>
      <c r="CU267" t="s">
        <v>1857</v>
      </c>
      <c r="CV267" t="s">
        <v>988</v>
      </c>
      <c r="CW267" t="s">
        <v>128</v>
      </c>
      <c r="CX267" t="s">
        <v>1450</v>
      </c>
      <c r="CY267">
        <v>1.5999999999999943</v>
      </c>
      <c r="CZ267">
        <v>108484.59202821832</v>
      </c>
      <c r="DA267">
        <v>3844422.73</v>
      </c>
      <c r="DB267" t="s">
        <v>8</v>
      </c>
      <c r="DC267" t="b">
        <v>1</v>
      </c>
      <c r="DD267">
        <v>3844422.73</v>
      </c>
      <c r="DE267">
        <v>0</v>
      </c>
      <c r="DF267" t="b">
        <v>1</v>
      </c>
      <c r="DG267" s="23">
        <f>ROUND(ПП4[[#This Row],[Стоимость квартиры с отделкой]]/1000000,2)</f>
        <v>3.84</v>
      </c>
    </row>
    <row r="268" spans="1:111" x14ac:dyDescent="0.25">
      <c r="A268">
        <v>267</v>
      </c>
      <c r="B268" t="s">
        <v>21</v>
      </c>
      <c r="C268">
        <v>5</v>
      </c>
      <c r="D268" t="s">
        <v>58</v>
      </c>
      <c r="E268">
        <v>3</v>
      </c>
      <c r="F268">
        <v>16.27</v>
      </c>
      <c r="G268">
        <v>10.96</v>
      </c>
      <c r="H268">
        <v>10.7</v>
      </c>
      <c r="I268">
        <v>37.93</v>
      </c>
      <c r="J268">
        <v>13.42</v>
      </c>
      <c r="K268">
        <v>4.53</v>
      </c>
      <c r="L268">
        <v>2.27</v>
      </c>
      <c r="N268">
        <v>12.94</v>
      </c>
      <c r="O268">
        <v>2.83</v>
      </c>
      <c r="Q268">
        <v>2.83</v>
      </c>
      <c r="R268">
        <v>73.92</v>
      </c>
      <c r="S268">
        <v>71.09</v>
      </c>
      <c r="T268">
        <v>72.510000000000005</v>
      </c>
      <c r="U268">
        <v>74.599999999999994</v>
      </c>
      <c r="V268">
        <v>68364.800000000003</v>
      </c>
      <c r="W268">
        <v>3418.24</v>
      </c>
      <c r="X268">
        <v>71783.040000000008</v>
      </c>
      <c r="Z268">
        <v>71783.040000000008</v>
      </c>
      <c r="AB268">
        <v>71783.040000000008</v>
      </c>
      <c r="AC268">
        <v>8.8293139200000024</v>
      </c>
      <c r="AD268">
        <v>71791.869313920004</v>
      </c>
      <c r="AF268">
        <v>71791.869313920004</v>
      </c>
      <c r="AH268">
        <v>71791.869313920004</v>
      </c>
      <c r="AI268">
        <v>2153.7560794176002</v>
      </c>
      <c r="AJ268">
        <v>73945.625393337599</v>
      </c>
      <c r="AK268">
        <v>739.45625393337605</v>
      </c>
      <c r="AL268">
        <v>74685.08164727097</v>
      </c>
      <c r="AM268">
        <v>1493.7016329454195</v>
      </c>
      <c r="AN268">
        <v>76178.78328021639</v>
      </c>
      <c r="AP268">
        <v>76178.78328021639</v>
      </c>
      <c r="AQ268">
        <v>2285.3634984064915</v>
      </c>
      <c r="AR268">
        <v>78464.146778622875</v>
      </c>
      <c r="AT268">
        <v>78464.146778622875</v>
      </c>
      <c r="AV268">
        <v>78464.146778622875</v>
      </c>
      <c r="AX268">
        <v>78464.146778622875</v>
      </c>
      <c r="AZ268">
        <v>78464.146778622875</v>
      </c>
      <c r="BB268">
        <v>78464.146778622875</v>
      </c>
      <c r="BD268">
        <v>78464.146778622875</v>
      </c>
      <c r="BF268">
        <v>78464.146778622875</v>
      </c>
      <c r="BH268">
        <v>78464.146778622875</v>
      </c>
      <c r="BI268" s="5"/>
      <c r="BJ268" s="5">
        <v>78464.146778622875</v>
      </c>
      <c r="BL268">
        <v>78464.146778622875</v>
      </c>
      <c r="BN268">
        <v>78464.146778622875</v>
      </c>
      <c r="BP268">
        <v>78464.146778622875</v>
      </c>
      <c r="BR268">
        <v>78464.146778622875</v>
      </c>
      <c r="BT268">
        <v>78464.146778622875</v>
      </c>
      <c r="BV268">
        <v>78464.146778622875</v>
      </c>
      <c r="BX268">
        <v>78464.146778622875</v>
      </c>
      <c r="BY268">
        <v>78464.149999999994</v>
      </c>
      <c r="BZ268">
        <v>5689435.5199999996</v>
      </c>
      <c r="CB268">
        <v>0.06</v>
      </c>
      <c r="CC268">
        <v>341366.13119999995</v>
      </c>
      <c r="CD268">
        <v>73756.301061922481</v>
      </c>
      <c r="CE268">
        <v>5348069.3899999997</v>
      </c>
      <c r="CF268" t="s">
        <v>8</v>
      </c>
      <c r="CH268">
        <v>73756.301061922481</v>
      </c>
      <c r="CI268">
        <v>0</v>
      </c>
      <c r="CJ268">
        <v>5348069.3899999997</v>
      </c>
      <c r="CL268" t="s">
        <v>110</v>
      </c>
      <c r="CN268">
        <v>0</v>
      </c>
      <c r="CO268" t="s">
        <v>1</v>
      </c>
      <c r="CP268" t="s">
        <v>1</v>
      </c>
      <c r="CQ268" t="b">
        <v>1</v>
      </c>
      <c r="CR268" t="s">
        <v>1863</v>
      </c>
      <c r="CT268" t="s">
        <v>1871</v>
      </c>
      <c r="CU268" t="s">
        <v>1866</v>
      </c>
      <c r="CV268" t="s">
        <v>989</v>
      </c>
      <c r="CW268" t="s">
        <v>128</v>
      </c>
      <c r="CX268" t="s">
        <v>1450</v>
      </c>
      <c r="CY268">
        <v>2.0899999999999892</v>
      </c>
      <c r="CZ268">
        <v>154150.66921941718</v>
      </c>
      <c r="DA268">
        <v>5348069.3899999997</v>
      </c>
      <c r="DB268" t="s">
        <v>8</v>
      </c>
      <c r="DC268" t="b">
        <v>1</v>
      </c>
      <c r="DD268">
        <v>5348069.3899999997</v>
      </c>
      <c r="DE268">
        <v>0</v>
      </c>
      <c r="DF268" t="b">
        <v>1</v>
      </c>
      <c r="DG268" s="23">
        <f>ROUND(ПП4[[#This Row],[Стоимость квартиры с отделкой]]/1000000,2)</f>
        <v>5.35</v>
      </c>
    </row>
    <row r="269" spans="1:111" x14ac:dyDescent="0.25">
      <c r="A269">
        <v>268</v>
      </c>
      <c r="B269" t="s">
        <v>21</v>
      </c>
      <c r="C269">
        <v>5</v>
      </c>
      <c r="D269" t="s">
        <v>59</v>
      </c>
      <c r="E269">
        <v>1</v>
      </c>
      <c r="F269">
        <v>10.68</v>
      </c>
      <c r="I269">
        <v>10.68</v>
      </c>
      <c r="J269">
        <v>12.75</v>
      </c>
      <c r="K269">
        <v>3.65</v>
      </c>
      <c r="N269">
        <v>5.45</v>
      </c>
      <c r="O269">
        <v>2.62</v>
      </c>
      <c r="Q269">
        <v>2.62</v>
      </c>
      <c r="R269">
        <v>35.15</v>
      </c>
      <c r="S269">
        <v>32.53</v>
      </c>
      <c r="T269">
        <v>33.840000000000003</v>
      </c>
      <c r="U269">
        <v>34.699999999999996</v>
      </c>
      <c r="V269">
        <v>70700</v>
      </c>
      <c r="W269">
        <v>3535</v>
      </c>
      <c r="X269">
        <v>74235</v>
      </c>
      <c r="Z269">
        <v>74235</v>
      </c>
      <c r="AB269">
        <v>74235</v>
      </c>
      <c r="AD269">
        <v>74235</v>
      </c>
      <c r="AF269">
        <v>74235</v>
      </c>
      <c r="AH269">
        <v>74235</v>
      </c>
      <c r="AJ269">
        <v>74235</v>
      </c>
      <c r="AL269">
        <v>74235</v>
      </c>
      <c r="AN269">
        <v>74235</v>
      </c>
      <c r="AP269">
        <v>74235</v>
      </c>
      <c r="AR269">
        <v>74235</v>
      </c>
      <c r="AT269">
        <v>74235</v>
      </c>
      <c r="AV269">
        <v>74235</v>
      </c>
      <c r="AX269">
        <v>74235</v>
      </c>
      <c r="AZ269">
        <v>74235</v>
      </c>
      <c r="BB269">
        <v>74235</v>
      </c>
      <c r="BD269">
        <v>74235</v>
      </c>
      <c r="BF269">
        <v>74235</v>
      </c>
      <c r="BH269">
        <v>74235</v>
      </c>
      <c r="BI269" s="5"/>
      <c r="BJ269" s="5">
        <v>74235</v>
      </c>
      <c r="BL269">
        <v>74235</v>
      </c>
      <c r="BN269">
        <v>74235</v>
      </c>
      <c r="BP269">
        <v>74235</v>
      </c>
      <c r="BR269">
        <v>74235</v>
      </c>
      <c r="BT269">
        <v>74235</v>
      </c>
      <c r="BV269">
        <v>74235</v>
      </c>
      <c r="BX269">
        <v>74235</v>
      </c>
      <c r="BY269">
        <v>74235</v>
      </c>
      <c r="BZ269">
        <v>2512112.4</v>
      </c>
      <c r="CC269">
        <v>0</v>
      </c>
      <c r="CD269">
        <v>74234.999999999985</v>
      </c>
      <c r="CE269">
        <v>2512112.4</v>
      </c>
      <c r="CF269" t="s">
        <v>9</v>
      </c>
      <c r="CG269">
        <v>7500</v>
      </c>
      <c r="CH269">
        <v>81734.999999999985</v>
      </c>
      <c r="CI269">
        <v>253800</v>
      </c>
      <c r="CJ269">
        <v>2765912.4</v>
      </c>
      <c r="CK269" t="s">
        <v>20</v>
      </c>
      <c r="CN269">
        <v>0</v>
      </c>
      <c r="CO269" t="s">
        <v>1</v>
      </c>
      <c r="CP269" t="s">
        <v>1</v>
      </c>
      <c r="CQ269" t="b">
        <v>1</v>
      </c>
      <c r="CR269" t="s">
        <v>1863</v>
      </c>
      <c r="CT269" t="s">
        <v>1871</v>
      </c>
      <c r="CU269" t="s">
        <v>1864</v>
      </c>
      <c r="CV269" t="s">
        <v>990</v>
      </c>
      <c r="CW269" t="s">
        <v>128</v>
      </c>
      <c r="CX269" t="s">
        <v>1450</v>
      </c>
      <c r="CY269">
        <v>0.85999999999999233</v>
      </c>
      <c r="CZ269">
        <v>70292.099999999366</v>
      </c>
      <c r="DA269">
        <v>2765912.4</v>
      </c>
      <c r="DB269" t="s">
        <v>9</v>
      </c>
      <c r="DC269" t="b">
        <v>1</v>
      </c>
      <c r="DD269">
        <v>2765912.4</v>
      </c>
      <c r="DE269">
        <v>0</v>
      </c>
      <c r="DF269" t="b">
        <v>1</v>
      </c>
      <c r="DG269" s="23">
        <f>ROUND(ПП4[[#This Row],[Стоимость квартиры с отделкой]]/1000000,2)</f>
        <v>2.77</v>
      </c>
    </row>
    <row r="270" spans="1:111" x14ac:dyDescent="0.25">
      <c r="A270">
        <v>269</v>
      </c>
      <c r="B270" t="s">
        <v>21</v>
      </c>
      <c r="C270">
        <v>6</v>
      </c>
      <c r="D270" t="s">
        <v>53</v>
      </c>
      <c r="E270">
        <v>0</v>
      </c>
      <c r="F270">
        <v>14.73</v>
      </c>
      <c r="I270">
        <v>14.73</v>
      </c>
      <c r="J270">
        <v>5.74</v>
      </c>
      <c r="K270">
        <v>3.61</v>
      </c>
      <c r="N270">
        <v>3.6</v>
      </c>
      <c r="O270">
        <v>3.34</v>
      </c>
      <c r="Q270">
        <v>3.34</v>
      </c>
      <c r="R270">
        <v>31.02</v>
      </c>
      <c r="S270">
        <v>27.68</v>
      </c>
      <c r="T270">
        <v>29.35</v>
      </c>
      <c r="U270">
        <v>30.2</v>
      </c>
      <c r="V270">
        <v>75600</v>
      </c>
      <c r="W270">
        <v>3780</v>
      </c>
      <c r="X270">
        <v>79380</v>
      </c>
      <c r="Z270">
        <v>79380</v>
      </c>
      <c r="AB270">
        <v>79380</v>
      </c>
      <c r="AD270">
        <v>79380</v>
      </c>
      <c r="AF270">
        <v>79380</v>
      </c>
      <c r="AH270">
        <v>79380</v>
      </c>
      <c r="AJ270">
        <v>79380</v>
      </c>
      <c r="AL270">
        <v>79380</v>
      </c>
      <c r="AN270">
        <v>79380</v>
      </c>
      <c r="AP270">
        <v>79380</v>
      </c>
      <c r="AR270">
        <v>79380</v>
      </c>
      <c r="AT270">
        <v>79380</v>
      </c>
      <c r="AV270">
        <v>79380</v>
      </c>
      <c r="AX270">
        <v>79380</v>
      </c>
      <c r="AZ270">
        <v>79380</v>
      </c>
      <c r="BB270">
        <v>79380</v>
      </c>
      <c r="BD270">
        <v>79380</v>
      </c>
      <c r="BF270">
        <v>79380</v>
      </c>
      <c r="BH270">
        <v>79380</v>
      </c>
      <c r="BI270" s="5"/>
      <c r="BJ270" s="5">
        <v>79380</v>
      </c>
      <c r="BL270">
        <v>79380</v>
      </c>
      <c r="BN270">
        <v>79380</v>
      </c>
      <c r="BP270">
        <v>79380</v>
      </c>
      <c r="BR270">
        <v>79380</v>
      </c>
      <c r="BT270">
        <v>79380</v>
      </c>
      <c r="BV270">
        <v>79380</v>
      </c>
      <c r="BX270">
        <v>79380</v>
      </c>
      <c r="BY270">
        <v>79380</v>
      </c>
      <c r="BZ270">
        <v>2329803</v>
      </c>
      <c r="CC270">
        <v>0</v>
      </c>
      <c r="CD270">
        <v>79380</v>
      </c>
      <c r="CE270">
        <v>2329803</v>
      </c>
      <c r="CF270" t="s">
        <v>8</v>
      </c>
      <c r="CH270">
        <v>79380</v>
      </c>
      <c r="CI270">
        <v>0</v>
      </c>
      <c r="CJ270">
        <v>2329803</v>
      </c>
      <c r="CN270">
        <v>0</v>
      </c>
      <c r="CO270" t="s">
        <v>1</v>
      </c>
      <c r="CP270" t="s">
        <v>1</v>
      </c>
      <c r="CQ270" t="b">
        <v>1</v>
      </c>
      <c r="CR270" t="s">
        <v>1863</v>
      </c>
      <c r="CT270" t="s">
        <v>1871</v>
      </c>
      <c r="CU270" t="s">
        <v>1862</v>
      </c>
      <c r="CV270" t="s">
        <v>991</v>
      </c>
      <c r="CW270" t="s">
        <v>128</v>
      </c>
      <c r="CX270" t="s">
        <v>1450</v>
      </c>
      <c r="CY270">
        <v>0.84999999999999787</v>
      </c>
      <c r="CZ270">
        <v>67472.999999999825</v>
      </c>
      <c r="DA270">
        <v>2329803</v>
      </c>
      <c r="DB270" t="s">
        <v>8</v>
      </c>
      <c r="DC270" t="b">
        <v>1</v>
      </c>
      <c r="DD270">
        <v>2329803</v>
      </c>
      <c r="DE270">
        <v>0</v>
      </c>
      <c r="DF270" t="b">
        <v>1</v>
      </c>
      <c r="DG270" s="23">
        <f>ROUND(ПП4[[#This Row],[Стоимость квартиры с отделкой]]/1000000,2)</f>
        <v>2.33</v>
      </c>
    </row>
    <row r="271" spans="1:111" x14ac:dyDescent="0.25">
      <c r="A271">
        <v>270</v>
      </c>
      <c r="B271" t="s">
        <v>21</v>
      </c>
      <c r="C271">
        <v>6</v>
      </c>
      <c r="D271" t="s">
        <v>54</v>
      </c>
      <c r="E271">
        <v>2</v>
      </c>
      <c r="F271">
        <v>17.22</v>
      </c>
      <c r="G271">
        <v>12.24</v>
      </c>
      <c r="I271">
        <v>29.46</v>
      </c>
      <c r="J271">
        <v>17.010000000000002</v>
      </c>
      <c r="K271">
        <v>3.67</v>
      </c>
      <c r="L271">
        <v>2.4</v>
      </c>
      <c r="N271">
        <v>12.71</v>
      </c>
      <c r="O271">
        <v>2.61</v>
      </c>
      <c r="P271">
        <v>2.78</v>
      </c>
      <c r="Q271">
        <v>5.39</v>
      </c>
      <c r="R271">
        <v>70.64</v>
      </c>
      <c r="S271">
        <v>65.25</v>
      </c>
      <c r="T271">
        <v>67.95</v>
      </c>
      <c r="U271">
        <v>69.5</v>
      </c>
      <c r="V271">
        <v>71304.800000000003</v>
      </c>
      <c r="W271">
        <v>3565.24</v>
      </c>
      <c r="X271">
        <v>74870.039999999994</v>
      </c>
      <c r="Z271">
        <v>74870.039999999994</v>
      </c>
      <c r="AA271">
        <v>3743.502</v>
      </c>
      <c r="AB271">
        <v>78613.542000000016</v>
      </c>
      <c r="AC271">
        <v>9.6694656660000025</v>
      </c>
      <c r="AD271">
        <v>78623.211465666012</v>
      </c>
      <c r="AF271">
        <v>78623.211465666012</v>
      </c>
      <c r="AH271">
        <v>78623.211465666012</v>
      </c>
      <c r="AI271">
        <v>1572.4642293133202</v>
      </c>
      <c r="AJ271">
        <v>80195.675694979334</v>
      </c>
      <c r="AK271">
        <v>801.95675694979332</v>
      </c>
      <c r="AL271">
        <v>80997.632451929123</v>
      </c>
      <c r="AM271">
        <v>1619.9526490385824</v>
      </c>
      <c r="AN271">
        <v>82617.585100967699</v>
      </c>
      <c r="AP271">
        <v>82617.585100967699</v>
      </c>
      <c r="AQ271">
        <v>2478.527553029031</v>
      </c>
      <c r="AR271">
        <v>85096.112653996737</v>
      </c>
      <c r="AT271">
        <v>85096.112653996737</v>
      </c>
      <c r="AU271">
        <v>2552.8833796199019</v>
      </c>
      <c r="AV271">
        <v>87648.99603361664</v>
      </c>
      <c r="AX271">
        <v>87648.99603361664</v>
      </c>
      <c r="AZ271">
        <v>87648.99603361664</v>
      </c>
      <c r="BB271">
        <v>87648.99603361664</v>
      </c>
      <c r="BD271">
        <v>87648.99603361664</v>
      </c>
      <c r="BF271">
        <v>87648.99603361664</v>
      </c>
      <c r="BH271">
        <v>87648.99603361664</v>
      </c>
      <c r="BI271" s="5"/>
      <c r="BJ271" s="5">
        <v>87648.99603361664</v>
      </c>
      <c r="BL271">
        <v>87648.99603361664</v>
      </c>
      <c r="BN271">
        <v>87648.99603361664</v>
      </c>
      <c r="BP271">
        <v>87648.99603361664</v>
      </c>
      <c r="BR271">
        <v>87648.99603361664</v>
      </c>
      <c r="BT271">
        <v>87648.99603361664</v>
      </c>
      <c r="BV271">
        <v>87648.99603361664</v>
      </c>
      <c r="BX271">
        <v>87648.99603361664</v>
      </c>
      <c r="BY271">
        <v>87649</v>
      </c>
      <c r="BZ271">
        <v>5955749.5499999998</v>
      </c>
      <c r="CC271">
        <v>0</v>
      </c>
      <c r="CD271">
        <v>87649</v>
      </c>
      <c r="CE271">
        <v>5955749.5499999998</v>
      </c>
      <c r="CF271" t="s">
        <v>9</v>
      </c>
      <c r="CG271">
        <v>4500</v>
      </c>
      <c r="CH271">
        <v>92149</v>
      </c>
      <c r="CI271">
        <v>305775</v>
      </c>
      <c r="CJ271">
        <v>6261524.5499999998</v>
      </c>
      <c r="CN271">
        <v>0</v>
      </c>
      <c r="CO271" t="s">
        <v>1</v>
      </c>
      <c r="CP271" t="s">
        <v>1</v>
      </c>
      <c r="CQ271" t="b">
        <v>1</v>
      </c>
      <c r="CR271" t="s">
        <v>1863</v>
      </c>
      <c r="CT271" t="s">
        <v>1871</v>
      </c>
      <c r="CU271" t="s">
        <v>1857</v>
      </c>
      <c r="CV271" t="s">
        <v>992</v>
      </c>
      <c r="CW271" t="s">
        <v>128</v>
      </c>
      <c r="CX271" t="s">
        <v>1450</v>
      </c>
      <c r="CY271">
        <v>1.5499999999999972</v>
      </c>
      <c r="CZ271">
        <v>142830.94999999975</v>
      </c>
      <c r="DA271">
        <v>6261524.5499999998</v>
      </c>
      <c r="DB271" t="s">
        <v>9</v>
      </c>
      <c r="DC271" t="b">
        <v>1</v>
      </c>
      <c r="DD271">
        <v>6261524.5499999998</v>
      </c>
      <c r="DE271">
        <v>0</v>
      </c>
      <c r="DF271" t="b">
        <v>1</v>
      </c>
      <c r="DG271" s="23">
        <f>ROUND(ПП4[[#This Row],[Стоимость квартиры с отделкой]]/1000000,2)</f>
        <v>6.26</v>
      </c>
    </row>
    <row r="272" spans="1:111" x14ac:dyDescent="0.25">
      <c r="A272">
        <v>271</v>
      </c>
      <c r="B272" t="s">
        <v>21</v>
      </c>
      <c r="C272">
        <v>6</v>
      </c>
      <c r="D272" t="s">
        <v>55</v>
      </c>
      <c r="E272">
        <v>0</v>
      </c>
      <c r="F272">
        <v>19.22</v>
      </c>
      <c r="I272">
        <v>19.22</v>
      </c>
      <c r="J272">
        <v>9.57</v>
      </c>
      <c r="K272">
        <v>3.76</v>
      </c>
      <c r="N272">
        <v>2.56</v>
      </c>
      <c r="O272">
        <v>2.68</v>
      </c>
      <c r="Q272">
        <v>2.68</v>
      </c>
      <c r="R272">
        <v>37.79</v>
      </c>
      <c r="S272">
        <v>35.11</v>
      </c>
      <c r="T272">
        <v>36.450000000000003</v>
      </c>
      <c r="U272">
        <v>37.299999999999997</v>
      </c>
      <c r="V272">
        <v>76356</v>
      </c>
      <c r="X272">
        <v>76356</v>
      </c>
      <c r="Z272">
        <v>76356</v>
      </c>
      <c r="AB272">
        <v>76356</v>
      </c>
      <c r="AD272">
        <v>76356</v>
      </c>
      <c r="AF272">
        <v>76356</v>
      </c>
      <c r="AH272">
        <v>76356</v>
      </c>
      <c r="AJ272">
        <v>76356</v>
      </c>
      <c r="AL272">
        <v>76356</v>
      </c>
      <c r="AN272">
        <v>76356</v>
      </c>
      <c r="AP272">
        <v>76356</v>
      </c>
      <c r="AR272">
        <v>76356</v>
      </c>
      <c r="AT272">
        <v>76356</v>
      </c>
      <c r="AV272">
        <v>76356</v>
      </c>
      <c r="AX272">
        <v>76356</v>
      </c>
      <c r="AZ272">
        <v>76356</v>
      </c>
      <c r="BB272">
        <v>76356</v>
      </c>
      <c r="BD272">
        <v>76356</v>
      </c>
      <c r="BF272">
        <v>76356</v>
      </c>
      <c r="BH272">
        <v>76356</v>
      </c>
      <c r="BI272" s="5"/>
      <c r="BJ272" s="5">
        <v>76356</v>
      </c>
      <c r="BL272">
        <v>76356</v>
      </c>
      <c r="BN272">
        <v>76356</v>
      </c>
      <c r="BP272">
        <v>76356</v>
      </c>
      <c r="BR272">
        <v>76356</v>
      </c>
      <c r="BT272">
        <v>76356</v>
      </c>
      <c r="BV272">
        <v>76356</v>
      </c>
      <c r="BX272">
        <v>76356</v>
      </c>
      <c r="BY272">
        <v>76356</v>
      </c>
      <c r="BZ272">
        <v>2783176.2</v>
      </c>
      <c r="CC272">
        <v>0</v>
      </c>
      <c r="CD272">
        <v>76356</v>
      </c>
      <c r="CE272">
        <v>2783176.2</v>
      </c>
      <c r="CF272" t="s">
        <v>8</v>
      </c>
      <c r="CH272">
        <v>76356</v>
      </c>
      <c r="CI272">
        <v>0</v>
      </c>
      <c r="CJ272">
        <v>2783176.2</v>
      </c>
      <c r="CN272">
        <v>0</v>
      </c>
      <c r="CO272" t="s">
        <v>1</v>
      </c>
      <c r="CP272" t="s">
        <v>1</v>
      </c>
      <c r="CQ272" t="b">
        <v>1</v>
      </c>
      <c r="CR272" t="s">
        <v>1863</v>
      </c>
      <c r="CT272" t="s">
        <v>1871</v>
      </c>
      <c r="CU272" t="s">
        <v>1862</v>
      </c>
      <c r="CV272" t="s">
        <v>993</v>
      </c>
      <c r="CW272" t="s">
        <v>128</v>
      </c>
      <c r="CX272" t="s">
        <v>1450</v>
      </c>
      <c r="CY272">
        <v>0.8499999999999942</v>
      </c>
      <c r="CZ272">
        <v>64902.599999999569</v>
      </c>
      <c r="DA272">
        <v>2783176.2</v>
      </c>
      <c r="DB272" t="s">
        <v>8</v>
      </c>
      <c r="DC272" t="b">
        <v>1</v>
      </c>
      <c r="DD272">
        <v>2783176.2</v>
      </c>
      <c r="DE272">
        <v>0</v>
      </c>
      <c r="DF272" t="b">
        <v>1</v>
      </c>
      <c r="DG272" s="23">
        <f>ROUND(ПП4[[#This Row],[Стоимость квартиры с отделкой]]/1000000,2)</f>
        <v>2.78</v>
      </c>
    </row>
    <row r="273" spans="1:111" x14ac:dyDescent="0.25">
      <c r="A273">
        <v>272</v>
      </c>
      <c r="B273" t="s">
        <v>21</v>
      </c>
      <c r="C273">
        <v>6</v>
      </c>
      <c r="D273" t="s">
        <v>56</v>
      </c>
      <c r="E273">
        <v>2</v>
      </c>
      <c r="F273">
        <v>18.12</v>
      </c>
      <c r="G273">
        <v>9.8800000000000008</v>
      </c>
      <c r="I273">
        <v>28</v>
      </c>
      <c r="J273">
        <v>15.3</v>
      </c>
      <c r="K273">
        <v>3.49</v>
      </c>
      <c r="L273">
        <v>2.34</v>
      </c>
      <c r="N273">
        <v>8.1</v>
      </c>
      <c r="O273">
        <v>2.63</v>
      </c>
      <c r="Q273">
        <v>2.63</v>
      </c>
      <c r="R273">
        <v>59.86</v>
      </c>
      <c r="S273">
        <v>57.23</v>
      </c>
      <c r="T273">
        <v>58.55</v>
      </c>
      <c r="U273">
        <v>60.5</v>
      </c>
      <c r="V273">
        <v>68639.199999999997</v>
      </c>
      <c r="W273">
        <v>3431.96</v>
      </c>
      <c r="X273">
        <v>72071.16</v>
      </c>
      <c r="Z273">
        <v>72071.16</v>
      </c>
      <c r="AA273">
        <v>3603.558</v>
      </c>
      <c r="AB273">
        <v>75674.717999999993</v>
      </c>
      <c r="AC273">
        <v>9.3079903140000013</v>
      </c>
      <c r="AD273">
        <v>75684.02599031401</v>
      </c>
      <c r="AF273">
        <v>75684.02599031401</v>
      </c>
      <c r="AH273">
        <v>75684.02599031401</v>
      </c>
      <c r="AI273">
        <v>1513.6805198062802</v>
      </c>
      <c r="AJ273">
        <v>77197.70651012029</v>
      </c>
      <c r="AK273">
        <v>771.97706510120292</v>
      </c>
      <c r="AL273">
        <v>77969.683575221497</v>
      </c>
      <c r="AM273">
        <v>1559.3936715044299</v>
      </c>
      <c r="AN273">
        <v>79529.077246725923</v>
      </c>
      <c r="AO273">
        <v>2385.8723174017778</v>
      </c>
      <c r="AP273">
        <v>81914.949564127703</v>
      </c>
      <c r="AQ273">
        <v>2457.4484869238308</v>
      </c>
      <c r="AR273">
        <v>84372.398051051539</v>
      </c>
      <c r="AT273">
        <v>84372.398051051539</v>
      </c>
      <c r="AV273">
        <v>84372.398051051539</v>
      </c>
      <c r="AX273">
        <v>84372.398051051539</v>
      </c>
      <c r="AZ273">
        <v>84372.398051051539</v>
      </c>
      <c r="BB273">
        <v>84372.398051051539</v>
      </c>
      <c r="BD273">
        <v>84372.398051051539</v>
      </c>
      <c r="BF273">
        <v>84372.398051051539</v>
      </c>
      <c r="BH273">
        <v>84372.398051051539</v>
      </c>
      <c r="BI273" s="5"/>
      <c r="BJ273" s="5">
        <v>84372.398051051539</v>
      </c>
      <c r="BL273">
        <v>84372.398051051539</v>
      </c>
      <c r="BN273">
        <v>84372.398051051539</v>
      </c>
      <c r="BP273">
        <v>84372.398051051539</v>
      </c>
      <c r="BR273">
        <v>84372.398051051539</v>
      </c>
      <c r="BT273">
        <v>84372.398051051539</v>
      </c>
      <c r="BV273">
        <v>84372.398051051539</v>
      </c>
      <c r="BX273">
        <v>84372.398051051539</v>
      </c>
      <c r="BY273">
        <v>84372.4</v>
      </c>
      <c r="BZ273">
        <v>4940004.0199999996</v>
      </c>
      <c r="CC273">
        <v>0</v>
      </c>
      <c r="CD273">
        <v>84372.4</v>
      </c>
      <c r="CE273">
        <v>4940004.0199999996</v>
      </c>
      <c r="CF273" t="s">
        <v>9</v>
      </c>
      <c r="CG273">
        <v>4500</v>
      </c>
      <c r="CH273">
        <v>88872.4</v>
      </c>
      <c r="CI273">
        <v>263475</v>
      </c>
      <c r="CJ273">
        <v>5203479.0199999996</v>
      </c>
      <c r="CN273">
        <v>0</v>
      </c>
      <c r="CO273" t="s">
        <v>1</v>
      </c>
      <c r="CP273" t="s">
        <v>1</v>
      </c>
      <c r="CQ273" t="b">
        <v>1</v>
      </c>
      <c r="CR273" t="s">
        <v>1863</v>
      </c>
      <c r="CT273" t="s">
        <v>1871</v>
      </c>
      <c r="CU273" t="s">
        <v>1857</v>
      </c>
      <c r="CV273" t="s">
        <v>994</v>
      </c>
      <c r="CW273" t="s">
        <v>128</v>
      </c>
      <c r="CX273" t="s">
        <v>1450</v>
      </c>
      <c r="CY273">
        <v>1.9500000000000028</v>
      </c>
      <c r="CZ273">
        <v>173301.18000000023</v>
      </c>
      <c r="DA273">
        <v>5203479.0199999996</v>
      </c>
      <c r="DB273" t="s">
        <v>9</v>
      </c>
      <c r="DC273" t="b">
        <v>1</v>
      </c>
      <c r="DD273">
        <v>5203479.0199999996</v>
      </c>
      <c r="DE273">
        <v>0</v>
      </c>
      <c r="DF273" t="b">
        <v>1</v>
      </c>
      <c r="DG273" s="23">
        <f>ROUND(ПП4[[#This Row],[Стоимость квартиры с отделкой]]/1000000,2)</f>
        <v>5.2</v>
      </c>
    </row>
    <row r="274" spans="1:111" x14ac:dyDescent="0.25">
      <c r="A274">
        <v>273</v>
      </c>
      <c r="B274" t="s">
        <v>21</v>
      </c>
      <c r="C274">
        <v>6</v>
      </c>
      <c r="D274" t="s">
        <v>57</v>
      </c>
      <c r="E274">
        <v>2</v>
      </c>
      <c r="F274">
        <v>15.36</v>
      </c>
      <c r="G274">
        <v>9.8699999999999992</v>
      </c>
      <c r="I274">
        <v>25.23</v>
      </c>
      <c r="J274">
        <v>16.260000000000002</v>
      </c>
      <c r="K274">
        <v>3.74</v>
      </c>
      <c r="L274">
        <v>2.09</v>
      </c>
      <c r="N274">
        <v>8.06</v>
      </c>
      <c r="O274">
        <v>2.63</v>
      </c>
      <c r="Q274">
        <v>2.63</v>
      </c>
      <c r="R274">
        <v>58.01</v>
      </c>
      <c r="S274">
        <v>55.379999999999995</v>
      </c>
      <c r="T274">
        <v>56.7</v>
      </c>
      <c r="U274">
        <v>58.3</v>
      </c>
      <c r="V274">
        <v>68639.199999999997</v>
      </c>
      <c r="W274">
        <v>3431.96</v>
      </c>
      <c r="X274">
        <v>72071.16</v>
      </c>
      <c r="Z274">
        <v>72071.16</v>
      </c>
      <c r="AA274">
        <v>3603.558</v>
      </c>
      <c r="AB274">
        <v>75674.717999999993</v>
      </c>
      <c r="AC274">
        <v>9.3079903140000013</v>
      </c>
      <c r="AD274">
        <v>75684.02599031401</v>
      </c>
      <c r="AF274">
        <v>75684.02599031401</v>
      </c>
      <c r="AH274">
        <v>75684.02599031401</v>
      </c>
      <c r="AJ274">
        <v>75684.02599031401</v>
      </c>
      <c r="AL274">
        <v>75684.02599031401</v>
      </c>
      <c r="AN274">
        <v>75684.02599031401</v>
      </c>
      <c r="AP274">
        <v>75684.02599031401</v>
      </c>
      <c r="AR274">
        <v>75684.02599031401</v>
      </c>
      <c r="AT274">
        <v>75684.02599031401</v>
      </c>
      <c r="AV274">
        <v>75684.02599031401</v>
      </c>
      <c r="AX274">
        <v>75684.02599031401</v>
      </c>
      <c r="AZ274">
        <v>75684.02599031401</v>
      </c>
      <c r="BB274">
        <v>75684.02599031401</v>
      </c>
      <c r="BD274">
        <v>75684.02599031401</v>
      </c>
      <c r="BF274">
        <v>75684.02599031401</v>
      </c>
      <c r="BH274">
        <v>75684.02599031401</v>
      </c>
      <c r="BI274" s="5"/>
      <c r="BJ274" s="5">
        <v>75684.02599031401</v>
      </c>
      <c r="BL274">
        <v>75684.02599031401</v>
      </c>
      <c r="BN274">
        <v>75684.02599031401</v>
      </c>
      <c r="BP274">
        <v>75684.02599031401</v>
      </c>
      <c r="BR274">
        <v>75684.02599031401</v>
      </c>
      <c r="BT274">
        <v>75684.02599031401</v>
      </c>
      <c r="BV274">
        <v>75684.02599031401</v>
      </c>
      <c r="BX274">
        <v>75684.02599031401</v>
      </c>
      <c r="BY274">
        <v>75684.03</v>
      </c>
      <c r="BZ274">
        <v>4291284.5</v>
      </c>
      <c r="CB274">
        <v>0.05</v>
      </c>
      <c r="CC274">
        <v>214564.22500000001</v>
      </c>
      <c r="CD274">
        <v>71899.828571428559</v>
      </c>
      <c r="CE274">
        <v>4076720.28</v>
      </c>
      <c r="CF274" t="s">
        <v>9</v>
      </c>
      <c r="CG274">
        <v>4000</v>
      </c>
      <c r="CH274">
        <v>75899.828571428559</v>
      </c>
      <c r="CI274">
        <v>226800.00000000047</v>
      </c>
      <c r="CJ274">
        <v>4303520.28</v>
      </c>
      <c r="CL274" t="s">
        <v>62</v>
      </c>
      <c r="CN274">
        <v>0</v>
      </c>
      <c r="CO274" t="s">
        <v>1</v>
      </c>
      <c r="CP274" t="s">
        <v>1</v>
      </c>
      <c r="CQ274" t="b">
        <v>1</v>
      </c>
      <c r="CR274" t="s">
        <v>1863</v>
      </c>
      <c r="CT274" t="s">
        <v>1871</v>
      </c>
      <c r="CU274" t="s">
        <v>1857</v>
      </c>
      <c r="CV274" t="s">
        <v>995</v>
      </c>
      <c r="CW274" t="s">
        <v>128</v>
      </c>
      <c r="CX274" t="s">
        <v>1450</v>
      </c>
      <c r="CY274">
        <v>1.5999999999999943</v>
      </c>
      <c r="CZ274">
        <v>121439.72571428526</v>
      </c>
      <c r="DA274">
        <v>4303520.28</v>
      </c>
      <c r="DB274" t="s">
        <v>9</v>
      </c>
      <c r="DC274" t="b">
        <v>1</v>
      </c>
      <c r="DD274">
        <v>4303520.28</v>
      </c>
      <c r="DE274">
        <v>0</v>
      </c>
      <c r="DF274" t="b">
        <v>1</v>
      </c>
      <c r="DG274" s="23">
        <f>ROUND(ПП4[[#This Row],[Стоимость квартиры с отделкой]]/1000000,2)</f>
        <v>4.3</v>
      </c>
    </row>
    <row r="275" spans="1:111" x14ac:dyDescent="0.25">
      <c r="A275">
        <v>274</v>
      </c>
      <c r="B275" t="s">
        <v>21</v>
      </c>
      <c r="C275">
        <v>6</v>
      </c>
      <c r="D275" t="s">
        <v>58</v>
      </c>
      <c r="E275">
        <v>3</v>
      </c>
      <c r="F275">
        <v>16.27</v>
      </c>
      <c r="G275">
        <v>10.96</v>
      </c>
      <c r="H275">
        <v>10.7</v>
      </c>
      <c r="I275">
        <v>37.93</v>
      </c>
      <c r="J275">
        <v>13.42</v>
      </c>
      <c r="K275">
        <v>4.53</v>
      </c>
      <c r="L275">
        <v>2.27</v>
      </c>
      <c r="N275">
        <v>12.94</v>
      </c>
      <c r="O275">
        <v>2.83</v>
      </c>
      <c r="Q275">
        <v>2.83</v>
      </c>
      <c r="R275">
        <v>73.92</v>
      </c>
      <c r="S275">
        <v>71.09</v>
      </c>
      <c r="T275">
        <v>72.510000000000005</v>
      </c>
      <c r="U275">
        <v>74.400000000000006</v>
      </c>
      <c r="V275">
        <v>68992.000000000015</v>
      </c>
      <c r="W275">
        <v>3449.6000000000008</v>
      </c>
      <c r="X275">
        <v>72441.60000000002</v>
      </c>
      <c r="Z275">
        <v>72441.60000000002</v>
      </c>
      <c r="AB275">
        <v>72441.60000000002</v>
      </c>
      <c r="AC275">
        <v>8.9103168000000039</v>
      </c>
      <c r="AD275">
        <v>72450.510316800021</v>
      </c>
      <c r="AF275">
        <v>72450.510316800021</v>
      </c>
      <c r="AH275">
        <v>72450.510316800021</v>
      </c>
      <c r="AI275">
        <v>2173.5153095040005</v>
      </c>
      <c r="AJ275">
        <v>74624.025626304021</v>
      </c>
      <c r="AK275">
        <v>746.24025626304035</v>
      </c>
      <c r="AL275">
        <v>75370.265882567066</v>
      </c>
      <c r="AM275">
        <v>1507.4053176513414</v>
      </c>
      <c r="AN275">
        <v>76877.671200218407</v>
      </c>
      <c r="AO275">
        <v>2306.330136006552</v>
      </c>
      <c r="AP275">
        <v>79184.001336224959</v>
      </c>
      <c r="AQ275">
        <v>2375.5200400867488</v>
      </c>
      <c r="AR275">
        <v>81559.521376311706</v>
      </c>
      <c r="AT275">
        <v>81559.521376311706</v>
      </c>
      <c r="AU275">
        <v>2446.7856412893511</v>
      </c>
      <c r="AV275">
        <v>84006.307017601051</v>
      </c>
      <c r="AW275">
        <v>5040.3784210560625</v>
      </c>
      <c r="AX275">
        <v>89046.685438657121</v>
      </c>
      <c r="AY275">
        <v>2671.4005631597133</v>
      </c>
      <c r="AZ275">
        <v>91718.086001816831</v>
      </c>
      <c r="BB275">
        <v>91718.086001816831</v>
      </c>
      <c r="BD275">
        <v>91718.086001816831</v>
      </c>
      <c r="BF275">
        <v>91718.086001816831</v>
      </c>
      <c r="BH275">
        <v>91718.086001816831</v>
      </c>
      <c r="BI275" s="5">
        <v>4585.9043000908414</v>
      </c>
      <c r="BJ275" s="5">
        <v>96303.990301907674</v>
      </c>
      <c r="BK275">
        <v>500</v>
      </c>
      <c r="BL275">
        <v>96803.990301907674</v>
      </c>
      <c r="BM275">
        <v>1936.0798060381535</v>
      </c>
      <c r="BN275">
        <v>98740.070107945823</v>
      </c>
      <c r="BP275">
        <v>98740.070107945823</v>
      </c>
      <c r="BQ275">
        <v>500</v>
      </c>
      <c r="BR275">
        <v>99240.070107945823</v>
      </c>
      <c r="BT275">
        <v>99240.070107945823</v>
      </c>
      <c r="BV275">
        <v>99240.070107945823</v>
      </c>
      <c r="BX275">
        <v>99240.070107945823</v>
      </c>
      <c r="BY275">
        <v>99240.07</v>
      </c>
      <c r="BZ275">
        <v>7195900</v>
      </c>
      <c r="CB275">
        <v>0.03</v>
      </c>
      <c r="CC275">
        <v>215877</v>
      </c>
      <c r="CD275">
        <v>96262.901668735343</v>
      </c>
      <c r="CE275">
        <v>6980023</v>
      </c>
      <c r="CF275" t="s">
        <v>8</v>
      </c>
      <c r="CH275">
        <v>96262.901668735343</v>
      </c>
      <c r="CI275">
        <v>0</v>
      </c>
      <c r="CJ275">
        <v>6980023</v>
      </c>
      <c r="CL275" t="s">
        <v>1318</v>
      </c>
      <c r="CN275">
        <v>0</v>
      </c>
      <c r="CO275" t="s">
        <v>1</v>
      </c>
      <c r="CP275" t="s">
        <v>1</v>
      </c>
      <c r="CQ275" t="b">
        <v>1</v>
      </c>
      <c r="CR275" t="s">
        <v>1863</v>
      </c>
      <c r="CT275" t="s">
        <v>1871</v>
      </c>
      <c r="CU275" t="s">
        <v>1866</v>
      </c>
      <c r="CV275" t="s">
        <v>996</v>
      </c>
      <c r="CW275" t="s">
        <v>1269</v>
      </c>
      <c r="CX275" t="s">
        <v>1450</v>
      </c>
      <c r="CY275">
        <v>1.8900000000000008</v>
      </c>
      <c r="CZ275">
        <v>181936.88415390984</v>
      </c>
      <c r="DA275">
        <v>6980023</v>
      </c>
      <c r="DB275" t="s">
        <v>8</v>
      </c>
      <c r="DC275" t="b">
        <v>1</v>
      </c>
      <c r="DD275">
        <v>6980023</v>
      </c>
      <c r="DE275">
        <v>0</v>
      </c>
      <c r="DF275" t="b">
        <v>1</v>
      </c>
      <c r="DG275" s="23">
        <f>ROUND(ПП4[[#This Row],[Стоимость квартиры с отделкой]]/1000000,2)</f>
        <v>6.98</v>
      </c>
    </row>
    <row r="276" spans="1:111" x14ac:dyDescent="0.25">
      <c r="A276">
        <v>275</v>
      </c>
      <c r="B276" t="s">
        <v>21</v>
      </c>
      <c r="C276">
        <v>6</v>
      </c>
      <c r="D276" t="s">
        <v>59</v>
      </c>
      <c r="E276">
        <v>1</v>
      </c>
      <c r="F276">
        <v>10.68</v>
      </c>
      <c r="I276">
        <v>10.68</v>
      </c>
      <c r="J276">
        <v>12.75</v>
      </c>
      <c r="K276">
        <v>3.65</v>
      </c>
      <c r="N276">
        <v>5.45</v>
      </c>
      <c r="O276">
        <v>2.62</v>
      </c>
      <c r="Q276">
        <v>2.62</v>
      </c>
      <c r="R276">
        <v>35.15</v>
      </c>
      <c r="S276">
        <v>32.53</v>
      </c>
      <c r="T276">
        <v>33.840000000000003</v>
      </c>
      <c r="U276">
        <v>34.9</v>
      </c>
      <c r="V276">
        <v>70700</v>
      </c>
      <c r="W276">
        <v>3535</v>
      </c>
      <c r="X276">
        <v>74235</v>
      </c>
      <c r="Z276">
        <v>74235</v>
      </c>
      <c r="AB276">
        <v>74235</v>
      </c>
      <c r="AD276">
        <v>74235</v>
      </c>
      <c r="AF276">
        <v>74235</v>
      </c>
      <c r="AH276">
        <v>74235</v>
      </c>
      <c r="AJ276">
        <v>74235</v>
      </c>
      <c r="AL276">
        <v>74235</v>
      </c>
      <c r="AN276">
        <v>74235</v>
      </c>
      <c r="AP276">
        <v>74235</v>
      </c>
      <c r="AR276">
        <v>74235</v>
      </c>
      <c r="AT276">
        <v>74235</v>
      </c>
      <c r="AV276">
        <v>74235</v>
      </c>
      <c r="AX276">
        <v>74235</v>
      </c>
      <c r="AZ276">
        <v>74235</v>
      </c>
      <c r="BB276">
        <v>74235</v>
      </c>
      <c r="BD276">
        <v>74235</v>
      </c>
      <c r="BF276">
        <v>74235</v>
      </c>
      <c r="BH276">
        <v>74235</v>
      </c>
      <c r="BI276" s="5"/>
      <c r="BJ276" s="5">
        <v>74235</v>
      </c>
      <c r="BL276">
        <v>74235</v>
      </c>
      <c r="BN276">
        <v>74235</v>
      </c>
      <c r="BP276">
        <v>74235</v>
      </c>
      <c r="BR276">
        <v>74235</v>
      </c>
      <c r="BT276">
        <v>74235</v>
      </c>
      <c r="BV276">
        <v>74235</v>
      </c>
      <c r="BX276">
        <v>74235</v>
      </c>
      <c r="BY276">
        <v>74235</v>
      </c>
      <c r="BZ276">
        <v>2512112.4</v>
      </c>
      <c r="CC276">
        <v>0</v>
      </c>
      <c r="CD276">
        <v>74234.999999999985</v>
      </c>
      <c r="CE276">
        <v>2512112.4</v>
      </c>
      <c r="CF276" t="s">
        <v>10</v>
      </c>
      <c r="CG276">
        <v>22000</v>
      </c>
      <c r="CH276">
        <v>96234.999999999985</v>
      </c>
      <c r="CI276">
        <v>744480</v>
      </c>
      <c r="CJ276">
        <v>3256592.4</v>
      </c>
      <c r="CK276" t="s">
        <v>20</v>
      </c>
      <c r="CN276">
        <v>0</v>
      </c>
      <c r="CO276" t="s">
        <v>1</v>
      </c>
      <c r="CP276" t="s">
        <v>1</v>
      </c>
      <c r="CQ276" t="b">
        <v>1</v>
      </c>
      <c r="CR276" t="s">
        <v>1863</v>
      </c>
      <c r="CT276" t="s">
        <v>1871</v>
      </c>
      <c r="CU276" t="s">
        <v>1864</v>
      </c>
      <c r="CV276" t="s">
        <v>997</v>
      </c>
      <c r="CW276" t="s">
        <v>128</v>
      </c>
      <c r="CX276" t="s">
        <v>1450</v>
      </c>
      <c r="CY276">
        <v>1.0599999999999952</v>
      </c>
      <c r="CZ276">
        <v>102009.09999999953</v>
      </c>
      <c r="DA276">
        <v>3256592.4</v>
      </c>
      <c r="DB276" t="s">
        <v>10</v>
      </c>
      <c r="DC276" t="b">
        <v>1</v>
      </c>
      <c r="DD276">
        <v>3256592.4</v>
      </c>
      <c r="DE276">
        <v>0</v>
      </c>
      <c r="DF276" t="b">
        <v>1</v>
      </c>
      <c r="DG276" s="23">
        <f>ROUND(ПП4[[#This Row],[Стоимость квартиры с отделкой]]/1000000,2)</f>
        <v>3.26</v>
      </c>
    </row>
    <row r="277" spans="1:111" x14ac:dyDescent="0.25">
      <c r="A277">
        <v>276</v>
      </c>
      <c r="B277" t="s">
        <v>21</v>
      </c>
      <c r="C277">
        <v>7</v>
      </c>
      <c r="D277" t="s">
        <v>53</v>
      </c>
      <c r="E277">
        <v>0</v>
      </c>
      <c r="F277">
        <v>14.73</v>
      </c>
      <c r="I277">
        <v>14.73</v>
      </c>
      <c r="J277">
        <v>5.74</v>
      </c>
      <c r="K277">
        <v>3.61</v>
      </c>
      <c r="N277">
        <v>3.6</v>
      </c>
      <c r="O277">
        <v>3.34</v>
      </c>
      <c r="Q277">
        <v>3.34</v>
      </c>
      <c r="R277">
        <v>31.02</v>
      </c>
      <c r="S277">
        <v>27.68</v>
      </c>
      <c r="T277">
        <v>29.35</v>
      </c>
      <c r="U277">
        <v>30.4</v>
      </c>
      <c r="V277">
        <v>75600</v>
      </c>
      <c r="W277">
        <v>3780</v>
      </c>
      <c r="X277">
        <v>79380</v>
      </c>
      <c r="Z277">
        <v>79380</v>
      </c>
      <c r="AB277">
        <v>79380</v>
      </c>
      <c r="AC277">
        <v>9.7637400000000003</v>
      </c>
      <c r="AD277">
        <v>79389.763739999995</v>
      </c>
      <c r="AE277">
        <v>3969.4881869999999</v>
      </c>
      <c r="AF277">
        <v>83359.25192699999</v>
      </c>
      <c r="AH277">
        <v>83359.25192699999</v>
      </c>
      <c r="AJ277">
        <v>83359.25192699999</v>
      </c>
      <c r="AK277">
        <v>833.5925192699998</v>
      </c>
      <c r="AL277">
        <v>84192.844446269984</v>
      </c>
      <c r="AM277">
        <v>1683.8568889253995</v>
      </c>
      <c r="AN277">
        <v>85876.701335195379</v>
      </c>
      <c r="AO277">
        <v>4293.8350667597688</v>
      </c>
      <c r="AP277">
        <v>90170.536401955149</v>
      </c>
      <c r="AR277">
        <v>90170.536401955149</v>
      </c>
      <c r="AT277">
        <v>90170.536401955149</v>
      </c>
      <c r="AV277">
        <v>90170.536401955149</v>
      </c>
      <c r="AX277">
        <v>90170.536401955149</v>
      </c>
      <c r="AZ277">
        <v>90170.536401955149</v>
      </c>
      <c r="BB277">
        <v>90170.536401955149</v>
      </c>
      <c r="BD277">
        <v>90170.536401955149</v>
      </c>
      <c r="BF277">
        <v>90170.536401955149</v>
      </c>
      <c r="BH277">
        <v>90170.536401955149</v>
      </c>
      <c r="BI277" s="5"/>
      <c r="BJ277" s="5">
        <v>90170.536401955149</v>
      </c>
      <c r="BL277">
        <v>90170.536401955149</v>
      </c>
      <c r="BN277">
        <v>90170.536401955149</v>
      </c>
      <c r="BP277">
        <v>90170.536401955149</v>
      </c>
      <c r="BR277">
        <v>90170.536401955149</v>
      </c>
      <c r="BT277">
        <v>90170.536401955149</v>
      </c>
      <c r="BV277">
        <v>90170.536401955149</v>
      </c>
      <c r="BX277">
        <v>90170.536401955149</v>
      </c>
      <c r="BY277">
        <v>90170.54</v>
      </c>
      <c r="BZ277">
        <v>2646505.35</v>
      </c>
      <c r="CC277">
        <v>0</v>
      </c>
      <c r="CD277">
        <v>90170.540034071542</v>
      </c>
      <c r="CE277">
        <v>2646505.35</v>
      </c>
      <c r="CF277" t="s">
        <v>10</v>
      </c>
      <c r="CG277">
        <v>15000</v>
      </c>
      <c r="CH277">
        <v>105170.54003407154</v>
      </c>
      <c r="CI277">
        <v>440250</v>
      </c>
      <c r="CJ277">
        <v>3086755.35</v>
      </c>
      <c r="CN277">
        <v>0</v>
      </c>
      <c r="CO277" t="s">
        <v>1</v>
      </c>
      <c r="CP277" t="s">
        <v>1</v>
      </c>
      <c r="CQ277" t="b">
        <v>1</v>
      </c>
      <c r="CR277" t="s">
        <v>1863</v>
      </c>
      <c r="CT277" t="s">
        <v>1871</v>
      </c>
      <c r="CU277" t="s">
        <v>1862</v>
      </c>
      <c r="CV277" t="s">
        <v>998</v>
      </c>
      <c r="CW277" t="s">
        <v>128</v>
      </c>
      <c r="CX277" t="s">
        <v>1450</v>
      </c>
      <c r="CY277">
        <v>1.0499999999999972</v>
      </c>
      <c r="CZ277">
        <v>110429.06703577482</v>
      </c>
      <c r="DA277">
        <v>4000000</v>
      </c>
      <c r="DB277" t="s">
        <v>10</v>
      </c>
      <c r="DC277" t="b">
        <v>1</v>
      </c>
      <c r="DD277">
        <v>3086755.35</v>
      </c>
      <c r="DE277">
        <v>0</v>
      </c>
      <c r="DF277" t="b">
        <v>1</v>
      </c>
      <c r="DG277" s="23">
        <f>ROUND(ПП4[[#This Row],[Стоимость квартиры с отделкой]]/1000000,2)</f>
        <v>3.09</v>
      </c>
    </row>
    <row r="278" spans="1:111" x14ac:dyDescent="0.25">
      <c r="A278">
        <v>277</v>
      </c>
      <c r="B278" t="s">
        <v>21</v>
      </c>
      <c r="C278">
        <v>7</v>
      </c>
      <c r="D278" t="s">
        <v>54</v>
      </c>
      <c r="E278">
        <v>2</v>
      </c>
      <c r="F278">
        <v>17.22</v>
      </c>
      <c r="G278">
        <v>12.24</v>
      </c>
      <c r="I278">
        <v>29.46</v>
      </c>
      <c r="J278">
        <v>17.010000000000002</v>
      </c>
      <c r="K278">
        <v>3.67</v>
      </c>
      <c r="L278">
        <v>2.4</v>
      </c>
      <c r="N278">
        <v>12.71</v>
      </c>
      <c r="O278">
        <v>2.61</v>
      </c>
      <c r="P278">
        <v>2.78</v>
      </c>
      <c r="Q278">
        <v>5.39</v>
      </c>
      <c r="R278">
        <v>70.64</v>
      </c>
      <c r="S278">
        <v>65.25</v>
      </c>
      <c r="T278">
        <v>67.95</v>
      </c>
      <c r="U278">
        <v>69.599999999999994</v>
      </c>
      <c r="V278">
        <v>71304.800000000003</v>
      </c>
      <c r="W278">
        <v>3565.24</v>
      </c>
      <c r="X278">
        <v>74870.039999999994</v>
      </c>
      <c r="Z278">
        <v>74870.039999999994</v>
      </c>
      <c r="AA278">
        <v>3743.502</v>
      </c>
      <c r="AB278">
        <v>78613.542000000016</v>
      </c>
      <c r="AC278">
        <v>9.6694656660000025</v>
      </c>
      <c r="AD278">
        <v>78623.211465666012</v>
      </c>
      <c r="AF278">
        <v>78623.211465666012</v>
      </c>
      <c r="AH278">
        <v>78623.211465666012</v>
      </c>
      <c r="AI278">
        <v>1572.4642293133202</v>
      </c>
      <c r="AJ278">
        <v>80195.675694979334</v>
      </c>
      <c r="AK278">
        <v>801.95675694979332</v>
      </c>
      <c r="AL278">
        <v>80997.632451929123</v>
      </c>
      <c r="AM278">
        <v>1619.9526490385824</v>
      </c>
      <c r="AN278">
        <v>82617.585100967699</v>
      </c>
      <c r="AP278">
        <v>82617.585100967699</v>
      </c>
      <c r="AQ278">
        <v>2478.527553029031</v>
      </c>
      <c r="AR278">
        <v>85096.112653996737</v>
      </c>
      <c r="AT278">
        <v>85096.112653996737</v>
      </c>
      <c r="AU278">
        <v>2552.8833796199019</v>
      </c>
      <c r="AV278">
        <v>87648.99603361664</v>
      </c>
      <c r="AX278">
        <v>87648.99603361664</v>
      </c>
      <c r="AZ278">
        <v>87648.99603361664</v>
      </c>
      <c r="BB278">
        <v>87648.99603361664</v>
      </c>
      <c r="BD278">
        <v>87648.99603361664</v>
      </c>
      <c r="BF278">
        <v>87648.99603361664</v>
      </c>
      <c r="BH278">
        <v>87648.99603361664</v>
      </c>
      <c r="BI278" s="5">
        <v>4382.449801680832</v>
      </c>
      <c r="BJ278" s="5">
        <v>92031.445835297476</v>
      </c>
      <c r="BK278">
        <v>1000</v>
      </c>
      <c r="BL278">
        <v>93031.445835297476</v>
      </c>
      <c r="BM278">
        <v>1860.6289167059497</v>
      </c>
      <c r="BN278">
        <v>94892.07475200342</v>
      </c>
      <c r="BP278">
        <v>94892.07475200342</v>
      </c>
      <c r="BR278">
        <v>94892.07475200342</v>
      </c>
      <c r="BT278">
        <v>94892.07475200342</v>
      </c>
      <c r="BV278">
        <v>94892.07475200342</v>
      </c>
      <c r="BX278">
        <v>94892.07475200342</v>
      </c>
      <c r="BY278">
        <v>94892.07</v>
      </c>
      <c r="BZ278">
        <v>6448000</v>
      </c>
      <c r="CA278">
        <v>90000</v>
      </c>
      <c r="CC278">
        <v>90000</v>
      </c>
      <c r="CD278">
        <v>93568.800588668135</v>
      </c>
      <c r="CE278">
        <v>6358000</v>
      </c>
      <c r="CF278" t="s">
        <v>8</v>
      </c>
      <c r="CH278">
        <v>93568.800588668135</v>
      </c>
      <c r="CI278">
        <v>0</v>
      </c>
      <c r="CJ278">
        <v>6358000</v>
      </c>
      <c r="CL278" t="s">
        <v>1310</v>
      </c>
      <c r="CN278">
        <v>0</v>
      </c>
      <c r="CO278" t="s">
        <v>1</v>
      </c>
      <c r="CP278" t="s">
        <v>1</v>
      </c>
      <c r="CQ278" t="b">
        <v>1</v>
      </c>
      <c r="CR278" t="s">
        <v>1863</v>
      </c>
      <c r="CT278" t="s">
        <v>1871</v>
      </c>
      <c r="CU278" t="s">
        <v>1857</v>
      </c>
      <c r="CV278" t="s">
        <v>999</v>
      </c>
      <c r="CW278" t="s">
        <v>1269</v>
      </c>
      <c r="CX278" t="s">
        <v>1450</v>
      </c>
      <c r="CY278">
        <v>1.6499999999999917</v>
      </c>
      <c r="CZ278">
        <v>154388.52097130162</v>
      </c>
      <c r="DA278">
        <v>6358000</v>
      </c>
      <c r="DB278" t="s">
        <v>8</v>
      </c>
      <c r="DC278" t="b">
        <v>1</v>
      </c>
      <c r="DD278">
        <v>6358000</v>
      </c>
      <c r="DE278">
        <v>0</v>
      </c>
      <c r="DF278" t="b">
        <v>1</v>
      </c>
      <c r="DG278" s="23">
        <f>ROUND(ПП4[[#This Row],[Стоимость квартиры с отделкой]]/1000000,2)</f>
        <v>6.36</v>
      </c>
    </row>
    <row r="279" spans="1:111" x14ac:dyDescent="0.25">
      <c r="A279">
        <v>278</v>
      </c>
      <c r="B279" t="s">
        <v>21</v>
      </c>
      <c r="C279">
        <v>7</v>
      </c>
      <c r="D279" t="s">
        <v>55</v>
      </c>
      <c r="E279">
        <v>0</v>
      </c>
      <c r="F279">
        <v>19.22</v>
      </c>
      <c r="I279">
        <v>19.22</v>
      </c>
      <c r="J279">
        <v>9.57</v>
      </c>
      <c r="K279">
        <v>3.76</v>
      </c>
      <c r="N279">
        <v>2.56</v>
      </c>
      <c r="O279">
        <v>2.68</v>
      </c>
      <c r="Q279">
        <v>2.68</v>
      </c>
      <c r="R279">
        <v>37.79</v>
      </c>
      <c r="S279">
        <v>35.11</v>
      </c>
      <c r="T279">
        <v>36.450000000000003</v>
      </c>
      <c r="U279">
        <v>37.4</v>
      </c>
      <c r="V279">
        <v>76356</v>
      </c>
      <c r="W279">
        <v>3817.8</v>
      </c>
      <c r="X279">
        <v>80173.8</v>
      </c>
      <c r="Z279">
        <v>80173.8</v>
      </c>
      <c r="AB279">
        <v>80173.8</v>
      </c>
      <c r="AC279">
        <v>9.8613774000000003</v>
      </c>
      <c r="AD279">
        <v>80183.6613774</v>
      </c>
      <c r="AE279">
        <v>4009.1830688700002</v>
      </c>
      <c r="AF279">
        <v>84192.844446269999</v>
      </c>
      <c r="AH279">
        <v>84192.844446269999</v>
      </c>
      <c r="AJ279">
        <v>84192.844446269999</v>
      </c>
      <c r="AK279">
        <v>841.92844446269999</v>
      </c>
      <c r="AL279">
        <v>85034.772890732711</v>
      </c>
      <c r="AM279">
        <v>1700.695457814654</v>
      </c>
      <c r="AN279">
        <v>86735.468348547351</v>
      </c>
      <c r="AO279">
        <v>4336.7734174273673</v>
      </c>
      <c r="AP279">
        <v>91072.241765974715</v>
      </c>
      <c r="AR279">
        <v>91072.241765974715</v>
      </c>
      <c r="AT279">
        <v>91072.241765974715</v>
      </c>
      <c r="AV279">
        <v>91072.241765974715</v>
      </c>
      <c r="AX279">
        <v>91072.241765974715</v>
      </c>
      <c r="AZ279">
        <v>91072.241765974715</v>
      </c>
      <c r="BB279">
        <v>91072.241765974715</v>
      </c>
      <c r="BD279">
        <v>91072.241765974715</v>
      </c>
      <c r="BF279">
        <v>91072.241765974715</v>
      </c>
      <c r="BH279">
        <v>91072.241765974715</v>
      </c>
      <c r="BI279" s="5"/>
      <c r="BJ279" s="5">
        <v>91072.241765974715</v>
      </c>
      <c r="BL279">
        <v>91072.241765974715</v>
      </c>
      <c r="BN279">
        <v>91072.241765974715</v>
      </c>
      <c r="BP279">
        <v>91072.241765974715</v>
      </c>
      <c r="BR279">
        <v>91072.241765974715</v>
      </c>
      <c r="BT279">
        <v>91072.241765974715</v>
      </c>
      <c r="BV279">
        <v>91072.241765974715</v>
      </c>
      <c r="BX279">
        <v>91072.241765974715</v>
      </c>
      <c r="BY279">
        <v>91072.24</v>
      </c>
      <c r="BZ279">
        <v>3319583.15</v>
      </c>
      <c r="CC279">
        <v>0</v>
      </c>
      <c r="CD279">
        <v>91072.240054869675</v>
      </c>
      <c r="CE279">
        <v>3319583.15</v>
      </c>
      <c r="CF279" t="s">
        <v>9</v>
      </c>
      <c r="CG279">
        <v>4000</v>
      </c>
      <c r="CH279">
        <v>95072.240054869675</v>
      </c>
      <c r="CI279">
        <v>145800</v>
      </c>
      <c r="CJ279">
        <v>3465383.15</v>
      </c>
      <c r="CN279">
        <v>0</v>
      </c>
      <c r="CO279" t="s">
        <v>1</v>
      </c>
      <c r="CP279" t="s">
        <v>1</v>
      </c>
      <c r="CQ279" t="b">
        <v>1</v>
      </c>
      <c r="CR279" t="s">
        <v>1863</v>
      </c>
      <c r="CT279" t="s">
        <v>1871</v>
      </c>
      <c r="CU279" t="s">
        <v>1862</v>
      </c>
      <c r="CV279" t="s">
        <v>1000</v>
      </c>
      <c r="CW279" t="s">
        <v>128</v>
      </c>
      <c r="CX279" t="s">
        <v>1450</v>
      </c>
      <c r="CY279">
        <v>0.94999999999999563</v>
      </c>
      <c r="CZ279">
        <v>90318.628052125787</v>
      </c>
      <c r="DA279">
        <v>3465383.15</v>
      </c>
      <c r="DB279" t="s">
        <v>9</v>
      </c>
      <c r="DC279" t="b">
        <v>1</v>
      </c>
      <c r="DD279">
        <v>3465383.15</v>
      </c>
      <c r="DE279">
        <v>0</v>
      </c>
      <c r="DF279" t="b">
        <v>1</v>
      </c>
      <c r="DG279" s="23">
        <f>ROUND(ПП4[[#This Row],[Стоимость квартиры с отделкой]]/1000000,2)</f>
        <v>3.47</v>
      </c>
    </row>
    <row r="280" spans="1:111" x14ac:dyDescent="0.25">
      <c r="A280">
        <v>279</v>
      </c>
      <c r="B280" t="s">
        <v>21</v>
      </c>
      <c r="C280">
        <v>7</v>
      </c>
      <c r="D280" t="s">
        <v>56</v>
      </c>
      <c r="E280">
        <v>2</v>
      </c>
      <c r="F280">
        <v>18.12</v>
      </c>
      <c r="G280">
        <v>9.8800000000000008</v>
      </c>
      <c r="I280">
        <v>28</v>
      </c>
      <c r="J280">
        <v>15.3</v>
      </c>
      <c r="K280">
        <v>3.49</v>
      </c>
      <c r="L280">
        <v>2.34</v>
      </c>
      <c r="N280">
        <v>8.1</v>
      </c>
      <c r="O280">
        <v>2.63</v>
      </c>
      <c r="Q280">
        <v>2.63</v>
      </c>
      <c r="R280">
        <v>59.86</v>
      </c>
      <c r="S280">
        <v>57.23</v>
      </c>
      <c r="T280">
        <v>58.55</v>
      </c>
      <c r="U280">
        <v>60.3</v>
      </c>
      <c r="V280">
        <v>67972.800000000003</v>
      </c>
      <c r="W280">
        <v>3398.6400000000003</v>
      </c>
      <c r="X280">
        <v>71371.44</v>
      </c>
      <c r="Z280">
        <v>71371.44</v>
      </c>
      <c r="AA280">
        <v>3568.5720000000001</v>
      </c>
      <c r="AB280">
        <v>74940.012000000002</v>
      </c>
      <c r="AC280">
        <v>9.2176214760000015</v>
      </c>
      <c r="AD280">
        <v>74949.229621475999</v>
      </c>
      <c r="AF280">
        <v>74949.229621475999</v>
      </c>
      <c r="AH280">
        <v>74949.229621475999</v>
      </c>
      <c r="AI280">
        <v>1498.98459242952</v>
      </c>
      <c r="AJ280">
        <v>76448.214213905521</v>
      </c>
      <c r="AK280">
        <v>764.48214213905521</v>
      </c>
      <c r="AL280">
        <v>77212.696356044573</v>
      </c>
      <c r="AN280">
        <v>77212.696356044573</v>
      </c>
      <c r="AP280">
        <v>77212.696356044573</v>
      </c>
      <c r="AR280">
        <v>77212.696356044573</v>
      </c>
      <c r="AT280">
        <v>77212.696356044573</v>
      </c>
      <c r="AV280">
        <v>77212.696356044573</v>
      </c>
      <c r="AX280">
        <v>77212.696356044573</v>
      </c>
      <c r="AZ280">
        <v>77212.696356044573</v>
      </c>
      <c r="BB280">
        <v>77212.696356044573</v>
      </c>
      <c r="BD280">
        <v>77212.696356044573</v>
      </c>
      <c r="BF280">
        <v>77212.696356044573</v>
      </c>
      <c r="BH280">
        <v>77212.696356044573</v>
      </c>
      <c r="BI280" s="5"/>
      <c r="BJ280" s="5">
        <v>77212.696356044573</v>
      </c>
      <c r="BL280">
        <v>77212.696356044573</v>
      </c>
      <c r="BN280">
        <v>77212.696356044573</v>
      </c>
      <c r="BP280">
        <v>77212.696356044573</v>
      </c>
      <c r="BR280">
        <v>77212.696356044573</v>
      </c>
      <c r="BT280">
        <v>77212.696356044573</v>
      </c>
      <c r="BV280">
        <v>77212.696356044573</v>
      </c>
      <c r="BX280">
        <v>77212.696356044573</v>
      </c>
      <c r="BY280">
        <v>77212.7</v>
      </c>
      <c r="BZ280">
        <v>4520803.59</v>
      </c>
      <c r="CB280">
        <v>0.02</v>
      </c>
      <c r="CC280">
        <v>90416.071800000005</v>
      </c>
      <c r="CD280">
        <v>75668.44611443211</v>
      </c>
      <c r="CE280">
        <v>4430387.5199999996</v>
      </c>
      <c r="CF280" t="s">
        <v>9</v>
      </c>
      <c r="CG280">
        <v>4000</v>
      </c>
      <c r="CH280">
        <v>79668.44611443211</v>
      </c>
      <c r="CI280">
        <v>234200</v>
      </c>
      <c r="CJ280">
        <v>4664587.5199999996</v>
      </c>
      <c r="CL280" t="s">
        <v>24</v>
      </c>
      <c r="CN280">
        <v>0</v>
      </c>
      <c r="CO280" t="s">
        <v>1</v>
      </c>
      <c r="CP280" t="s">
        <v>1</v>
      </c>
      <c r="CQ280" t="b">
        <v>1</v>
      </c>
      <c r="CR280" t="s">
        <v>1863</v>
      </c>
      <c r="CT280" t="s">
        <v>1871</v>
      </c>
      <c r="CU280" t="s">
        <v>1857</v>
      </c>
      <c r="CV280" t="s">
        <v>1001</v>
      </c>
      <c r="CW280" t="s">
        <v>128</v>
      </c>
      <c r="CX280" t="s">
        <v>1450</v>
      </c>
      <c r="CY280">
        <v>1.75</v>
      </c>
      <c r="CZ280">
        <v>139419.7807002562</v>
      </c>
      <c r="DA280">
        <v>4664587.5199999996</v>
      </c>
      <c r="DB280" t="s">
        <v>9</v>
      </c>
      <c r="DC280" t="b">
        <v>1</v>
      </c>
      <c r="DD280">
        <v>4664587.5199999996</v>
      </c>
      <c r="DE280">
        <v>0</v>
      </c>
      <c r="DF280" t="b">
        <v>1</v>
      </c>
      <c r="DG280" s="23">
        <f>ROUND(ПП4[[#This Row],[Стоимость квартиры с отделкой]]/1000000,2)</f>
        <v>4.66</v>
      </c>
    </row>
    <row r="281" spans="1:111" x14ac:dyDescent="0.25">
      <c r="A281">
        <v>280</v>
      </c>
      <c r="B281" t="s">
        <v>21</v>
      </c>
      <c r="C281">
        <v>7</v>
      </c>
      <c r="D281" t="s">
        <v>57</v>
      </c>
      <c r="E281">
        <v>2</v>
      </c>
      <c r="F281">
        <v>15.36</v>
      </c>
      <c r="G281">
        <v>9.8699999999999992</v>
      </c>
      <c r="I281">
        <v>25.23</v>
      </c>
      <c r="J281">
        <v>16.260000000000002</v>
      </c>
      <c r="K281">
        <v>3.74</v>
      </c>
      <c r="L281">
        <v>2.09</v>
      </c>
      <c r="N281">
        <v>8.06</v>
      </c>
      <c r="O281">
        <v>2.63</v>
      </c>
      <c r="Q281">
        <v>2.63</v>
      </c>
      <c r="R281">
        <v>58.01</v>
      </c>
      <c r="S281">
        <v>55.379999999999995</v>
      </c>
      <c r="T281">
        <v>56.7</v>
      </c>
      <c r="U281">
        <v>58.099999999999994</v>
      </c>
      <c r="V281">
        <v>67972.800000000003</v>
      </c>
      <c r="W281">
        <v>3398.6400000000003</v>
      </c>
      <c r="X281">
        <v>71371.44</v>
      </c>
      <c r="Z281">
        <v>71371.44</v>
      </c>
      <c r="AA281">
        <v>3568.5720000000001</v>
      </c>
      <c r="AB281">
        <v>74940.012000000002</v>
      </c>
      <c r="AC281">
        <v>9.2176214760000015</v>
      </c>
      <c r="AD281">
        <v>74949.229621475999</v>
      </c>
      <c r="AF281">
        <v>74949.229621475999</v>
      </c>
      <c r="AH281">
        <v>74949.229621475999</v>
      </c>
      <c r="AJ281">
        <v>74949.229621475999</v>
      </c>
      <c r="AL281">
        <v>74949.229621475999</v>
      </c>
      <c r="AN281">
        <v>74949.229621475999</v>
      </c>
      <c r="AP281">
        <v>74949.229621475999</v>
      </c>
      <c r="AR281">
        <v>74949.229621475999</v>
      </c>
      <c r="AT281">
        <v>74949.229621475999</v>
      </c>
      <c r="AV281">
        <v>74949.229621475999</v>
      </c>
      <c r="AX281">
        <v>74949.229621475999</v>
      </c>
      <c r="AZ281">
        <v>74949.229621475999</v>
      </c>
      <c r="BB281">
        <v>74949.229621475999</v>
      </c>
      <c r="BD281">
        <v>74949.229621475999</v>
      </c>
      <c r="BF281">
        <v>74949.229621475999</v>
      </c>
      <c r="BH281">
        <v>74949.229621475999</v>
      </c>
      <c r="BI281" s="5"/>
      <c r="BJ281" s="5">
        <v>74949.229621475999</v>
      </c>
      <c r="BL281">
        <v>74949.229621475999</v>
      </c>
      <c r="BN281">
        <v>74949.229621475999</v>
      </c>
      <c r="BP281">
        <v>74949.229621475999</v>
      </c>
      <c r="BR281">
        <v>74949.229621475999</v>
      </c>
      <c r="BT281">
        <v>74949.229621475999</v>
      </c>
      <c r="BV281">
        <v>74949.229621475999</v>
      </c>
      <c r="BX281">
        <v>74949.229621475999</v>
      </c>
      <c r="BY281">
        <v>74949.23</v>
      </c>
      <c r="BZ281">
        <v>4249621.34</v>
      </c>
      <c r="CB281">
        <v>0.05</v>
      </c>
      <c r="CC281">
        <v>212481.06700000001</v>
      </c>
      <c r="CD281">
        <v>71201.768430335098</v>
      </c>
      <c r="CE281">
        <v>4037140.27</v>
      </c>
      <c r="CF281" t="s">
        <v>9</v>
      </c>
      <c r="CG281">
        <v>4000</v>
      </c>
      <c r="CH281">
        <v>75201.768430335098</v>
      </c>
      <c r="CI281">
        <v>226799.99999999953</v>
      </c>
      <c r="CJ281">
        <v>4263940.2699999996</v>
      </c>
      <c r="CL281" t="s">
        <v>62</v>
      </c>
      <c r="CN281">
        <v>0</v>
      </c>
      <c r="CO281" t="s">
        <v>1</v>
      </c>
      <c r="CP281" t="s">
        <v>1</v>
      </c>
      <c r="CQ281" t="b">
        <v>1</v>
      </c>
      <c r="CR281" t="s">
        <v>1863</v>
      </c>
      <c r="CT281" t="s">
        <v>1871</v>
      </c>
      <c r="CU281" t="s">
        <v>1857</v>
      </c>
      <c r="CV281" t="s">
        <v>1002</v>
      </c>
      <c r="CW281" t="s">
        <v>128</v>
      </c>
      <c r="CX281" t="s">
        <v>1450</v>
      </c>
      <c r="CY281">
        <v>1.3999999999999917</v>
      </c>
      <c r="CZ281">
        <v>105282.4758024685</v>
      </c>
      <c r="DA281">
        <v>4263940.2699999996</v>
      </c>
      <c r="DB281" t="s">
        <v>9</v>
      </c>
      <c r="DC281" t="b">
        <v>1</v>
      </c>
      <c r="DD281">
        <v>4263940.2699999996</v>
      </c>
      <c r="DE281">
        <v>0</v>
      </c>
      <c r="DF281" t="b">
        <v>1</v>
      </c>
      <c r="DG281" s="23">
        <f>ROUND(ПП4[[#This Row],[Стоимость квартиры с отделкой]]/1000000,2)</f>
        <v>4.26</v>
      </c>
    </row>
    <row r="282" spans="1:111" x14ac:dyDescent="0.25">
      <c r="A282">
        <v>281</v>
      </c>
      <c r="B282" t="s">
        <v>21</v>
      </c>
      <c r="C282">
        <v>7</v>
      </c>
      <c r="D282" t="s">
        <v>58</v>
      </c>
      <c r="E282">
        <v>3</v>
      </c>
      <c r="F282">
        <v>16.27</v>
      </c>
      <c r="G282">
        <v>10.96</v>
      </c>
      <c r="H282">
        <v>10.7</v>
      </c>
      <c r="I282">
        <v>37.93</v>
      </c>
      <c r="J282">
        <v>13.42</v>
      </c>
      <c r="K282">
        <v>4.53</v>
      </c>
      <c r="L282">
        <v>2.27</v>
      </c>
      <c r="N282">
        <v>12.94</v>
      </c>
      <c r="O282">
        <v>2.83</v>
      </c>
      <c r="Q282">
        <v>2.83</v>
      </c>
      <c r="R282">
        <v>73.92</v>
      </c>
      <c r="S282">
        <v>71.09</v>
      </c>
      <c r="T282">
        <v>72.510000000000005</v>
      </c>
      <c r="U282">
        <v>74.8</v>
      </c>
      <c r="V282">
        <v>68364.800000000003</v>
      </c>
      <c r="W282">
        <v>3418.24</v>
      </c>
      <c r="X282">
        <v>71783.040000000008</v>
      </c>
      <c r="Z282">
        <v>71783.040000000008</v>
      </c>
      <c r="AB282">
        <v>71783.040000000008</v>
      </c>
      <c r="AC282">
        <v>8.8293139200000024</v>
      </c>
      <c r="AD282">
        <v>71791.869313920004</v>
      </c>
      <c r="AF282">
        <v>71791.869313920004</v>
      </c>
      <c r="AH282">
        <v>71791.869313920004</v>
      </c>
      <c r="AI282">
        <v>2153.7560794176002</v>
      </c>
      <c r="AJ282">
        <v>73945.625393337599</v>
      </c>
      <c r="AK282">
        <v>739.45625393337605</v>
      </c>
      <c r="AL282">
        <v>74685.08164727097</v>
      </c>
      <c r="AM282">
        <v>1493.7016329454195</v>
      </c>
      <c r="AN282">
        <v>76178.78328021639</v>
      </c>
      <c r="AO282">
        <v>2285.3634984064915</v>
      </c>
      <c r="AP282">
        <v>78464.146778622875</v>
      </c>
      <c r="AQ282">
        <v>2353.924403358686</v>
      </c>
      <c r="AR282">
        <v>80818.071181981562</v>
      </c>
      <c r="AT282">
        <v>80818.071181981562</v>
      </c>
      <c r="AU282">
        <v>2424.5421354594469</v>
      </c>
      <c r="AV282">
        <v>83242.613317441006</v>
      </c>
      <c r="AW282">
        <v>4994.5567990464606</v>
      </c>
      <c r="AX282">
        <v>88237.170116487468</v>
      </c>
      <c r="AY282">
        <v>2647.1151034946238</v>
      </c>
      <c r="AZ282">
        <v>90884.285219982092</v>
      </c>
      <c r="BB282">
        <v>90884.285219982092</v>
      </c>
      <c r="BD282">
        <v>90884.285219982092</v>
      </c>
      <c r="BF282">
        <v>90884.285219982092</v>
      </c>
      <c r="BH282">
        <v>90884.285219982092</v>
      </c>
      <c r="BI282" s="5">
        <v>4544.2142609991051</v>
      </c>
      <c r="BJ282" s="5">
        <v>95428.499480981191</v>
      </c>
      <c r="BK282">
        <v>500</v>
      </c>
      <c r="BL282">
        <v>95928.499480981191</v>
      </c>
      <c r="BM282">
        <v>1918.569989619624</v>
      </c>
      <c r="BN282">
        <v>97847.069470600807</v>
      </c>
      <c r="BP282">
        <v>97847.069470600807</v>
      </c>
      <c r="BQ282">
        <v>500</v>
      </c>
      <c r="BR282">
        <v>98347.069470600807</v>
      </c>
      <c r="BT282">
        <v>98347.069470600807</v>
      </c>
      <c r="BV282">
        <v>98347.069470600807</v>
      </c>
      <c r="BX282">
        <v>98347.069470600807</v>
      </c>
      <c r="BY282">
        <v>98347.07</v>
      </c>
      <c r="BZ282">
        <v>7131200</v>
      </c>
      <c r="CC282">
        <v>0</v>
      </c>
      <c r="CD282">
        <v>98347.814094607631</v>
      </c>
      <c r="CE282">
        <v>7131200</v>
      </c>
      <c r="CF282" t="s">
        <v>9</v>
      </c>
      <c r="CG282">
        <v>7500</v>
      </c>
      <c r="CH282">
        <v>105847.81409460765</v>
      </c>
      <c r="CI282">
        <v>543825</v>
      </c>
      <c r="CJ282">
        <v>7675025</v>
      </c>
      <c r="CN282">
        <v>0</v>
      </c>
      <c r="CO282" t="s">
        <v>1</v>
      </c>
      <c r="CP282" t="s">
        <v>1</v>
      </c>
      <c r="CQ282" t="b">
        <v>1</v>
      </c>
      <c r="CR282" t="s">
        <v>1863</v>
      </c>
      <c r="CT282" t="s">
        <v>1871</v>
      </c>
      <c r="CU282" t="s">
        <v>1866</v>
      </c>
      <c r="CV282" t="s">
        <v>1003</v>
      </c>
      <c r="CW282" t="s">
        <v>1269</v>
      </c>
      <c r="CX282" t="s">
        <v>1450</v>
      </c>
      <c r="CY282">
        <v>2.289999999999992</v>
      </c>
      <c r="CZ282">
        <v>242391.49427665063</v>
      </c>
      <c r="DA282">
        <v>7675025</v>
      </c>
      <c r="DB282" t="s">
        <v>9</v>
      </c>
      <c r="DC282" t="b">
        <v>1</v>
      </c>
      <c r="DD282">
        <v>7675025</v>
      </c>
      <c r="DE282">
        <v>0</v>
      </c>
      <c r="DF282" t="b">
        <v>1</v>
      </c>
      <c r="DG282" s="23">
        <f>ROUND(ПП4[[#This Row],[Стоимость квартиры с отделкой]]/1000000,2)</f>
        <v>7.68</v>
      </c>
    </row>
    <row r="283" spans="1:111" x14ac:dyDescent="0.25">
      <c r="A283">
        <v>282</v>
      </c>
      <c r="B283" t="s">
        <v>21</v>
      </c>
      <c r="C283">
        <v>7</v>
      </c>
      <c r="D283" t="s">
        <v>59</v>
      </c>
      <c r="E283">
        <v>1</v>
      </c>
      <c r="F283">
        <v>10.68</v>
      </c>
      <c r="I283">
        <v>10.68</v>
      </c>
      <c r="J283">
        <v>12.75</v>
      </c>
      <c r="K283">
        <v>3.65</v>
      </c>
      <c r="N283">
        <v>5.45</v>
      </c>
      <c r="O283">
        <v>2.62</v>
      </c>
      <c r="Q283">
        <v>2.62</v>
      </c>
      <c r="R283">
        <v>35.15</v>
      </c>
      <c r="S283">
        <v>32.53</v>
      </c>
      <c r="T283">
        <v>33.840000000000003</v>
      </c>
      <c r="U283">
        <v>34.899999999999991</v>
      </c>
      <c r="V283">
        <v>70700</v>
      </c>
      <c r="X283">
        <v>70700</v>
      </c>
      <c r="Z283">
        <v>70700</v>
      </c>
      <c r="AB283">
        <v>70700</v>
      </c>
      <c r="AD283">
        <v>70700</v>
      </c>
      <c r="AF283">
        <v>70700</v>
      </c>
      <c r="AH283">
        <v>70700</v>
      </c>
      <c r="AJ283">
        <v>70700</v>
      </c>
      <c r="AL283">
        <v>70700</v>
      </c>
      <c r="AN283">
        <v>70700</v>
      </c>
      <c r="AP283">
        <v>70700</v>
      </c>
      <c r="AR283">
        <v>70700</v>
      </c>
      <c r="AT283">
        <v>70700</v>
      </c>
      <c r="AV283">
        <v>70700</v>
      </c>
      <c r="AX283">
        <v>70700</v>
      </c>
      <c r="AZ283">
        <v>70700</v>
      </c>
      <c r="BB283">
        <v>70700</v>
      </c>
      <c r="BD283">
        <v>70700</v>
      </c>
      <c r="BF283">
        <v>70700</v>
      </c>
      <c r="BH283">
        <v>70700</v>
      </c>
      <c r="BI283" s="5"/>
      <c r="BJ283" s="5">
        <v>70700</v>
      </c>
      <c r="BL283">
        <v>70700</v>
      </c>
      <c r="BN283">
        <v>70700</v>
      </c>
      <c r="BP283">
        <v>70700</v>
      </c>
      <c r="BR283">
        <v>70700</v>
      </c>
      <c r="BT283">
        <v>70700</v>
      </c>
      <c r="BV283">
        <v>70700</v>
      </c>
      <c r="BX283">
        <v>70700</v>
      </c>
      <c r="BY283">
        <v>70700</v>
      </c>
      <c r="BZ283">
        <v>2392488</v>
      </c>
      <c r="CC283">
        <v>0</v>
      </c>
      <c r="CD283">
        <v>70700</v>
      </c>
      <c r="CE283">
        <v>2392488</v>
      </c>
      <c r="CF283" t="s">
        <v>8</v>
      </c>
      <c r="CH283">
        <v>70700</v>
      </c>
      <c r="CI283">
        <v>0</v>
      </c>
      <c r="CJ283">
        <v>2392488</v>
      </c>
      <c r="CK283" t="s">
        <v>20</v>
      </c>
      <c r="CN283">
        <v>0</v>
      </c>
      <c r="CO283" t="s">
        <v>1</v>
      </c>
      <c r="CP283" t="s">
        <v>1</v>
      </c>
      <c r="CQ283" t="b">
        <v>1</v>
      </c>
      <c r="CR283" t="s">
        <v>1863</v>
      </c>
      <c r="CT283" t="s">
        <v>1871</v>
      </c>
      <c r="CU283" t="s">
        <v>1864</v>
      </c>
      <c r="CV283" t="s">
        <v>1004</v>
      </c>
      <c r="CW283" t="s">
        <v>128</v>
      </c>
      <c r="CX283" t="s">
        <v>1450</v>
      </c>
      <c r="CY283">
        <v>1.0599999999999881</v>
      </c>
      <c r="CZ283">
        <v>74941.999999999156</v>
      </c>
      <c r="DA283">
        <v>2392488</v>
      </c>
      <c r="DB283" t="s">
        <v>8</v>
      </c>
      <c r="DC283" t="b">
        <v>1</v>
      </c>
      <c r="DD283">
        <v>2392488</v>
      </c>
      <c r="DE283">
        <v>0</v>
      </c>
      <c r="DF283" t="b">
        <v>1</v>
      </c>
      <c r="DG283" s="23">
        <f>ROUND(ПП4[[#This Row],[Стоимость квартиры с отделкой]]/1000000,2)</f>
        <v>2.39</v>
      </c>
    </row>
    <row r="284" spans="1:111" x14ac:dyDescent="0.25">
      <c r="A284">
        <v>283</v>
      </c>
      <c r="B284" t="s">
        <v>21</v>
      </c>
      <c r="C284">
        <v>8</v>
      </c>
      <c r="D284" t="s">
        <v>53</v>
      </c>
      <c r="E284">
        <v>0</v>
      </c>
      <c r="F284">
        <v>14.73</v>
      </c>
      <c r="I284">
        <v>14.73</v>
      </c>
      <c r="J284">
        <v>5.74</v>
      </c>
      <c r="K284">
        <v>3.61</v>
      </c>
      <c r="N284">
        <v>3.6</v>
      </c>
      <c r="O284">
        <v>3.34</v>
      </c>
      <c r="Q284">
        <v>3.34</v>
      </c>
      <c r="R284">
        <v>31.02</v>
      </c>
      <c r="S284">
        <v>27.68</v>
      </c>
      <c r="T284">
        <v>29.35</v>
      </c>
      <c r="U284">
        <v>30.2</v>
      </c>
      <c r="V284">
        <v>75600</v>
      </c>
      <c r="W284">
        <v>3780</v>
      </c>
      <c r="X284">
        <v>79380</v>
      </c>
      <c r="Z284">
        <v>79380</v>
      </c>
      <c r="AB284">
        <v>79380</v>
      </c>
      <c r="AC284">
        <v>9.7637400000000003</v>
      </c>
      <c r="AD284">
        <v>79389.763739999995</v>
      </c>
      <c r="AE284">
        <v>3969.4881869999999</v>
      </c>
      <c r="AF284">
        <v>83359.25192699999</v>
      </c>
      <c r="AH284">
        <v>83359.25192699999</v>
      </c>
      <c r="AJ284">
        <v>83359.25192699999</v>
      </c>
      <c r="AL284">
        <v>83359.25192699999</v>
      </c>
      <c r="AN284">
        <v>83359.25192699999</v>
      </c>
      <c r="AP284">
        <v>83359.25192699999</v>
      </c>
      <c r="AR284">
        <v>83359.25192699999</v>
      </c>
      <c r="AT284">
        <v>83359.25192699999</v>
      </c>
      <c r="AV284">
        <v>83359.25192699999</v>
      </c>
      <c r="AX284">
        <v>83359.25192699999</v>
      </c>
      <c r="AZ284">
        <v>83359.25192699999</v>
      </c>
      <c r="BB284">
        <v>83359.25192699999</v>
      </c>
      <c r="BD284">
        <v>83359.25192699999</v>
      </c>
      <c r="BF284">
        <v>83359.25192699999</v>
      </c>
      <c r="BH284">
        <v>83359.25192699999</v>
      </c>
      <c r="BI284" s="5"/>
      <c r="BJ284" s="5">
        <v>83359.25192699999</v>
      </c>
      <c r="BL284">
        <v>83359.25192699999</v>
      </c>
      <c r="BN284">
        <v>83359.25192699999</v>
      </c>
      <c r="BP284">
        <v>83359.25192699999</v>
      </c>
      <c r="BR284">
        <v>83359.25192699999</v>
      </c>
      <c r="BT284">
        <v>83359.25192699999</v>
      </c>
      <c r="BV284">
        <v>83359.25192699999</v>
      </c>
      <c r="BX284">
        <v>83359.25192699999</v>
      </c>
      <c r="BY284">
        <v>83359.25</v>
      </c>
      <c r="BZ284">
        <v>2446593.9900000002</v>
      </c>
      <c r="CC284">
        <v>0</v>
      </c>
      <c r="CD284">
        <v>83359.250085178879</v>
      </c>
      <c r="CE284">
        <v>2446593.9900000002</v>
      </c>
      <c r="CF284" t="s">
        <v>9</v>
      </c>
      <c r="CG284">
        <v>4000</v>
      </c>
      <c r="CH284">
        <v>87359.250085178879</v>
      </c>
      <c r="CI284">
        <v>117400</v>
      </c>
      <c r="CJ284">
        <v>2563993.9900000002</v>
      </c>
      <c r="CN284">
        <v>0</v>
      </c>
      <c r="CO284" t="s">
        <v>1</v>
      </c>
      <c r="CP284" t="s">
        <v>1</v>
      </c>
      <c r="CQ284" t="b">
        <v>1</v>
      </c>
      <c r="CR284" t="s">
        <v>1863</v>
      </c>
      <c r="CT284" t="s">
        <v>1871</v>
      </c>
      <c r="CU284" t="s">
        <v>1862</v>
      </c>
      <c r="CV284" t="s">
        <v>1005</v>
      </c>
      <c r="CW284" t="s">
        <v>128</v>
      </c>
      <c r="CX284" t="s">
        <v>1450</v>
      </c>
      <c r="CY284">
        <v>0.84999999999999787</v>
      </c>
      <c r="CZ284">
        <v>74255.362572401849</v>
      </c>
      <c r="DA284">
        <v>2563993.9900000002</v>
      </c>
      <c r="DB284" t="s">
        <v>9</v>
      </c>
      <c r="DC284" t="b">
        <v>1</v>
      </c>
      <c r="DD284">
        <v>2563993.9900000002</v>
      </c>
      <c r="DE284">
        <v>0</v>
      </c>
      <c r="DF284" t="b">
        <v>1</v>
      </c>
      <c r="DG284" s="23">
        <f>ROUND(ПП4[[#This Row],[Стоимость квартиры с отделкой]]/1000000,2)</f>
        <v>2.56</v>
      </c>
    </row>
    <row r="285" spans="1:111" x14ac:dyDescent="0.25">
      <c r="A285">
        <v>284</v>
      </c>
      <c r="B285" t="s">
        <v>21</v>
      </c>
      <c r="C285">
        <v>8</v>
      </c>
      <c r="D285" t="s">
        <v>54</v>
      </c>
      <c r="E285">
        <v>2</v>
      </c>
      <c r="F285">
        <v>17.22</v>
      </c>
      <c r="G285">
        <v>12.24</v>
      </c>
      <c r="I285">
        <v>29.46</v>
      </c>
      <c r="J285">
        <v>17.010000000000002</v>
      </c>
      <c r="K285">
        <v>3.67</v>
      </c>
      <c r="L285">
        <v>2.4</v>
      </c>
      <c r="N285">
        <v>12.71</v>
      </c>
      <c r="O285">
        <v>2.61</v>
      </c>
      <c r="P285">
        <v>2.78</v>
      </c>
      <c r="Q285">
        <v>5.39</v>
      </c>
      <c r="R285">
        <v>70.64</v>
      </c>
      <c r="S285">
        <v>65.25</v>
      </c>
      <c r="T285">
        <v>67.95</v>
      </c>
      <c r="U285">
        <v>69.599999999999994</v>
      </c>
      <c r="V285">
        <v>71304.800000000003</v>
      </c>
      <c r="W285">
        <v>3565.24</v>
      </c>
      <c r="X285">
        <v>74870.039999999994</v>
      </c>
      <c r="Z285">
        <v>74870.039999999994</v>
      </c>
      <c r="AB285">
        <v>74870.039999999994</v>
      </c>
      <c r="AD285">
        <v>74870.039999999994</v>
      </c>
      <c r="AF285">
        <v>74870.039999999994</v>
      </c>
      <c r="AH285">
        <v>74870.039999999994</v>
      </c>
      <c r="AJ285">
        <v>74870.039999999994</v>
      </c>
      <c r="AL285">
        <v>74870.039999999994</v>
      </c>
      <c r="AN285">
        <v>74870.039999999994</v>
      </c>
      <c r="AP285">
        <v>74870.039999999994</v>
      </c>
      <c r="AR285">
        <v>74870.039999999994</v>
      </c>
      <c r="AT285">
        <v>74870.039999999994</v>
      </c>
      <c r="AV285">
        <v>74870.039999999994</v>
      </c>
      <c r="AX285">
        <v>74870.039999999994</v>
      </c>
      <c r="AZ285">
        <v>74870.039999999994</v>
      </c>
      <c r="BB285">
        <v>74870.039999999994</v>
      </c>
      <c r="BD285">
        <v>74870.039999999994</v>
      </c>
      <c r="BF285">
        <v>74870.039999999994</v>
      </c>
      <c r="BH285">
        <v>74870.039999999994</v>
      </c>
      <c r="BI285" s="5"/>
      <c r="BJ285" s="5">
        <v>74870.039999999994</v>
      </c>
      <c r="BL285">
        <v>74870.039999999994</v>
      </c>
      <c r="BN285">
        <v>74870.039999999994</v>
      </c>
      <c r="BP285">
        <v>74870.039999999994</v>
      </c>
      <c r="BR285">
        <v>74870.039999999994</v>
      </c>
      <c r="BT285">
        <v>74870.039999999994</v>
      </c>
      <c r="BV285">
        <v>74870.039999999994</v>
      </c>
      <c r="BX285">
        <v>74870.039999999994</v>
      </c>
      <c r="BY285">
        <v>74870.039999999994</v>
      </c>
      <c r="BZ285">
        <v>5087419.22</v>
      </c>
      <c r="CC285">
        <v>0</v>
      </c>
      <c r="CD285">
        <v>74870.040029433396</v>
      </c>
      <c r="CE285">
        <v>5087419.22</v>
      </c>
      <c r="CF285" t="s">
        <v>8</v>
      </c>
      <c r="CH285">
        <v>74870.040029433396</v>
      </c>
      <c r="CI285">
        <v>0</v>
      </c>
      <c r="CJ285">
        <v>5087419.22</v>
      </c>
      <c r="CN285">
        <v>0</v>
      </c>
      <c r="CO285" t="s">
        <v>1</v>
      </c>
      <c r="CP285" t="s">
        <v>1</v>
      </c>
      <c r="CQ285" t="b">
        <v>1</v>
      </c>
      <c r="CR285" t="s">
        <v>1863</v>
      </c>
      <c r="CT285" t="s">
        <v>1871</v>
      </c>
      <c r="CU285" t="s">
        <v>1857</v>
      </c>
      <c r="CV285" t="s">
        <v>1006</v>
      </c>
      <c r="CW285" t="s">
        <v>128</v>
      </c>
      <c r="CX285" t="s">
        <v>1450</v>
      </c>
      <c r="CY285">
        <v>1.6499999999999917</v>
      </c>
      <c r="CZ285">
        <v>123535.56604856446</v>
      </c>
      <c r="DA285">
        <v>5087419.22</v>
      </c>
      <c r="DB285" t="s">
        <v>8</v>
      </c>
      <c r="DC285" t="b">
        <v>1</v>
      </c>
      <c r="DD285">
        <v>5087419.22</v>
      </c>
      <c r="DE285">
        <v>0</v>
      </c>
      <c r="DF285" t="b">
        <v>1</v>
      </c>
      <c r="DG285" s="23">
        <f>ROUND(ПП4[[#This Row],[Стоимость квартиры с отделкой]]/1000000,2)</f>
        <v>5.09</v>
      </c>
    </row>
    <row r="286" spans="1:111" x14ac:dyDescent="0.25">
      <c r="A286">
        <v>285</v>
      </c>
      <c r="B286" t="s">
        <v>21</v>
      </c>
      <c r="C286">
        <v>8</v>
      </c>
      <c r="D286" t="s">
        <v>55</v>
      </c>
      <c r="E286">
        <v>0</v>
      </c>
      <c r="F286">
        <v>19.22</v>
      </c>
      <c r="I286">
        <v>19.22</v>
      </c>
      <c r="J286">
        <v>9.57</v>
      </c>
      <c r="K286">
        <v>3.76</v>
      </c>
      <c r="N286">
        <v>2.56</v>
      </c>
      <c r="O286">
        <v>2.68</v>
      </c>
      <c r="Q286">
        <v>2.68</v>
      </c>
      <c r="R286">
        <v>37.79</v>
      </c>
      <c r="S286">
        <v>35.11</v>
      </c>
      <c r="T286">
        <v>36.450000000000003</v>
      </c>
      <c r="U286">
        <v>37.4</v>
      </c>
      <c r="V286">
        <v>76356</v>
      </c>
      <c r="W286">
        <v>3817.8</v>
      </c>
      <c r="X286">
        <v>80173.8</v>
      </c>
      <c r="Z286">
        <v>80173.8</v>
      </c>
      <c r="AB286">
        <v>80173.8</v>
      </c>
      <c r="AC286">
        <v>9.8613774000000003</v>
      </c>
      <c r="AD286">
        <v>80183.6613774</v>
      </c>
      <c r="AE286">
        <v>4009.1830688700002</v>
      </c>
      <c r="AF286">
        <v>84192.844446269999</v>
      </c>
      <c r="AH286">
        <v>84192.844446269999</v>
      </c>
      <c r="AJ286">
        <v>84192.844446269999</v>
      </c>
      <c r="AK286">
        <v>841.92844446269999</v>
      </c>
      <c r="AL286">
        <v>85034.772890732711</v>
      </c>
      <c r="AM286">
        <v>1700.695457814654</v>
      </c>
      <c r="AN286">
        <v>86735.468348547351</v>
      </c>
      <c r="AO286">
        <v>4336.7734174273673</v>
      </c>
      <c r="AP286">
        <v>91072.241765974715</v>
      </c>
      <c r="AR286">
        <v>91072.241765974715</v>
      </c>
      <c r="AT286">
        <v>91072.241765974715</v>
      </c>
      <c r="AV286">
        <v>91072.241765974715</v>
      </c>
      <c r="AX286">
        <v>91072.241765974715</v>
      </c>
      <c r="AZ286">
        <v>91072.241765974715</v>
      </c>
      <c r="BB286">
        <v>91072.241765974715</v>
      </c>
      <c r="BD286">
        <v>91072.241765974715</v>
      </c>
      <c r="BF286">
        <v>91072.241765974715</v>
      </c>
      <c r="BH286">
        <v>91072.241765974715</v>
      </c>
      <c r="BI286" s="5"/>
      <c r="BJ286" s="5">
        <v>91072.241765974715</v>
      </c>
      <c r="BL286">
        <v>91072.241765974715</v>
      </c>
      <c r="BN286">
        <v>91072.241765974715</v>
      </c>
      <c r="BP286">
        <v>91072.241765974715</v>
      </c>
      <c r="BR286">
        <v>91072.241765974715</v>
      </c>
      <c r="BT286">
        <v>91072.241765974715</v>
      </c>
      <c r="BV286">
        <v>91072.241765974715</v>
      </c>
      <c r="BX286">
        <v>91072.241765974715</v>
      </c>
      <c r="BY286">
        <v>91072.24</v>
      </c>
      <c r="BZ286">
        <v>3319583.15</v>
      </c>
      <c r="CC286">
        <v>0</v>
      </c>
      <c r="CD286">
        <v>91072.240054869675</v>
      </c>
      <c r="CE286">
        <v>3319583.15</v>
      </c>
      <c r="CF286" t="s">
        <v>9</v>
      </c>
      <c r="CG286">
        <v>4000</v>
      </c>
      <c r="CH286">
        <v>95072.240054869675</v>
      </c>
      <c r="CI286">
        <v>145800</v>
      </c>
      <c r="CJ286">
        <v>3465383.15</v>
      </c>
      <c r="CN286">
        <v>0</v>
      </c>
      <c r="CO286" t="s">
        <v>1</v>
      </c>
      <c r="CP286" t="s">
        <v>1</v>
      </c>
      <c r="CQ286" t="b">
        <v>1</v>
      </c>
      <c r="CR286" t="s">
        <v>1863</v>
      </c>
      <c r="CT286" t="s">
        <v>1871</v>
      </c>
      <c r="CU286" t="s">
        <v>1862</v>
      </c>
      <c r="CV286" t="s">
        <v>1007</v>
      </c>
      <c r="CW286" t="s">
        <v>128</v>
      </c>
      <c r="CX286" t="s">
        <v>1450</v>
      </c>
      <c r="CY286">
        <v>0.94999999999999563</v>
      </c>
      <c r="CZ286">
        <v>90318.628052125787</v>
      </c>
      <c r="DA286">
        <v>3465383.15</v>
      </c>
      <c r="DB286" t="s">
        <v>9</v>
      </c>
      <c r="DC286" t="b">
        <v>1</v>
      </c>
      <c r="DD286">
        <v>3465383.15</v>
      </c>
      <c r="DE286">
        <v>0</v>
      </c>
      <c r="DF286" t="b">
        <v>1</v>
      </c>
      <c r="DG286" s="23">
        <f>ROUND(ПП4[[#This Row],[Стоимость квартиры с отделкой]]/1000000,2)</f>
        <v>3.47</v>
      </c>
    </row>
    <row r="287" spans="1:111" x14ac:dyDescent="0.25">
      <c r="A287">
        <v>286</v>
      </c>
      <c r="B287" t="s">
        <v>21</v>
      </c>
      <c r="C287">
        <v>8</v>
      </c>
      <c r="D287" t="s">
        <v>56</v>
      </c>
      <c r="E287">
        <v>2</v>
      </c>
      <c r="F287">
        <v>18.12</v>
      </c>
      <c r="G287">
        <v>9.8800000000000008</v>
      </c>
      <c r="I287">
        <v>28</v>
      </c>
      <c r="J287">
        <v>15.3</v>
      </c>
      <c r="K287">
        <v>3.49</v>
      </c>
      <c r="L287">
        <v>2.34</v>
      </c>
      <c r="N287">
        <v>8.1</v>
      </c>
      <c r="O287">
        <v>2.63</v>
      </c>
      <c r="Q287">
        <v>2.63</v>
      </c>
      <c r="R287">
        <v>59.86</v>
      </c>
      <c r="S287">
        <v>57.23</v>
      </c>
      <c r="T287">
        <v>58.55</v>
      </c>
      <c r="U287">
        <v>60.499999999999993</v>
      </c>
      <c r="V287">
        <v>68639.199999999997</v>
      </c>
      <c r="W287">
        <v>3431.96</v>
      </c>
      <c r="X287">
        <v>72071.16</v>
      </c>
      <c r="Z287">
        <v>72071.16</v>
      </c>
      <c r="AA287">
        <v>3603.558</v>
      </c>
      <c r="AB287">
        <v>75674.717999999993</v>
      </c>
      <c r="AC287">
        <v>9.3079903140000013</v>
      </c>
      <c r="AD287">
        <v>75684.02599031401</v>
      </c>
      <c r="AF287">
        <v>75684.02599031401</v>
      </c>
      <c r="AH287">
        <v>75684.02599031401</v>
      </c>
      <c r="AI287">
        <v>1513.6805198062802</v>
      </c>
      <c r="AJ287">
        <v>77197.70651012029</v>
      </c>
      <c r="AK287">
        <v>771.97706510120292</v>
      </c>
      <c r="AL287">
        <v>77969.683575221497</v>
      </c>
      <c r="AN287">
        <v>77969.683575221497</v>
      </c>
      <c r="AP287">
        <v>77969.683575221497</v>
      </c>
      <c r="AR287">
        <v>77969.683575221497</v>
      </c>
      <c r="AT287">
        <v>77969.683575221497</v>
      </c>
      <c r="AV287">
        <v>77969.683575221497</v>
      </c>
      <c r="AX287">
        <v>77969.683575221497</v>
      </c>
      <c r="AZ287">
        <v>77969.683575221497</v>
      </c>
      <c r="BB287">
        <v>77969.683575221497</v>
      </c>
      <c r="BD287">
        <v>77969.683575221497</v>
      </c>
      <c r="BF287">
        <v>77969.683575221497</v>
      </c>
      <c r="BH287">
        <v>77969.683575221497</v>
      </c>
      <c r="BI287" s="5"/>
      <c r="BJ287" s="5">
        <v>77969.683575221497</v>
      </c>
      <c r="BL287">
        <v>77969.683575221497</v>
      </c>
      <c r="BN287">
        <v>77969.683575221497</v>
      </c>
      <c r="BP287">
        <v>77969.683575221497</v>
      </c>
      <c r="BR287">
        <v>77969.683575221497</v>
      </c>
      <c r="BT287">
        <v>77969.683575221497</v>
      </c>
      <c r="BV287">
        <v>77969.683575221497</v>
      </c>
      <c r="BX287">
        <v>77969.683575221497</v>
      </c>
      <c r="BY287">
        <v>77969.679999999993</v>
      </c>
      <c r="BZ287">
        <v>4565124.76</v>
      </c>
      <c r="CB287">
        <v>0.06</v>
      </c>
      <c r="CC287">
        <v>273907.48559999996</v>
      </c>
      <c r="CD287">
        <v>73291.499060631933</v>
      </c>
      <c r="CE287">
        <v>4291217.2699999996</v>
      </c>
      <c r="CF287" t="s">
        <v>9</v>
      </c>
      <c r="CG287">
        <v>4000</v>
      </c>
      <c r="CH287">
        <v>77291.499060631933</v>
      </c>
      <c r="CI287">
        <v>234200</v>
      </c>
      <c r="CJ287">
        <v>4525417.2699999996</v>
      </c>
      <c r="CL287" t="s">
        <v>110</v>
      </c>
      <c r="CN287">
        <v>0</v>
      </c>
      <c r="CO287" t="s">
        <v>1</v>
      </c>
      <c r="CP287" t="s">
        <v>1</v>
      </c>
      <c r="CQ287" t="b">
        <v>1</v>
      </c>
      <c r="CR287" t="s">
        <v>1863</v>
      </c>
      <c r="CT287" t="s">
        <v>1871</v>
      </c>
      <c r="CU287" t="s">
        <v>1857</v>
      </c>
      <c r="CV287" t="s">
        <v>1008</v>
      </c>
      <c r="CW287" t="s">
        <v>128</v>
      </c>
      <c r="CX287" t="s">
        <v>1450</v>
      </c>
      <c r="CY287">
        <v>1.9499999999999955</v>
      </c>
      <c r="CZ287">
        <v>150718.42316823194</v>
      </c>
      <c r="DA287">
        <v>4525417.2699999996</v>
      </c>
      <c r="DB287" t="s">
        <v>9</v>
      </c>
      <c r="DC287" t="b">
        <v>1</v>
      </c>
      <c r="DD287">
        <v>4525417.2699999996</v>
      </c>
      <c r="DE287">
        <v>0</v>
      </c>
      <c r="DF287" t="b">
        <v>1</v>
      </c>
      <c r="DG287" s="23">
        <f>ROUND(ПП4[[#This Row],[Стоимость квартиры с отделкой]]/1000000,2)</f>
        <v>4.53</v>
      </c>
    </row>
    <row r="288" spans="1:111" x14ac:dyDescent="0.25">
      <c r="A288">
        <v>287</v>
      </c>
      <c r="B288" t="s">
        <v>21</v>
      </c>
      <c r="C288">
        <v>8</v>
      </c>
      <c r="D288" t="s">
        <v>57</v>
      </c>
      <c r="E288">
        <v>2</v>
      </c>
      <c r="F288">
        <v>15.36</v>
      </c>
      <c r="G288">
        <v>9.8699999999999992</v>
      </c>
      <c r="I288">
        <v>25.23</v>
      </c>
      <c r="J288">
        <v>16.260000000000002</v>
      </c>
      <c r="K288">
        <v>3.74</v>
      </c>
      <c r="L288">
        <v>2.09</v>
      </c>
      <c r="N288">
        <v>8.06</v>
      </c>
      <c r="O288">
        <v>2.63</v>
      </c>
      <c r="Q288">
        <v>2.63</v>
      </c>
      <c r="R288">
        <v>58.01</v>
      </c>
      <c r="S288">
        <v>55.379999999999995</v>
      </c>
      <c r="T288">
        <v>56.7</v>
      </c>
      <c r="U288">
        <v>58.3</v>
      </c>
      <c r="V288">
        <v>68639.199999999997</v>
      </c>
      <c r="W288">
        <v>3431.96</v>
      </c>
      <c r="X288">
        <v>72071.16</v>
      </c>
      <c r="Z288">
        <v>72071.16</v>
      </c>
      <c r="AA288">
        <v>3603.558</v>
      </c>
      <c r="AB288">
        <v>75674.717999999993</v>
      </c>
      <c r="AC288">
        <v>9.3079903140000013</v>
      </c>
      <c r="AD288">
        <v>75684.02599031401</v>
      </c>
      <c r="AF288">
        <v>75684.02599031401</v>
      </c>
      <c r="AH288">
        <v>75684.02599031401</v>
      </c>
      <c r="AJ288">
        <v>75684.02599031401</v>
      </c>
      <c r="AL288">
        <v>75684.02599031401</v>
      </c>
      <c r="AN288">
        <v>75684.02599031401</v>
      </c>
      <c r="AP288">
        <v>75684.02599031401</v>
      </c>
      <c r="AR288">
        <v>75684.02599031401</v>
      </c>
      <c r="AT288">
        <v>75684.02599031401</v>
      </c>
      <c r="AV288">
        <v>75684.02599031401</v>
      </c>
      <c r="AX288">
        <v>75684.02599031401</v>
      </c>
      <c r="AZ288">
        <v>75684.02599031401</v>
      </c>
      <c r="BB288">
        <v>75684.02599031401</v>
      </c>
      <c r="BD288">
        <v>75684.02599031401</v>
      </c>
      <c r="BF288">
        <v>75684.02599031401</v>
      </c>
      <c r="BH288">
        <v>75684.02599031401</v>
      </c>
      <c r="BI288" s="5"/>
      <c r="BJ288" s="5">
        <v>75684.02599031401</v>
      </c>
      <c r="BL288">
        <v>75684.02599031401</v>
      </c>
      <c r="BN288">
        <v>75684.02599031401</v>
      </c>
      <c r="BP288">
        <v>75684.02599031401</v>
      </c>
      <c r="BR288">
        <v>75684.02599031401</v>
      </c>
      <c r="BT288">
        <v>75684.02599031401</v>
      </c>
      <c r="BV288">
        <v>75684.02599031401</v>
      </c>
      <c r="BX288">
        <v>75684.02599031401</v>
      </c>
      <c r="BY288">
        <v>75684.03</v>
      </c>
      <c r="BZ288">
        <v>4291284.5</v>
      </c>
      <c r="CC288">
        <v>0</v>
      </c>
      <c r="CD288">
        <v>75684.02998236331</v>
      </c>
      <c r="CE288">
        <v>4291284.5</v>
      </c>
      <c r="CF288" t="s">
        <v>8</v>
      </c>
      <c r="CH288">
        <v>75684.02998236331</v>
      </c>
      <c r="CI288">
        <v>0</v>
      </c>
      <c r="CJ288">
        <v>4291284.5</v>
      </c>
      <c r="CN288">
        <v>0</v>
      </c>
      <c r="CO288" t="s">
        <v>1</v>
      </c>
      <c r="CP288" t="s">
        <v>1</v>
      </c>
      <c r="CQ288" t="b">
        <v>1</v>
      </c>
      <c r="CR288" t="s">
        <v>1863</v>
      </c>
      <c r="CT288" t="s">
        <v>1871</v>
      </c>
      <c r="CU288" t="s">
        <v>1857</v>
      </c>
      <c r="CV288" t="s">
        <v>1009</v>
      </c>
      <c r="CW288" t="s">
        <v>128</v>
      </c>
      <c r="CX288" t="s">
        <v>1450</v>
      </c>
      <c r="CY288">
        <v>1.5999999999999943</v>
      </c>
      <c r="CZ288">
        <v>121094.44797178089</v>
      </c>
      <c r="DA288">
        <v>4291284.5</v>
      </c>
      <c r="DB288" t="s">
        <v>8</v>
      </c>
      <c r="DC288" t="b">
        <v>1</v>
      </c>
      <c r="DD288">
        <v>4291284.5</v>
      </c>
      <c r="DE288">
        <v>0</v>
      </c>
      <c r="DF288" t="b">
        <v>1</v>
      </c>
      <c r="DG288" s="23">
        <f>ROUND(ПП4[[#This Row],[Стоимость квартиры с отделкой]]/1000000,2)</f>
        <v>4.29</v>
      </c>
    </row>
    <row r="289" spans="1:111" x14ac:dyDescent="0.25">
      <c r="A289">
        <v>288</v>
      </c>
      <c r="B289" t="s">
        <v>21</v>
      </c>
      <c r="C289">
        <v>8</v>
      </c>
      <c r="D289" t="s">
        <v>58</v>
      </c>
      <c r="E289">
        <v>3</v>
      </c>
      <c r="F289">
        <v>16.27</v>
      </c>
      <c r="G289">
        <v>10.96</v>
      </c>
      <c r="H289">
        <v>10.7</v>
      </c>
      <c r="I289">
        <v>37.93</v>
      </c>
      <c r="J289">
        <v>13.42</v>
      </c>
      <c r="K289">
        <v>4.53</v>
      </c>
      <c r="L289">
        <v>2.27</v>
      </c>
      <c r="N289">
        <v>12.94</v>
      </c>
      <c r="O289">
        <v>2.83</v>
      </c>
      <c r="Q289">
        <v>2.83</v>
      </c>
      <c r="R289">
        <v>73.92</v>
      </c>
      <c r="S289">
        <v>71.09</v>
      </c>
      <c r="T289">
        <v>72.510000000000005</v>
      </c>
      <c r="U289">
        <v>74.7</v>
      </c>
      <c r="V289">
        <v>68992.000000000015</v>
      </c>
      <c r="W289">
        <v>3449.6000000000008</v>
      </c>
      <c r="X289">
        <v>72441.60000000002</v>
      </c>
      <c r="Z289">
        <v>72441.60000000002</v>
      </c>
      <c r="AB289">
        <v>72441.60000000002</v>
      </c>
      <c r="AC289">
        <v>8.9103168000000039</v>
      </c>
      <c r="AD289">
        <v>72450.510316800021</v>
      </c>
      <c r="AF289">
        <v>72450.510316800021</v>
      </c>
      <c r="AH289">
        <v>72450.510316800021</v>
      </c>
      <c r="AI289">
        <v>2173.5153095040005</v>
      </c>
      <c r="AJ289">
        <v>74624.025626304021</v>
      </c>
      <c r="AK289">
        <v>746.24025626304035</v>
      </c>
      <c r="AL289">
        <v>75370.265882567066</v>
      </c>
      <c r="AN289">
        <v>75370.265882567066</v>
      </c>
      <c r="AP289">
        <v>75370.265882567066</v>
      </c>
      <c r="AR289">
        <v>75370.265882567066</v>
      </c>
      <c r="AT289">
        <v>75370.265882567066</v>
      </c>
      <c r="AV289">
        <v>75370.265882567066</v>
      </c>
      <c r="AX289">
        <v>75370.265882567066</v>
      </c>
      <c r="AZ289">
        <v>75370.265882567066</v>
      </c>
      <c r="BB289">
        <v>75370.265882567066</v>
      </c>
      <c r="BD289">
        <v>75370.265882567066</v>
      </c>
      <c r="BF289">
        <v>75370.265882567066</v>
      </c>
      <c r="BH289">
        <v>75370.265882567066</v>
      </c>
      <c r="BI289" s="5"/>
      <c r="BJ289" s="5">
        <v>75370.265882567066</v>
      </c>
      <c r="BL289">
        <v>75370.265882567066</v>
      </c>
      <c r="BN289">
        <v>75370.265882567066</v>
      </c>
      <c r="BP289">
        <v>75370.265882567066</v>
      </c>
      <c r="BR289">
        <v>75370.265882567066</v>
      </c>
      <c r="BT289">
        <v>75370.265882567066</v>
      </c>
      <c r="BV289">
        <v>75370.265882567066</v>
      </c>
      <c r="BX289">
        <v>75370.265882567066</v>
      </c>
      <c r="BY289">
        <v>75370.27</v>
      </c>
      <c r="BZ289">
        <v>5465098.2800000003</v>
      </c>
      <c r="CC289">
        <v>0</v>
      </c>
      <c r="CD289">
        <v>75370.27003171976</v>
      </c>
      <c r="CE289">
        <v>5465098.2800000003</v>
      </c>
      <c r="CF289" t="s">
        <v>9</v>
      </c>
      <c r="CG289">
        <v>4000</v>
      </c>
      <c r="CH289">
        <v>79370.27003171976</v>
      </c>
      <c r="CI289">
        <v>290040</v>
      </c>
      <c r="CJ289">
        <v>5755138.2800000003</v>
      </c>
      <c r="CN289">
        <v>0</v>
      </c>
      <c r="CO289" t="s">
        <v>1</v>
      </c>
      <c r="CP289" t="s">
        <v>1</v>
      </c>
      <c r="CQ289" t="b">
        <v>1</v>
      </c>
      <c r="CR289" t="s">
        <v>1863</v>
      </c>
      <c r="CT289" t="s">
        <v>1871</v>
      </c>
      <c r="CU289" t="s">
        <v>1866</v>
      </c>
      <c r="CV289" t="s">
        <v>1010</v>
      </c>
      <c r="CW289" t="s">
        <v>128</v>
      </c>
      <c r="CX289" t="s">
        <v>1450</v>
      </c>
      <c r="CY289">
        <v>2.1899999999999977</v>
      </c>
      <c r="CZ289">
        <v>173820.89136946609</v>
      </c>
      <c r="DA289">
        <v>5755138.2800000003</v>
      </c>
      <c r="DB289" t="s">
        <v>9</v>
      </c>
      <c r="DC289" t="b">
        <v>1</v>
      </c>
      <c r="DD289">
        <v>5755138.2800000003</v>
      </c>
      <c r="DE289">
        <v>0</v>
      </c>
      <c r="DF289" t="b">
        <v>1</v>
      </c>
      <c r="DG289" s="23">
        <f>ROUND(ПП4[[#This Row],[Стоимость квартиры с отделкой]]/1000000,2)</f>
        <v>5.76</v>
      </c>
    </row>
    <row r="290" spans="1:111" x14ac:dyDescent="0.25">
      <c r="A290">
        <v>289</v>
      </c>
      <c r="B290" t="s">
        <v>21</v>
      </c>
      <c r="C290">
        <v>8</v>
      </c>
      <c r="D290" t="s">
        <v>59</v>
      </c>
      <c r="E290">
        <v>1</v>
      </c>
      <c r="F290">
        <v>10.68</v>
      </c>
      <c r="I290">
        <v>10.68</v>
      </c>
      <c r="J290">
        <v>12.75</v>
      </c>
      <c r="K290">
        <v>3.65</v>
      </c>
      <c r="N290">
        <v>5.45</v>
      </c>
      <c r="O290">
        <v>2.62</v>
      </c>
      <c r="Q290">
        <v>2.62</v>
      </c>
      <c r="R290">
        <v>35.15</v>
      </c>
      <c r="S290">
        <v>32.53</v>
      </c>
      <c r="T290">
        <v>33.840000000000003</v>
      </c>
      <c r="U290">
        <v>34.699999999999996</v>
      </c>
      <c r="V290">
        <v>70700</v>
      </c>
      <c r="W290">
        <v>3535</v>
      </c>
      <c r="X290">
        <v>74235</v>
      </c>
      <c r="Z290">
        <v>74235</v>
      </c>
      <c r="AB290">
        <v>74235</v>
      </c>
      <c r="AD290">
        <v>74235</v>
      </c>
      <c r="AF290">
        <v>74235</v>
      </c>
      <c r="AH290">
        <v>74235</v>
      </c>
      <c r="AJ290">
        <v>74235</v>
      </c>
      <c r="AL290">
        <v>74235</v>
      </c>
      <c r="AN290">
        <v>74235</v>
      </c>
      <c r="AP290">
        <v>74235</v>
      </c>
      <c r="AR290">
        <v>74235</v>
      </c>
      <c r="AT290">
        <v>74235</v>
      </c>
      <c r="AV290">
        <v>74235</v>
      </c>
      <c r="AX290">
        <v>74235</v>
      </c>
      <c r="AZ290">
        <v>74235</v>
      </c>
      <c r="BB290">
        <v>74235</v>
      </c>
      <c r="BD290">
        <v>74235</v>
      </c>
      <c r="BF290">
        <v>74235</v>
      </c>
      <c r="BH290">
        <v>74235</v>
      </c>
      <c r="BI290" s="5"/>
      <c r="BJ290" s="5">
        <v>74235</v>
      </c>
      <c r="BL290">
        <v>74235</v>
      </c>
      <c r="BN290">
        <v>74235</v>
      </c>
      <c r="BP290">
        <v>74235</v>
      </c>
      <c r="BR290">
        <v>74235</v>
      </c>
      <c r="BT290">
        <v>74235</v>
      </c>
      <c r="BV290">
        <v>74235</v>
      </c>
      <c r="BX290">
        <v>74235</v>
      </c>
      <c r="BY290">
        <v>74235</v>
      </c>
      <c r="BZ290">
        <v>2512112.4</v>
      </c>
      <c r="CC290">
        <v>0</v>
      </c>
      <c r="CD290">
        <v>74234.999999999985</v>
      </c>
      <c r="CE290">
        <v>2512112.4</v>
      </c>
      <c r="CF290" t="s">
        <v>8</v>
      </c>
      <c r="CH290">
        <v>74234.999999999985</v>
      </c>
      <c r="CI290">
        <v>0</v>
      </c>
      <c r="CJ290">
        <v>2512112.4</v>
      </c>
      <c r="CK290" t="s">
        <v>20</v>
      </c>
      <c r="CN290">
        <v>0</v>
      </c>
      <c r="CO290" t="s">
        <v>1</v>
      </c>
      <c r="CP290" t="s">
        <v>1</v>
      </c>
      <c r="CQ290" t="b">
        <v>1</v>
      </c>
      <c r="CR290" t="s">
        <v>1863</v>
      </c>
      <c r="CT290" t="s">
        <v>1871</v>
      </c>
      <c r="CU290" t="s">
        <v>1864</v>
      </c>
      <c r="CV290" t="s">
        <v>1011</v>
      </c>
      <c r="CW290" t="s">
        <v>128</v>
      </c>
      <c r="CX290" t="s">
        <v>1450</v>
      </c>
      <c r="CY290">
        <v>0.85999999999999233</v>
      </c>
      <c r="CZ290">
        <v>63842.099999999416</v>
      </c>
      <c r="DA290">
        <v>2512112.4</v>
      </c>
      <c r="DB290" t="s">
        <v>8</v>
      </c>
      <c r="DC290" t="b">
        <v>1</v>
      </c>
      <c r="DD290">
        <v>2512112.4</v>
      </c>
      <c r="DE290">
        <v>0</v>
      </c>
      <c r="DF290" t="b">
        <v>1</v>
      </c>
      <c r="DG290" s="23">
        <f>ROUND(ПП4[[#This Row],[Стоимость квартиры с отделкой]]/1000000,2)</f>
        <v>2.5099999999999998</v>
      </c>
    </row>
    <row r="291" spans="1:111" x14ac:dyDescent="0.25">
      <c r="A291">
        <v>290</v>
      </c>
      <c r="B291" t="s">
        <v>21</v>
      </c>
      <c r="C291">
        <v>9</v>
      </c>
      <c r="D291" t="s">
        <v>53</v>
      </c>
      <c r="E291">
        <v>0</v>
      </c>
      <c r="F291">
        <v>14.73</v>
      </c>
      <c r="I291">
        <v>14.73</v>
      </c>
      <c r="J291">
        <v>5.74</v>
      </c>
      <c r="K291">
        <v>3.61</v>
      </c>
      <c r="N291">
        <v>3.6</v>
      </c>
      <c r="O291">
        <v>3.34</v>
      </c>
      <c r="Q291">
        <v>3.34</v>
      </c>
      <c r="R291">
        <v>31.02</v>
      </c>
      <c r="S291">
        <v>27.68</v>
      </c>
      <c r="T291">
        <v>29.35</v>
      </c>
      <c r="U291">
        <v>30.1</v>
      </c>
      <c r="V291">
        <v>75600</v>
      </c>
      <c r="W291">
        <v>3780</v>
      </c>
      <c r="X291">
        <v>79380</v>
      </c>
      <c r="Z291">
        <v>79380</v>
      </c>
      <c r="AB291">
        <v>79380</v>
      </c>
      <c r="AC291">
        <v>9.7637400000000003</v>
      </c>
      <c r="AD291">
        <v>79389.763739999995</v>
      </c>
      <c r="AE291">
        <v>3969.4881869999999</v>
      </c>
      <c r="AF291">
        <v>83359.25192699999</v>
      </c>
      <c r="AH291">
        <v>83359.25192699999</v>
      </c>
      <c r="AJ291">
        <v>83359.25192699999</v>
      </c>
      <c r="AK291">
        <v>833.5925192699998</v>
      </c>
      <c r="AL291">
        <v>84192.844446269984</v>
      </c>
      <c r="AM291">
        <v>1683.8568889253995</v>
      </c>
      <c r="AN291">
        <v>85876.701335195379</v>
      </c>
      <c r="AO291">
        <v>4293.8350667597688</v>
      </c>
      <c r="AP291">
        <v>90170.536401955149</v>
      </c>
      <c r="AR291">
        <v>90170.536401955149</v>
      </c>
      <c r="AT291">
        <v>90170.536401955149</v>
      </c>
      <c r="AV291">
        <v>90170.536401955149</v>
      </c>
      <c r="AX291">
        <v>90170.536401955149</v>
      </c>
      <c r="AZ291">
        <v>90170.536401955149</v>
      </c>
      <c r="BB291">
        <v>90170.536401955149</v>
      </c>
      <c r="BD291">
        <v>90170.536401955149</v>
      </c>
      <c r="BF291">
        <v>90170.536401955149</v>
      </c>
      <c r="BH291">
        <v>90170.536401955149</v>
      </c>
      <c r="BI291" s="5"/>
      <c r="BJ291" s="5">
        <v>90170.536401955149</v>
      </c>
      <c r="BL291">
        <v>90170.536401955149</v>
      </c>
      <c r="BN291">
        <v>90170.536401955149</v>
      </c>
      <c r="BP291">
        <v>90170.536401955149</v>
      </c>
      <c r="BR291">
        <v>90170.536401955149</v>
      </c>
      <c r="BT291">
        <v>90170.536401955149</v>
      </c>
      <c r="BV291">
        <v>90170.536401955149</v>
      </c>
      <c r="BX291">
        <v>90170.536401955149</v>
      </c>
      <c r="BY291">
        <v>90170.54</v>
      </c>
      <c r="BZ291">
        <v>2646505.35</v>
      </c>
      <c r="CC291">
        <v>0</v>
      </c>
      <c r="CD291">
        <v>90170.540034071542</v>
      </c>
      <c r="CE291">
        <v>2646505.35</v>
      </c>
      <c r="CF291" t="s">
        <v>10</v>
      </c>
      <c r="CG291">
        <v>15000</v>
      </c>
      <c r="CH291">
        <v>105170.54003407154</v>
      </c>
      <c r="CI291">
        <v>440250</v>
      </c>
      <c r="CJ291">
        <v>3086755.35</v>
      </c>
      <c r="CN291">
        <v>0</v>
      </c>
      <c r="CO291" t="s">
        <v>1</v>
      </c>
      <c r="CP291" t="s">
        <v>1</v>
      </c>
      <c r="CQ291" t="b">
        <v>1</v>
      </c>
      <c r="CR291" t="s">
        <v>1863</v>
      </c>
      <c r="CT291" t="s">
        <v>1871</v>
      </c>
      <c r="CU291" t="s">
        <v>1862</v>
      </c>
      <c r="CV291" t="s">
        <v>1012</v>
      </c>
      <c r="CW291" t="s">
        <v>128</v>
      </c>
      <c r="CX291" t="s">
        <v>1450</v>
      </c>
      <c r="CY291">
        <v>0.74999999999999645</v>
      </c>
      <c r="CZ291">
        <v>78877.905025553278</v>
      </c>
      <c r="DA291">
        <v>3086755.35</v>
      </c>
      <c r="DB291" t="s">
        <v>10</v>
      </c>
      <c r="DC291" t="b">
        <v>1</v>
      </c>
      <c r="DD291">
        <v>3086755.35</v>
      </c>
      <c r="DE291">
        <v>0</v>
      </c>
      <c r="DF291" t="b">
        <v>1</v>
      </c>
      <c r="DG291" s="23">
        <f>ROUND(ПП4[[#This Row],[Стоимость квартиры с отделкой]]/1000000,2)</f>
        <v>3.09</v>
      </c>
    </row>
    <row r="292" spans="1:111" x14ac:dyDescent="0.25">
      <c r="A292">
        <v>291</v>
      </c>
      <c r="B292" t="s">
        <v>21</v>
      </c>
      <c r="C292">
        <v>9</v>
      </c>
      <c r="D292" t="s">
        <v>54</v>
      </c>
      <c r="E292">
        <v>2</v>
      </c>
      <c r="F292">
        <v>17.22</v>
      </c>
      <c r="G292">
        <v>12.24</v>
      </c>
      <c r="I292">
        <v>29.46</v>
      </c>
      <c r="J292">
        <v>17.010000000000002</v>
      </c>
      <c r="K292">
        <v>3.67</v>
      </c>
      <c r="L292">
        <v>2.4</v>
      </c>
      <c r="N292">
        <v>12.71</v>
      </c>
      <c r="O292">
        <v>2.61</v>
      </c>
      <c r="P292">
        <v>2.78</v>
      </c>
      <c r="Q292">
        <v>5.39</v>
      </c>
      <c r="R292">
        <v>70.64</v>
      </c>
      <c r="S292">
        <v>65.25</v>
      </c>
      <c r="T292">
        <v>67.95</v>
      </c>
      <c r="U292">
        <v>69.5</v>
      </c>
      <c r="V292">
        <v>71304.800000000003</v>
      </c>
      <c r="W292">
        <v>3565.24</v>
      </c>
      <c r="X292">
        <v>74870.039999999994</v>
      </c>
      <c r="Z292">
        <v>74870.039999999994</v>
      </c>
      <c r="AA292">
        <v>3743.502</v>
      </c>
      <c r="AB292">
        <v>78613.542000000016</v>
      </c>
      <c r="AC292">
        <v>9.6694656660000025</v>
      </c>
      <c r="AD292">
        <v>78623.211465666012</v>
      </c>
      <c r="AF292">
        <v>78623.211465666012</v>
      </c>
      <c r="AH292">
        <v>78623.211465666012</v>
      </c>
      <c r="AI292">
        <v>1572.4642293133202</v>
      </c>
      <c r="AJ292">
        <v>80195.675694979334</v>
      </c>
      <c r="AK292">
        <v>801.95675694979332</v>
      </c>
      <c r="AL292">
        <v>80997.632451929123</v>
      </c>
      <c r="AM292">
        <v>1619.9526490385824</v>
      </c>
      <c r="AN292">
        <v>82617.585100967699</v>
      </c>
      <c r="AP292">
        <v>82617.585100967699</v>
      </c>
      <c r="AQ292">
        <v>2478.527553029031</v>
      </c>
      <c r="AR292">
        <v>85096.112653996737</v>
      </c>
      <c r="AT292">
        <v>85096.112653996737</v>
      </c>
      <c r="AU292">
        <v>2552.8833796199019</v>
      </c>
      <c r="AV292">
        <v>87648.99603361664</v>
      </c>
      <c r="AX292">
        <v>87648.99603361664</v>
      </c>
      <c r="AZ292">
        <v>87648.99603361664</v>
      </c>
      <c r="BB292">
        <v>87648.99603361664</v>
      </c>
      <c r="BD292">
        <v>87648.99603361664</v>
      </c>
      <c r="BF292">
        <v>87648.99603361664</v>
      </c>
      <c r="BH292">
        <v>87648.99603361664</v>
      </c>
      <c r="BI292" s="5"/>
      <c r="BJ292" s="5">
        <v>87648.99603361664</v>
      </c>
      <c r="BL292">
        <v>87648.99603361664</v>
      </c>
      <c r="BN292">
        <v>87648.99603361664</v>
      </c>
      <c r="BP292">
        <v>87648.99603361664</v>
      </c>
      <c r="BR292">
        <v>87648.99603361664</v>
      </c>
      <c r="BT292">
        <v>87648.99603361664</v>
      </c>
      <c r="BV292">
        <v>87648.99603361664</v>
      </c>
      <c r="BX292">
        <v>87648.99603361664</v>
      </c>
      <c r="BY292">
        <v>87649</v>
      </c>
      <c r="BZ292">
        <v>5955749.5499999998</v>
      </c>
      <c r="CC292">
        <v>0</v>
      </c>
      <c r="CD292">
        <v>87649</v>
      </c>
      <c r="CE292">
        <v>5955749.5499999998</v>
      </c>
      <c r="CF292" t="s">
        <v>9</v>
      </c>
      <c r="CG292">
        <v>4500</v>
      </c>
      <c r="CH292">
        <v>92149</v>
      </c>
      <c r="CI292">
        <v>305775</v>
      </c>
      <c r="CJ292">
        <v>6261524.5499999998</v>
      </c>
      <c r="CN292">
        <v>0</v>
      </c>
      <c r="CO292" t="s">
        <v>1</v>
      </c>
      <c r="CP292" t="s">
        <v>1</v>
      </c>
      <c r="CQ292" t="b">
        <v>1</v>
      </c>
      <c r="CR292" t="s">
        <v>1863</v>
      </c>
      <c r="CT292" t="s">
        <v>1871</v>
      </c>
      <c r="CU292" t="s">
        <v>1857</v>
      </c>
      <c r="CV292" t="s">
        <v>1013</v>
      </c>
      <c r="CW292" t="s">
        <v>128</v>
      </c>
      <c r="CX292" t="s">
        <v>1450</v>
      </c>
      <c r="CY292">
        <v>1.5499999999999972</v>
      </c>
      <c r="CZ292">
        <v>142830.94999999975</v>
      </c>
      <c r="DA292">
        <v>6261524.5499999998</v>
      </c>
      <c r="DB292" t="s">
        <v>9</v>
      </c>
      <c r="DC292" t="b">
        <v>1</v>
      </c>
      <c r="DD292">
        <v>6261524.5499999998</v>
      </c>
      <c r="DE292">
        <v>0</v>
      </c>
      <c r="DF292" t="b">
        <v>1</v>
      </c>
      <c r="DG292" s="23">
        <f>ROUND(ПП4[[#This Row],[Стоимость квартиры с отделкой]]/1000000,2)</f>
        <v>6.26</v>
      </c>
    </row>
    <row r="293" spans="1:111" x14ac:dyDescent="0.25">
      <c r="A293">
        <v>292</v>
      </c>
      <c r="B293" t="s">
        <v>21</v>
      </c>
      <c r="C293">
        <v>9</v>
      </c>
      <c r="D293" t="s">
        <v>55</v>
      </c>
      <c r="E293">
        <v>0</v>
      </c>
      <c r="F293">
        <v>19.22</v>
      </c>
      <c r="I293">
        <v>19.22</v>
      </c>
      <c r="J293">
        <v>9.57</v>
      </c>
      <c r="K293">
        <v>3.76</v>
      </c>
      <c r="N293">
        <v>2.56</v>
      </c>
      <c r="O293">
        <v>2.68</v>
      </c>
      <c r="Q293">
        <v>2.68</v>
      </c>
      <c r="R293">
        <v>37.79</v>
      </c>
      <c r="S293">
        <v>35.11</v>
      </c>
      <c r="T293">
        <v>36.450000000000003</v>
      </c>
      <c r="U293">
        <v>37.299999999999997</v>
      </c>
      <c r="V293">
        <v>76356</v>
      </c>
      <c r="W293">
        <v>3817.8</v>
      </c>
      <c r="X293">
        <v>80173.8</v>
      </c>
      <c r="Z293">
        <v>80173.8</v>
      </c>
      <c r="AB293">
        <v>80173.8</v>
      </c>
      <c r="AC293">
        <v>9.8613774000000003</v>
      </c>
      <c r="AD293">
        <v>80183.6613774</v>
      </c>
      <c r="AE293">
        <v>4009.1830688700002</v>
      </c>
      <c r="AF293">
        <v>84192.844446269999</v>
      </c>
      <c r="AH293">
        <v>84192.844446269999</v>
      </c>
      <c r="AJ293">
        <v>84192.844446269999</v>
      </c>
      <c r="AL293">
        <v>84192.844446269999</v>
      </c>
      <c r="AN293">
        <v>84192.844446269999</v>
      </c>
      <c r="AP293">
        <v>84192.844446269999</v>
      </c>
      <c r="AR293">
        <v>84192.844446269999</v>
      </c>
      <c r="AT293">
        <v>84192.844446269999</v>
      </c>
      <c r="AV293">
        <v>84192.844446269999</v>
      </c>
      <c r="AX293">
        <v>84192.844446269999</v>
      </c>
      <c r="AZ293">
        <v>84192.844446269999</v>
      </c>
      <c r="BB293">
        <v>84192.844446269999</v>
      </c>
      <c r="BD293">
        <v>84192.844446269999</v>
      </c>
      <c r="BF293">
        <v>84192.844446269999</v>
      </c>
      <c r="BH293">
        <v>84192.844446269999</v>
      </c>
      <c r="BI293" s="5"/>
      <c r="BJ293" s="5">
        <v>84192.844446269999</v>
      </c>
      <c r="BL293">
        <v>84192.844446269999</v>
      </c>
      <c r="BN293">
        <v>84192.844446269999</v>
      </c>
      <c r="BP293">
        <v>84192.844446269999</v>
      </c>
      <c r="BR293">
        <v>84192.844446269999</v>
      </c>
      <c r="BT293">
        <v>84192.844446269999</v>
      </c>
      <c r="BV293">
        <v>84192.844446269999</v>
      </c>
      <c r="BX293">
        <v>84192.844446269999</v>
      </c>
      <c r="BY293">
        <v>84192.84</v>
      </c>
      <c r="BZ293">
        <v>3068829.02</v>
      </c>
      <c r="CC293">
        <v>0</v>
      </c>
      <c r="CD293">
        <v>84192.840054869681</v>
      </c>
      <c r="CE293">
        <v>3068829.02</v>
      </c>
      <c r="CF293" t="s">
        <v>10</v>
      </c>
      <c r="CG293">
        <v>15000</v>
      </c>
      <c r="CH293">
        <v>99192.840054869681</v>
      </c>
      <c r="CI293">
        <v>546750</v>
      </c>
      <c r="CJ293">
        <v>3615579.02</v>
      </c>
      <c r="CN293">
        <v>0</v>
      </c>
      <c r="CO293" t="s">
        <v>1</v>
      </c>
      <c r="CP293" t="s">
        <v>1</v>
      </c>
      <c r="CQ293" t="b">
        <v>1</v>
      </c>
      <c r="CR293" t="s">
        <v>1863</v>
      </c>
      <c r="CT293" t="s">
        <v>1871</v>
      </c>
      <c r="CU293" t="s">
        <v>1862</v>
      </c>
      <c r="CV293" t="s">
        <v>1014</v>
      </c>
      <c r="CW293" t="s">
        <v>128</v>
      </c>
      <c r="CX293" t="s">
        <v>1450</v>
      </c>
      <c r="CY293">
        <v>0.8499999999999942</v>
      </c>
      <c r="CZ293">
        <v>84313.91404663866</v>
      </c>
      <c r="DA293">
        <v>3615579.02</v>
      </c>
      <c r="DB293" t="s">
        <v>10</v>
      </c>
      <c r="DC293" t="b">
        <v>1</v>
      </c>
      <c r="DD293">
        <v>3615579.02</v>
      </c>
      <c r="DE293">
        <v>0</v>
      </c>
      <c r="DF293" t="b">
        <v>1</v>
      </c>
      <c r="DG293" s="23">
        <f>ROUND(ПП4[[#This Row],[Стоимость квартиры с отделкой]]/1000000,2)</f>
        <v>3.62</v>
      </c>
    </row>
    <row r="294" spans="1:111" x14ac:dyDescent="0.25">
      <c r="A294">
        <v>293</v>
      </c>
      <c r="B294" t="s">
        <v>21</v>
      </c>
      <c r="C294">
        <v>9</v>
      </c>
      <c r="D294" t="s">
        <v>56</v>
      </c>
      <c r="E294">
        <v>2</v>
      </c>
      <c r="F294">
        <v>18.12</v>
      </c>
      <c r="G294">
        <v>9.8800000000000008</v>
      </c>
      <c r="I294">
        <v>28</v>
      </c>
      <c r="J294">
        <v>15.3</v>
      </c>
      <c r="K294">
        <v>3.49</v>
      </c>
      <c r="L294">
        <v>2.34</v>
      </c>
      <c r="N294">
        <v>8.1</v>
      </c>
      <c r="O294">
        <v>2.63</v>
      </c>
      <c r="Q294">
        <v>2.63</v>
      </c>
      <c r="R294">
        <v>59.86</v>
      </c>
      <c r="S294">
        <v>57.23</v>
      </c>
      <c r="T294">
        <v>58.55</v>
      </c>
      <c r="U294">
        <v>59.9</v>
      </c>
      <c r="V294">
        <v>67972.800000000003</v>
      </c>
      <c r="W294">
        <v>3398.6400000000003</v>
      </c>
      <c r="X294">
        <v>71371.44</v>
      </c>
      <c r="Z294">
        <v>71371.44</v>
      </c>
      <c r="AA294">
        <v>3568.5720000000001</v>
      </c>
      <c r="AB294">
        <v>74940.012000000002</v>
      </c>
      <c r="AC294">
        <v>9.2176214760000015</v>
      </c>
      <c r="AD294">
        <v>74949.229621475999</v>
      </c>
      <c r="AF294">
        <v>74949.229621475999</v>
      </c>
      <c r="AH294">
        <v>74949.229621475999</v>
      </c>
      <c r="AI294">
        <v>1498.98459242952</v>
      </c>
      <c r="AJ294">
        <v>76448.214213905521</v>
      </c>
      <c r="AK294">
        <v>764.48214213905521</v>
      </c>
      <c r="AL294">
        <v>77212.696356044573</v>
      </c>
      <c r="AM294">
        <v>1544.2539271208916</v>
      </c>
      <c r="AN294">
        <v>78756.950283165468</v>
      </c>
      <c r="AO294">
        <v>2362.708508494964</v>
      </c>
      <c r="AP294">
        <v>81119.658791660433</v>
      </c>
      <c r="AQ294">
        <v>2433.5897637498128</v>
      </c>
      <c r="AR294">
        <v>83553.248555410246</v>
      </c>
      <c r="AS294">
        <v>4177.6624277705123</v>
      </c>
      <c r="AT294">
        <v>87730.910983180758</v>
      </c>
      <c r="AU294">
        <v>2631.9273294954228</v>
      </c>
      <c r="AV294">
        <v>90362.838312676176</v>
      </c>
      <c r="AX294">
        <v>90362.838312676176</v>
      </c>
      <c r="AZ294">
        <v>90362.838312676176</v>
      </c>
      <c r="BB294">
        <v>90362.838312676176</v>
      </c>
      <c r="BD294">
        <v>90362.838312676176</v>
      </c>
      <c r="BF294">
        <v>90362.838312676176</v>
      </c>
      <c r="BH294">
        <v>90362.838312676176</v>
      </c>
      <c r="BI294" s="5"/>
      <c r="BJ294" s="5">
        <v>90362.838312676176</v>
      </c>
      <c r="BL294">
        <v>90362.838312676176</v>
      </c>
      <c r="BN294">
        <v>90362.838312676176</v>
      </c>
      <c r="BP294">
        <v>90362.838312676176</v>
      </c>
      <c r="BR294">
        <v>90362.838312676176</v>
      </c>
      <c r="BT294">
        <v>90362.838312676176</v>
      </c>
      <c r="BV294">
        <v>90362.838312676176</v>
      </c>
      <c r="BX294">
        <v>90362.838312676176</v>
      </c>
      <c r="BY294">
        <v>90362.84</v>
      </c>
      <c r="BZ294">
        <v>5290744.28</v>
      </c>
      <c r="CB294">
        <v>0.02</v>
      </c>
      <c r="CC294">
        <v>105814.88559999999</v>
      </c>
      <c r="CD294">
        <v>88555.583091374894</v>
      </c>
      <c r="CE294">
        <v>5184929.3899999997</v>
      </c>
      <c r="CF294" t="s">
        <v>9</v>
      </c>
      <c r="CG294">
        <v>7500</v>
      </c>
      <c r="CH294">
        <v>96055.583091374894</v>
      </c>
      <c r="CI294">
        <v>439125</v>
      </c>
      <c r="CJ294">
        <v>5624054.3899999997</v>
      </c>
      <c r="CL294" t="s">
        <v>62</v>
      </c>
      <c r="CN294">
        <v>0</v>
      </c>
      <c r="CO294" t="s">
        <v>1</v>
      </c>
      <c r="CP294" t="s">
        <v>1</v>
      </c>
      <c r="CQ294" t="b">
        <v>1</v>
      </c>
      <c r="CR294" t="s">
        <v>1863</v>
      </c>
      <c r="CT294" t="s">
        <v>1871</v>
      </c>
      <c r="CU294" t="s">
        <v>1857</v>
      </c>
      <c r="CV294" t="s">
        <v>1015</v>
      </c>
      <c r="CW294" t="s">
        <v>128</v>
      </c>
      <c r="CX294" t="s">
        <v>1450</v>
      </c>
      <c r="CY294">
        <v>1.3500000000000014</v>
      </c>
      <c r="CZ294">
        <v>129675.03717335624</v>
      </c>
      <c r="DA294">
        <v>5624054.3899999997</v>
      </c>
      <c r="DB294" t="s">
        <v>9</v>
      </c>
      <c r="DC294" t="b">
        <v>1</v>
      </c>
      <c r="DD294">
        <v>5624054.3899999997</v>
      </c>
      <c r="DE294">
        <v>0</v>
      </c>
      <c r="DF294" t="b">
        <v>1</v>
      </c>
      <c r="DG294" s="23">
        <f>ROUND(ПП4[[#This Row],[Стоимость квартиры с отделкой]]/1000000,2)</f>
        <v>5.62</v>
      </c>
    </row>
    <row r="295" spans="1:111" x14ac:dyDescent="0.25">
      <c r="A295">
        <v>294</v>
      </c>
      <c r="B295" t="s">
        <v>21</v>
      </c>
      <c r="C295">
        <v>9</v>
      </c>
      <c r="D295" t="s">
        <v>57</v>
      </c>
      <c r="E295">
        <v>2</v>
      </c>
      <c r="F295">
        <v>15.36</v>
      </c>
      <c r="G295">
        <v>9.8699999999999992</v>
      </c>
      <c r="I295">
        <v>25.23</v>
      </c>
      <c r="J295">
        <v>16.260000000000002</v>
      </c>
      <c r="K295">
        <v>3.74</v>
      </c>
      <c r="L295">
        <v>2.09</v>
      </c>
      <c r="N295">
        <v>8.06</v>
      </c>
      <c r="O295">
        <v>2.63</v>
      </c>
      <c r="Q295">
        <v>2.63</v>
      </c>
      <c r="R295">
        <v>58.01</v>
      </c>
      <c r="S295">
        <v>55.379999999999995</v>
      </c>
      <c r="T295">
        <v>56.7</v>
      </c>
      <c r="U295">
        <v>58.3</v>
      </c>
      <c r="V295">
        <v>67972.800000000003</v>
      </c>
      <c r="W295">
        <v>3398.6400000000003</v>
      </c>
      <c r="X295">
        <v>71371.44</v>
      </c>
      <c r="Z295">
        <v>71371.44</v>
      </c>
      <c r="AB295">
        <v>71371.44</v>
      </c>
      <c r="AD295">
        <v>71371.44</v>
      </c>
      <c r="AF295">
        <v>71371.44</v>
      </c>
      <c r="AH295">
        <v>71371.44</v>
      </c>
      <c r="AJ295">
        <v>71371.44</v>
      </c>
      <c r="AL295">
        <v>71371.44</v>
      </c>
      <c r="AN295">
        <v>71371.44</v>
      </c>
      <c r="AP295">
        <v>71371.44</v>
      </c>
      <c r="AR295">
        <v>71371.44</v>
      </c>
      <c r="AT295">
        <v>71371.44</v>
      </c>
      <c r="AV295">
        <v>71371.44</v>
      </c>
      <c r="AX295">
        <v>71371.44</v>
      </c>
      <c r="AZ295">
        <v>71371.44</v>
      </c>
      <c r="BB295">
        <v>71371.44</v>
      </c>
      <c r="BD295">
        <v>71371.44</v>
      </c>
      <c r="BF295">
        <v>71371.44</v>
      </c>
      <c r="BH295">
        <v>71371.44</v>
      </c>
      <c r="BI295" s="5"/>
      <c r="BJ295" s="5">
        <v>71371.44</v>
      </c>
      <c r="BL295">
        <v>71371.44</v>
      </c>
      <c r="BN295">
        <v>71371.44</v>
      </c>
      <c r="BP295">
        <v>71371.44</v>
      </c>
      <c r="BR295">
        <v>71371.44</v>
      </c>
      <c r="BT295">
        <v>71371.44</v>
      </c>
      <c r="BV295">
        <v>71371.44</v>
      </c>
      <c r="BX295">
        <v>71371.44</v>
      </c>
      <c r="BY295">
        <v>71371.44</v>
      </c>
      <c r="BZ295">
        <v>4046760.65</v>
      </c>
      <c r="CB295">
        <v>0.05</v>
      </c>
      <c r="CC295">
        <v>202338.0325</v>
      </c>
      <c r="CD295">
        <v>67802.870017636684</v>
      </c>
      <c r="CE295">
        <v>3844422.73</v>
      </c>
      <c r="CF295" t="s">
        <v>9</v>
      </c>
      <c r="CG295">
        <v>7500</v>
      </c>
      <c r="CH295">
        <v>75302.870017636684</v>
      </c>
      <c r="CI295">
        <v>425250.00000000047</v>
      </c>
      <c r="CJ295">
        <v>4269672.7300000004</v>
      </c>
      <c r="CL295" t="s">
        <v>62</v>
      </c>
      <c r="CN295">
        <v>0</v>
      </c>
      <c r="CO295" t="s">
        <v>1</v>
      </c>
      <c r="CP295" t="s">
        <v>1</v>
      </c>
      <c r="CQ295" t="b">
        <v>1</v>
      </c>
      <c r="CR295" t="s">
        <v>1863</v>
      </c>
      <c r="CT295" t="s">
        <v>1871</v>
      </c>
      <c r="CU295" t="s">
        <v>1857</v>
      </c>
      <c r="CV295" t="s">
        <v>1016</v>
      </c>
      <c r="CW295" t="s">
        <v>128</v>
      </c>
      <c r="CX295" t="s">
        <v>1450</v>
      </c>
      <c r="CY295">
        <v>1.5999999999999943</v>
      </c>
      <c r="CZ295">
        <v>120484.59202821826</v>
      </c>
      <c r="DA295">
        <v>4269672.7300000004</v>
      </c>
      <c r="DB295" t="s">
        <v>9</v>
      </c>
      <c r="DC295" t="b">
        <v>1</v>
      </c>
      <c r="DD295">
        <v>4269672.7300000004</v>
      </c>
      <c r="DE295">
        <v>0</v>
      </c>
      <c r="DF295" t="b">
        <v>1</v>
      </c>
      <c r="DG295" s="23">
        <f>ROUND(ПП4[[#This Row],[Стоимость квартиры с отделкой]]/1000000,2)</f>
        <v>4.2699999999999996</v>
      </c>
    </row>
    <row r="296" spans="1:111" x14ac:dyDescent="0.25">
      <c r="A296">
        <v>295</v>
      </c>
      <c r="B296" t="s">
        <v>21</v>
      </c>
      <c r="C296">
        <v>9</v>
      </c>
      <c r="D296" t="s">
        <v>58</v>
      </c>
      <c r="E296">
        <v>3</v>
      </c>
      <c r="F296">
        <v>16.27</v>
      </c>
      <c r="G296">
        <v>10.96</v>
      </c>
      <c r="H296">
        <v>10.7</v>
      </c>
      <c r="I296">
        <v>37.93</v>
      </c>
      <c r="J296">
        <v>13.42</v>
      </c>
      <c r="K296">
        <v>4.53</v>
      </c>
      <c r="L296">
        <v>2.27</v>
      </c>
      <c r="N296">
        <v>12.94</v>
      </c>
      <c r="O296">
        <v>2.83</v>
      </c>
      <c r="Q296">
        <v>2.83</v>
      </c>
      <c r="R296">
        <v>73.92</v>
      </c>
      <c r="S296">
        <v>71.09</v>
      </c>
      <c r="T296">
        <v>72.510000000000005</v>
      </c>
      <c r="U296">
        <v>74.400000000000006</v>
      </c>
      <c r="V296">
        <v>68364.800000000003</v>
      </c>
      <c r="W296">
        <v>3418.24</v>
      </c>
      <c r="X296">
        <v>71783.040000000008</v>
      </c>
      <c r="Z296">
        <v>71783.040000000008</v>
      </c>
      <c r="AB296">
        <v>71783.040000000008</v>
      </c>
      <c r="AC296">
        <v>8.8293139200000024</v>
      </c>
      <c r="AD296">
        <v>71791.869313920004</v>
      </c>
      <c r="AF296">
        <v>71791.869313920004</v>
      </c>
      <c r="AH296">
        <v>71791.869313920004</v>
      </c>
      <c r="AI296">
        <v>2153.7560794176002</v>
      </c>
      <c r="AJ296">
        <v>73945.625393337599</v>
      </c>
      <c r="AK296">
        <v>739.45625393337605</v>
      </c>
      <c r="AL296">
        <v>74685.08164727097</v>
      </c>
      <c r="AM296">
        <v>1493.7016329454195</v>
      </c>
      <c r="AN296">
        <v>76178.78328021639</v>
      </c>
      <c r="AP296">
        <v>76178.78328021639</v>
      </c>
      <c r="AR296">
        <v>76178.78328021639</v>
      </c>
      <c r="AT296">
        <v>76178.78328021639</v>
      </c>
      <c r="AV296">
        <v>76178.78328021639</v>
      </c>
      <c r="AX296">
        <v>76178.78328021639</v>
      </c>
      <c r="AZ296">
        <v>76178.78328021639</v>
      </c>
      <c r="BB296">
        <v>76178.78328021639</v>
      </c>
      <c r="BD296">
        <v>76178.78328021639</v>
      </c>
      <c r="BF296">
        <v>76178.78328021639</v>
      </c>
      <c r="BH296">
        <v>76178.78328021639</v>
      </c>
      <c r="BI296" s="5"/>
      <c r="BJ296" s="5">
        <v>76178.78328021639</v>
      </c>
      <c r="BL296">
        <v>76178.78328021639</v>
      </c>
      <c r="BN296">
        <v>76178.78328021639</v>
      </c>
      <c r="BP296">
        <v>76178.78328021639</v>
      </c>
      <c r="BR296">
        <v>76178.78328021639</v>
      </c>
      <c r="BT296">
        <v>76178.78328021639</v>
      </c>
      <c r="BV296">
        <v>76178.78328021639</v>
      </c>
      <c r="BX296">
        <v>76178.78328021639</v>
      </c>
      <c r="BY296">
        <v>76178.78</v>
      </c>
      <c r="BZ296">
        <v>5523723.3399999999</v>
      </c>
      <c r="CC296">
        <v>0</v>
      </c>
      <c r="CD296">
        <v>76178.78003034064</v>
      </c>
      <c r="CE296">
        <v>5523723.3399999999</v>
      </c>
      <c r="CF296" t="s">
        <v>10</v>
      </c>
      <c r="CG296">
        <v>15000</v>
      </c>
      <c r="CH296">
        <v>91178.78003034064</v>
      </c>
      <c r="CI296">
        <v>1087650</v>
      </c>
      <c r="CJ296">
        <v>6611373.3399999999</v>
      </c>
      <c r="CN296">
        <v>0</v>
      </c>
      <c r="CO296" t="s">
        <v>1</v>
      </c>
      <c r="CP296" t="s">
        <v>1</v>
      </c>
      <c r="CQ296" t="b">
        <v>1</v>
      </c>
      <c r="CR296" t="s">
        <v>1863</v>
      </c>
      <c r="CT296" t="s">
        <v>1871</v>
      </c>
      <c r="CU296" t="s">
        <v>1866</v>
      </c>
      <c r="CV296" t="s">
        <v>1017</v>
      </c>
      <c r="CW296" t="s">
        <v>128</v>
      </c>
      <c r="CX296" t="s">
        <v>1450</v>
      </c>
      <c r="CY296">
        <v>1.8900000000000008</v>
      </c>
      <c r="CZ296">
        <v>172327.89425734387</v>
      </c>
      <c r="DA296">
        <v>6611373.3399999999</v>
      </c>
      <c r="DB296" t="s">
        <v>10</v>
      </c>
      <c r="DC296" t="b">
        <v>1</v>
      </c>
      <c r="DD296">
        <v>6611373.3399999999</v>
      </c>
      <c r="DE296">
        <v>0</v>
      </c>
      <c r="DF296" t="b">
        <v>1</v>
      </c>
      <c r="DG296" s="23">
        <f>ROUND(ПП4[[#This Row],[Стоимость квартиры с отделкой]]/1000000,2)</f>
        <v>6.61</v>
      </c>
    </row>
    <row r="297" spans="1:111" x14ac:dyDescent="0.25">
      <c r="A297">
        <v>296</v>
      </c>
      <c r="B297" t="s">
        <v>21</v>
      </c>
      <c r="C297">
        <v>9</v>
      </c>
      <c r="D297" t="s">
        <v>59</v>
      </c>
      <c r="E297">
        <v>1</v>
      </c>
      <c r="F297">
        <v>10.68</v>
      </c>
      <c r="I297">
        <v>10.68</v>
      </c>
      <c r="J297">
        <v>12.75</v>
      </c>
      <c r="K297">
        <v>3.65</v>
      </c>
      <c r="N297">
        <v>5.45</v>
      </c>
      <c r="O297">
        <v>2.62</v>
      </c>
      <c r="Q297">
        <v>2.62</v>
      </c>
      <c r="R297">
        <v>35.15</v>
      </c>
      <c r="S297">
        <v>32.53</v>
      </c>
      <c r="T297">
        <v>33.840000000000003</v>
      </c>
      <c r="U297">
        <v>35</v>
      </c>
      <c r="V297">
        <v>70700</v>
      </c>
      <c r="W297">
        <v>3535</v>
      </c>
      <c r="X297">
        <v>74235</v>
      </c>
      <c r="Z297">
        <v>74235</v>
      </c>
      <c r="AB297">
        <v>74235</v>
      </c>
      <c r="AD297">
        <v>74235</v>
      </c>
      <c r="AF297">
        <v>74235</v>
      </c>
      <c r="AH297">
        <v>74235</v>
      </c>
      <c r="AJ297">
        <v>74235</v>
      </c>
      <c r="AL297">
        <v>74235</v>
      </c>
      <c r="AN297">
        <v>74235</v>
      </c>
      <c r="AP297">
        <v>74235</v>
      </c>
      <c r="AR297">
        <v>74235</v>
      </c>
      <c r="AT297">
        <v>74235</v>
      </c>
      <c r="AV297">
        <v>74235</v>
      </c>
      <c r="AX297">
        <v>74235</v>
      </c>
      <c r="AZ297">
        <v>74235</v>
      </c>
      <c r="BB297">
        <v>74235</v>
      </c>
      <c r="BD297">
        <v>74235</v>
      </c>
      <c r="BF297">
        <v>74235</v>
      </c>
      <c r="BH297">
        <v>74235</v>
      </c>
      <c r="BI297" s="5"/>
      <c r="BJ297" s="5">
        <v>74235</v>
      </c>
      <c r="BL297">
        <v>74235</v>
      </c>
      <c r="BN297">
        <v>74235</v>
      </c>
      <c r="BP297">
        <v>74235</v>
      </c>
      <c r="BR297">
        <v>74235</v>
      </c>
      <c r="BT297">
        <v>74235</v>
      </c>
      <c r="BV297">
        <v>74235</v>
      </c>
      <c r="BX297">
        <v>74235</v>
      </c>
      <c r="BY297">
        <v>74235</v>
      </c>
      <c r="BZ297">
        <v>2512112.4</v>
      </c>
      <c r="CC297">
        <v>0</v>
      </c>
      <c r="CD297">
        <v>74234.999999999985</v>
      </c>
      <c r="CE297">
        <v>2512112.4</v>
      </c>
      <c r="CF297" t="s">
        <v>8</v>
      </c>
      <c r="CH297">
        <v>74234.999999999985</v>
      </c>
      <c r="CI297">
        <v>0</v>
      </c>
      <c r="CJ297">
        <v>2512112.4</v>
      </c>
      <c r="CK297" t="s">
        <v>20</v>
      </c>
      <c r="CN297">
        <v>0</v>
      </c>
      <c r="CO297" t="s">
        <v>1</v>
      </c>
      <c r="CP297" t="s">
        <v>1</v>
      </c>
      <c r="CQ297" t="b">
        <v>1</v>
      </c>
      <c r="CR297" t="s">
        <v>1863</v>
      </c>
      <c r="CT297" t="s">
        <v>1871</v>
      </c>
      <c r="CU297" t="s">
        <v>1864</v>
      </c>
      <c r="CV297" t="s">
        <v>1018</v>
      </c>
      <c r="CW297" t="s">
        <v>128</v>
      </c>
      <c r="CX297" t="s">
        <v>1450</v>
      </c>
      <c r="CY297">
        <v>1.1599999999999966</v>
      </c>
      <c r="CZ297">
        <v>86112.599999999729</v>
      </c>
      <c r="DA297">
        <v>2512112.4</v>
      </c>
      <c r="DB297" t="s">
        <v>8</v>
      </c>
      <c r="DC297" t="b">
        <v>1</v>
      </c>
      <c r="DD297">
        <v>2512112.4</v>
      </c>
      <c r="DE297">
        <v>0</v>
      </c>
      <c r="DF297" t="b">
        <v>1</v>
      </c>
      <c r="DG297" s="23">
        <f>ROUND(ПП4[[#This Row],[Стоимость квартиры с отделкой]]/1000000,2)</f>
        <v>2.5099999999999998</v>
      </c>
    </row>
    <row r="298" spans="1:111" x14ac:dyDescent="0.25">
      <c r="A298">
        <v>297</v>
      </c>
      <c r="B298" t="s">
        <v>21</v>
      </c>
      <c r="C298">
        <v>10</v>
      </c>
      <c r="D298" t="s">
        <v>53</v>
      </c>
      <c r="E298">
        <v>0</v>
      </c>
      <c r="F298">
        <v>14.73</v>
      </c>
      <c r="I298">
        <v>14.73</v>
      </c>
      <c r="J298">
        <v>5.74</v>
      </c>
      <c r="K298">
        <v>3.61</v>
      </c>
      <c r="N298">
        <v>3.6</v>
      </c>
      <c r="O298">
        <v>3.34</v>
      </c>
      <c r="Q298">
        <v>3.34</v>
      </c>
      <c r="R298">
        <v>31.02</v>
      </c>
      <c r="S298">
        <v>27.68</v>
      </c>
      <c r="T298">
        <v>29.35</v>
      </c>
      <c r="U298">
        <v>30.199999999999996</v>
      </c>
      <c r="V298">
        <v>75600</v>
      </c>
      <c r="W298">
        <v>3780</v>
      </c>
      <c r="X298">
        <v>79380</v>
      </c>
      <c r="Z298">
        <v>79380</v>
      </c>
      <c r="AB298">
        <v>79380</v>
      </c>
      <c r="AC298">
        <v>9.7637400000000003</v>
      </c>
      <c r="AD298">
        <v>79389.763739999995</v>
      </c>
      <c r="AE298">
        <v>3969.4881869999999</v>
      </c>
      <c r="AF298">
        <v>83359.25192699999</v>
      </c>
      <c r="AH298">
        <v>83359.25192699999</v>
      </c>
      <c r="AJ298">
        <v>83359.25192699999</v>
      </c>
      <c r="AK298">
        <v>833.5925192699998</v>
      </c>
      <c r="AL298">
        <v>84192.844446269984</v>
      </c>
      <c r="AM298">
        <v>1683.8568889253995</v>
      </c>
      <c r="AN298">
        <v>85876.701335195379</v>
      </c>
      <c r="AO298">
        <v>4293.8350667597688</v>
      </c>
      <c r="AP298">
        <v>90170.536401955149</v>
      </c>
      <c r="AQ298">
        <v>2705.1160920586544</v>
      </c>
      <c r="AR298">
        <v>92875.652494013804</v>
      </c>
      <c r="AS298">
        <v>4643.7826247006906</v>
      </c>
      <c r="AT298">
        <v>97519.435118714493</v>
      </c>
      <c r="AU298">
        <v>2925.5830535614346</v>
      </c>
      <c r="AV298">
        <v>100445.01817227592</v>
      </c>
      <c r="AW298">
        <v>6026.7010903365554</v>
      </c>
      <c r="AX298">
        <v>106471.71926261247</v>
      </c>
      <c r="AZ298">
        <v>106471.71926261247</v>
      </c>
      <c r="BB298">
        <v>106471.71926261247</v>
      </c>
      <c r="BD298">
        <v>106471.71926261247</v>
      </c>
      <c r="BE298">
        <v>3194.1515778783746</v>
      </c>
      <c r="BF298">
        <v>109665.87084049088</v>
      </c>
      <c r="BH298">
        <v>109665.87084049088</v>
      </c>
      <c r="BI298" s="5"/>
      <c r="BJ298" s="5">
        <v>109665.87084049088</v>
      </c>
      <c r="BL298">
        <v>109665.87084049088</v>
      </c>
      <c r="BN298">
        <v>109665.87084049088</v>
      </c>
      <c r="BP298">
        <v>109665.87084049088</v>
      </c>
      <c r="BR298">
        <v>109665.87084049088</v>
      </c>
      <c r="BT298">
        <v>109665.87084049088</v>
      </c>
      <c r="BV298">
        <v>109665.87084049088</v>
      </c>
      <c r="BX298">
        <v>109665.87084049088</v>
      </c>
      <c r="BY298">
        <v>109665.87</v>
      </c>
      <c r="BZ298">
        <v>3218700</v>
      </c>
      <c r="CC298">
        <v>0</v>
      </c>
      <c r="CD298">
        <v>109666.09880749574</v>
      </c>
      <c r="CE298">
        <v>3218700</v>
      </c>
      <c r="CF298" t="s">
        <v>9</v>
      </c>
      <c r="CG298">
        <v>7500</v>
      </c>
      <c r="CH298">
        <v>117166.09880749574</v>
      </c>
      <c r="CI298">
        <v>220125</v>
      </c>
      <c r="CJ298">
        <v>3438825</v>
      </c>
      <c r="CN298">
        <v>0</v>
      </c>
      <c r="CO298" t="s">
        <v>1</v>
      </c>
      <c r="CP298" t="s">
        <v>1</v>
      </c>
      <c r="CQ298" t="b">
        <v>1</v>
      </c>
      <c r="CR298" t="s">
        <v>1863</v>
      </c>
      <c r="CT298" t="s">
        <v>1871</v>
      </c>
      <c r="CU298" t="s">
        <v>1862</v>
      </c>
      <c r="CV298" t="s">
        <v>1019</v>
      </c>
      <c r="CW298" t="s">
        <v>1269</v>
      </c>
      <c r="CX298" t="s">
        <v>1450</v>
      </c>
      <c r="CY298">
        <v>0.8499999999999942</v>
      </c>
      <c r="CZ298">
        <v>99591.183986370714</v>
      </c>
      <c r="DA298">
        <v>3438825</v>
      </c>
      <c r="DB298" t="s">
        <v>9</v>
      </c>
      <c r="DC298" t="b">
        <v>1</v>
      </c>
      <c r="DD298">
        <v>3438825</v>
      </c>
      <c r="DE298">
        <v>0</v>
      </c>
      <c r="DF298" t="b">
        <v>1</v>
      </c>
      <c r="DG298" s="23">
        <f>ROUND(ПП4[[#This Row],[Стоимость квартиры с отделкой]]/1000000,2)</f>
        <v>3.44</v>
      </c>
    </row>
    <row r="299" spans="1:111" x14ac:dyDescent="0.25">
      <c r="A299">
        <v>298</v>
      </c>
      <c r="B299" t="s">
        <v>21</v>
      </c>
      <c r="C299">
        <v>10</v>
      </c>
      <c r="D299" t="s">
        <v>54</v>
      </c>
      <c r="E299">
        <v>2</v>
      </c>
      <c r="F299">
        <v>17.22</v>
      </c>
      <c r="G299">
        <v>12.24</v>
      </c>
      <c r="I299">
        <v>29.46</v>
      </c>
      <c r="J299">
        <v>17.010000000000002</v>
      </c>
      <c r="K299">
        <v>3.67</v>
      </c>
      <c r="L299">
        <v>2.4</v>
      </c>
      <c r="N299">
        <v>12.71</v>
      </c>
      <c r="O299">
        <v>2.61</v>
      </c>
      <c r="P299">
        <v>2.78</v>
      </c>
      <c r="Q299">
        <v>5.39</v>
      </c>
      <c r="R299">
        <v>70.64</v>
      </c>
      <c r="S299">
        <v>65.25</v>
      </c>
      <c r="T299">
        <v>67.95</v>
      </c>
      <c r="U299">
        <v>69.099999999999994</v>
      </c>
      <c r="V299">
        <v>71304.800000000003</v>
      </c>
      <c r="W299">
        <v>3565.24</v>
      </c>
      <c r="X299">
        <v>74870.039999999994</v>
      </c>
      <c r="Z299">
        <v>74870.039999999994</v>
      </c>
      <c r="AA299">
        <v>3743.502</v>
      </c>
      <c r="AB299">
        <v>78613.542000000016</v>
      </c>
      <c r="AC299">
        <v>9.6694656660000025</v>
      </c>
      <c r="AD299">
        <v>78623.211465666012</v>
      </c>
      <c r="AF299">
        <v>78623.211465666012</v>
      </c>
      <c r="AH299">
        <v>78623.211465666012</v>
      </c>
      <c r="AI299">
        <v>1572.4642293133202</v>
      </c>
      <c r="AJ299">
        <v>80195.675694979334</v>
      </c>
      <c r="AK299">
        <v>801.95675694979332</v>
      </c>
      <c r="AL299">
        <v>80997.632451929123</v>
      </c>
      <c r="AM299">
        <v>1619.9526490385824</v>
      </c>
      <c r="AN299">
        <v>82617.585100967699</v>
      </c>
      <c r="AP299">
        <v>82617.585100967699</v>
      </c>
      <c r="AR299">
        <v>82617.585100967699</v>
      </c>
      <c r="AT299">
        <v>82617.585100967699</v>
      </c>
      <c r="AV299">
        <v>82617.585100967699</v>
      </c>
      <c r="AX299">
        <v>82617.585100967699</v>
      </c>
      <c r="AZ299">
        <v>82617.585100967699</v>
      </c>
      <c r="BB299">
        <v>82617.585100967699</v>
      </c>
      <c r="BD299">
        <v>82617.585100967699</v>
      </c>
      <c r="BF299">
        <v>82617.585100967699</v>
      </c>
      <c r="BH299">
        <v>82617.585100967699</v>
      </c>
      <c r="BI299" s="5"/>
      <c r="BJ299" s="5">
        <v>82617.585100967699</v>
      </c>
      <c r="BL299">
        <v>82617.585100967699</v>
      </c>
      <c r="BN299">
        <v>82617.585100967699</v>
      </c>
      <c r="BP299">
        <v>82617.585100967699</v>
      </c>
      <c r="BR299">
        <v>82617.585100967699</v>
      </c>
      <c r="BT299">
        <v>82617.585100967699</v>
      </c>
      <c r="BV299">
        <v>82617.585100967699</v>
      </c>
      <c r="BX299">
        <v>82617.585100967699</v>
      </c>
      <c r="BY299">
        <v>82617.59</v>
      </c>
      <c r="BZ299">
        <v>5613865.2400000002</v>
      </c>
      <c r="CA299">
        <v>271800</v>
      </c>
      <c r="CC299">
        <v>271800</v>
      </c>
      <c r="CD299">
        <v>78617.589992641646</v>
      </c>
      <c r="CE299">
        <v>5342065.24</v>
      </c>
      <c r="CF299" t="s">
        <v>9</v>
      </c>
      <c r="CG299">
        <v>4000</v>
      </c>
      <c r="CH299">
        <v>82617.589992641646</v>
      </c>
      <c r="CI299">
        <v>271800</v>
      </c>
      <c r="CJ299">
        <v>5613865.2400000002</v>
      </c>
      <c r="CL299" t="s">
        <v>114</v>
      </c>
      <c r="CN299">
        <v>0</v>
      </c>
      <c r="CO299" t="s">
        <v>1</v>
      </c>
      <c r="CP299" t="s">
        <v>1</v>
      </c>
      <c r="CQ299" t="b">
        <v>1</v>
      </c>
      <c r="CR299" t="s">
        <v>1863</v>
      </c>
      <c r="CT299" t="s">
        <v>1871</v>
      </c>
      <c r="CU299" t="s">
        <v>1857</v>
      </c>
      <c r="CV299" t="s">
        <v>1020</v>
      </c>
      <c r="CW299" t="s">
        <v>128</v>
      </c>
      <c r="CX299" t="s">
        <v>1450</v>
      </c>
      <c r="CY299">
        <v>1.1499999999999917</v>
      </c>
      <c r="CZ299">
        <v>95010.228491537186</v>
      </c>
      <c r="DA299">
        <v>5613865.2400000002</v>
      </c>
      <c r="DB299" t="s">
        <v>9</v>
      </c>
      <c r="DC299" t="b">
        <v>1</v>
      </c>
      <c r="DD299">
        <v>5613865.2400000002</v>
      </c>
      <c r="DE299">
        <v>0</v>
      </c>
      <c r="DF299" t="b">
        <v>1</v>
      </c>
      <c r="DG299" s="23">
        <f>ROUND(ПП4[[#This Row],[Стоимость квартиры с отделкой]]/1000000,2)</f>
        <v>5.61</v>
      </c>
    </row>
    <row r="300" spans="1:111" x14ac:dyDescent="0.25">
      <c r="A300">
        <v>299</v>
      </c>
      <c r="B300" t="s">
        <v>21</v>
      </c>
      <c r="C300">
        <v>10</v>
      </c>
      <c r="D300" t="s">
        <v>55</v>
      </c>
      <c r="E300">
        <v>0</v>
      </c>
      <c r="F300">
        <v>19.22</v>
      </c>
      <c r="I300">
        <v>19.22</v>
      </c>
      <c r="J300">
        <v>9.57</v>
      </c>
      <c r="K300">
        <v>3.76</v>
      </c>
      <c r="N300">
        <v>2.56</v>
      </c>
      <c r="O300">
        <v>2.68</v>
      </c>
      <c r="Q300">
        <v>2.68</v>
      </c>
      <c r="R300">
        <v>37.79</v>
      </c>
      <c r="S300">
        <v>35.11</v>
      </c>
      <c r="T300">
        <v>36.450000000000003</v>
      </c>
      <c r="U300">
        <v>37.299999999999997</v>
      </c>
      <c r="V300">
        <v>76356</v>
      </c>
      <c r="W300">
        <v>3817.8</v>
      </c>
      <c r="X300">
        <v>80173.8</v>
      </c>
      <c r="Z300">
        <v>80173.8</v>
      </c>
      <c r="AB300">
        <v>80173.8</v>
      </c>
      <c r="AC300">
        <v>9.8613774000000003</v>
      </c>
      <c r="AD300">
        <v>80183.6613774</v>
      </c>
      <c r="AE300">
        <v>4009.1830688700002</v>
      </c>
      <c r="AF300">
        <v>84192.844446269999</v>
      </c>
      <c r="AH300">
        <v>84192.844446269999</v>
      </c>
      <c r="AJ300">
        <v>84192.844446269999</v>
      </c>
      <c r="AK300">
        <v>841.92844446269999</v>
      </c>
      <c r="AL300">
        <v>85034.772890732711</v>
      </c>
      <c r="AM300">
        <v>1700.695457814654</v>
      </c>
      <c r="AN300">
        <v>86735.468348547351</v>
      </c>
      <c r="AO300">
        <v>4336.7734174273673</v>
      </c>
      <c r="AP300">
        <v>91072.241765974715</v>
      </c>
      <c r="AQ300">
        <v>2732.1672529792413</v>
      </c>
      <c r="AR300">
        <v>93804.409018953957</v>
      </c>
      <c r="AS300">
        <v>4690.2204509476978</v>
      </c>
      <c r="AT300">
        <v>98494.629469901658</v>
      </c>
      <c r="AU300">
        <v>2954.8388840970497</v>
      </c>
      <c r="AV300">
        <v>101449.4683539987</v>
      </c>
      <c r="AX300">
        <v>101449.4683539987</v>
      </c>
      <c r="AZ300">
        <v>101449.4683539987</v>
      </c>
      <c r="BB300">
        <v>101449.4683539987</v>
      </c>
      <c r="BD300">
        <v>101449.4683539987</v>
      </c>
      <c r="BE300">
        <v>3043.4840506199607</v>
      </c>
      <c r="BF300">
        <v>104492.95240461866</v>
      </c>
      <c r="BH300">
        <v>104492.95240461866</v>
      </c>
      <c r="BI300" s="5">
        <v>5224.6476202309332</v>
      </c>
      <c r="BJ300" s="5">
        <v>109717.60002484958</v>
      </c>
      <c r="BK300">
        <v>500</v>
      </c>
      <c r="BL300">
        <v>110217.60002484958</v>
      </c>
      <c r="BM300">
        <v>2204.3520004969919</v>
      </c>
      <c r="BN300">
        <v>112421.95202534656</v>
      </c>
      <c r="BO300">
        <v>5621.0976012673291</v>
      </c>
      <c r="BP300">
        <v>118043.04962661392</v>
      </c>
      <c r="BQ300">
        <v>500</v>
      </c>
      <c r="BR300">
        <v>118543.04962661392</v>
      </c>
      <c r="BT300">
        <v>118543.04962661392</v>
      </c>
      <c r="BV300">
        <v>118543.04962661392</v>
      </c>
      <c r="BX300">
        <v>118543.04962661392</v>
      </c>
      <c r="BY300">
        <v>118543.05</v>
      </c>
      <c r="BZ300">
        <v>4320900</v>
      </c>
      <c r="CC300">
        <v>0</v>
      </c>
      <c r="CD300">
        <v>118543.2098765432</v>
      </c>
      <c r="CE300">
        <v>4320900</v>
      </c>
      <c r="CF300" t="s">
        <v>10</v>
      </c>
      <c r="CG300">
        <v>22000</v>
      </c>
      <c r="CH300">
        <v>140543.2098765432</v>
      </c>
      <c r="CI300">
        <v>801900</v>
      </c>
      <c r="CJ300">
        <v>5122800</v>
      </c>
      <c r="CN300">
        <v>0</v>
      </c>
      <c r="CO300" t="s">
        <v>1</v>
      </c>
      <c r="CP300" t="s">
        <v>1</v>
      </c>
      <c r="CQ300" t="b">
        <v>1</v>
      </c>
      <c r="CR300" t="s">
        <v>1863</v>
      </c>
      <c r="CT300" t="s">
        <v>1871</v>
      </c>
      <c r="CU300" t="s">
        <v>1862</v>
      </c>
      <c r="CV300" t="s">
        <v>1021</v>
      </c>
      <c r="CW300" t="s">
        <v>20</v>
      </c>
      <c r="CX300" t="s">
        <v>1450</v>
      </c>
      <c r="CY300">
        <v>0.8499999999999942</v>
      </c>
      <c r="CZ300">
        <v>119461.72839506093</v>
      </c>
      <c r="DA300">
        <v>5122800</v>
      </c>
      <c r="DB300" t="s">
        <v>10</v>
      </c>
      <c r="DC300" t="b">
        <v>1</v>
      </c>
      <c r="DD300">
        <v>5122800</v>
      </c>
      <c r="DE300">
        <v>0</v>
      </c>
      <c r="DF300" t="b">
        <v>1</v>
      </c>
      <c r="DG300" s="23">
        <f>ROUND(ПП4[[#This Row],[Стоимость квартиры с отделкой]]/1000000,2)</f>
        <v>5.12</v>
      </c>
    </row>
    <row r="301" spans="1:111" x14ac:dyDescent="0.25">
      <c r="A301">
        <v>300</v>
      </c>
      <c r="B301" t="s">
        <v>21</v>
      </c>
      <c r="C301">
        <v>10</v>
      </c>
      <c r="D301" t="s">
        <v>56</v>
      </c>
      <c r="E301">
        <v>2</v>
      </c>
      <c r="F301">
        <v>18.12</v>
      </c>
      <c r="G301">
        <v>9.8800000000000008</v>
      </c>
      <c r="I301">
        <v>28</v>
      </c>
      <c r="J301">
        <v>15.3</v>
      </c>
      <c r="K301">
        <v>3.49</v>
      </c>
      <c r="L301">
        <v>2.34</v>
      </c>
      <c r="N301">
        <v>8.1</v>
      </c>
      <c r="O301">
        <v>2.63</v>
      </c>
      <c r="Q301">
        <v>2.63</v>
      </c>
      <c r="R301">
        <v>59.86</v>
      </c>
      <c r="S301">
        <v>57.23</v>
      </c>
      <c r="T301">
        <v>58.55</v>
      </c>
      <c r="U301">
        <v>60.5</v>
      </c>
      <c r="V301">
        <v>68639.199999999997</v>
      </c>
      <c r="W301">
        <v>3431.96</v>
      </c>
      <c r="X301">
        <v>72071.16</v>
      </c>
      <c r="Z301">
        <v>72071.16</v>
      </c>
      <c r="AA301">
        <v>3603.558</v>
      </c>
      <c r="AB301">
        <v>75674.717999999993</v>
      </c>
      <c r="AC301">
        <v>9.3079903140000013</v>
      </c>
      <c r="AD301">
        <v>75684.02599031401</v>
      </c>
      <c r="AF301">
        <v>75684.02599031401</v>
      </c>
      <c r="AH301">
        <v>75684.02599031401</v>
      </c>
      <c r="AI301">
        <v>1513.6805198062802</v>
      </c>
      <c r="AJ301">
        <v>77197.70651012029</v>
      </c>
      <c r="AK301">
        <v>771.97706510120292</v>
      </c>
      <c r="AL301">
        <v>77969.683575221497</v>
      </c>
      <c r="AM301">
        <v>1559.3936715044299</v>
      </c>
      <c r="AN301">
        <v>79529.077246725923</v>
      </c>
      <c r="AO301">
        <v>2385.8723174017778</v>
      </c>
      <c r="AP301">
        <v>81914.949564127703</v>
      </c>
      <c r="AQ301">
        <v>2457.4484869238308</v>
      </c>
      <c r="AR301">
        <v>84372.398051051539</v>
      </c>
      <c r="AT301">
        <v>84372.398051051539</v>
      </c>
      <c r="AV301">
        <v>84372.398051051539</v>
      </c>
      <c r="AX301">
        <v>84372.398051051539</v>
      </c>
      <c r="AZ301">
        <v>84372.398051051539</v>
      </c>
      <c r="BB301">
        <v>84372.398051051539</v>
      </c>
      <c r="BD301">
        <v>84372.398051051539</v>
      </c>
      <c r="BF301">
        <v>84372.398051051539</v>
      </c>
      <c r="BH301">
        <v>84372.398051051539</v>
      </c>
      <c r="BI301" s="5"/>
      <c r="BJ301" s="5">
        <v>84372.398051051539</v>
      </c>
      <c r="BL301">
        <v>84372.398051051539</v>
      </c>
      <c r="BN301">
        <v>84372.398051051539</v>
      </c>
      <c r="BP301">
        <v>84372.398051051539</v>
      </c>
      <c r="BR301">
        <v>84372.398051051539</v>
      </c>
      <c r="BT301">
        <v>84372.398051051539</v>
      </c>
      <c r="BV301">
        <v>84372.398051051539</v>
      </c>
      <c r="BX301">
        <v>84372.398051051539</v>
      </c>
      <c r="BY301">
        <v>84372.4</v>
      </c>
      <c r="BZ301">
        <v>4940004.0199999996</v>
      </c>
      <c r="CC301">
        <v>0</v>
      </c>
      <c r="CD301">
        <v>84372.4</v>
      </c>
      <c r="CE301">
        <v>4940004.0199999996</v>
      </c>
      <c r="CF301" t="s">
        <v>9</v>
      </c>
      <c r="CG301">
        <v>4500</v>
      </c>
      <c r="CH301">
        <v>88872.4</v>
      </c>
      <c r="CI301">
        <v>263475</v>
      </c>
      <c r="CJ301">
        <v>5203479.0199999996</v>
      </c>
      <c r="CN301">
        <v>0</v>
      </c>
      <c r="CO301" t="s">
        <v>1</v>
      </c>
      <c r="CP301" t="s">
        <v>1</v>
      </c>
      <c r="CQ301" t="b">
        <v>1</v>
      </c>
      <c r="CR301" t="s">
        <v>1863</v>
      </c>
      <c r="CT301" t="s">
        <v>1871</v>
      </c>
      <c r="CU301" t="s">
        <v>1857</v>
      </c>
      <c r="CV301" t="s">
        <v>1022</v>
      </c>
      <c r="CW301" t="s">
        <v>128</v>
      </c>
      <c r="CX301" t="s">
        <v>1450</v>
      </c>
      <c r="CY301">
        <v>1.9500000000000028</v>
      </c>
      <c r="CZ301">
        <v>173301.18000000023</v>
      </c>
      <c r="DA301">
        <v>5203479.0199999996</v>
      </c>
      <c r="DB301" t="s">
        <v>9</v>
      </c>
      <c r="DC301" t="b">
        <v>1</v>
      </c>
      <c r="DD301">
        <v>5203479.0199999996</v>
      </c>
      <c r="DE301">
        <v>0</v>
      </c>
      <c r="DF301" t="b">
        <v>1</v>
      </c>
      <c r="DG301" s="23">
        <f>ROUND(ПП4[[#This Row],[Стоимость квартиры с отделкой]]/1000000,2)</f>
        <v>5.2</v>
      </c>
    </row>
    <row r="302" spans="1:111" x14ac:dyDescent="0.25">
      <c r="A302">
        <v>301</v>
      </c>
      <c r="B302" t="s">
        <v>21</v>
      </c>
      <c r="C302">
        <v>10</v>
      </c>
      <c r="D302" t="s">
        <v>57</v>
      </c>
      <c r="E302">
        <v>2</v>
      </c>
      <c r="F302">
        <v>15.36</v>
      </c>
      <c r="G302">
        <v>9.8699999999999992</v>
      </c>
      <c r="I302">
        <v>25.23</v>
      </c>
      <c r="J302">
        <v>16.260000000000002</v>
      </c>
      <c r="K302">
        <v>3.74</v>
      </c>
      <c r="L302">
        <v>2.09</v>
      </c>
      <c r="N302">
        <v>8.06</v>
      </c>
      <c r="O302">
        <v>2.63</v>
      </c>
      <c r="Q302">
        <v>2.63</v>
      </c>
      <c r="R302">
        <v>58.01</v>
      </c>
      <c r="S302">
        <v>55.379999999999995</v>
      </c>
      <c r="T302">
        <v>56.7</v>
      </c>
      <c r="U302">
        <v>58</v>
      </c>
      <c r="V302">
        <v>68639.199999999997</v>
      </c>
      <c r="W302">
        <v>3431.96</v>
      </c>
      <c r="X302">
        <v>72071.16</v>
      </c>
      <c r="Z302">
        <v>72071.16</v>
      </c>
      <c r="AA302">
        <v>3603.558</v>
      </c>
      <c r="AB302">
        <v>75674.717999999993</v>
      </c>
      <c r="AC302">
        <v>9.3079903140000013</v>
      </c>
      <c r="AD302">
        <v>75684.02599031401</v>
      </c>
      <c r="AF302">
        <v>75684.02599031401</v>
      </c>
      <c r="AH302">
        <v>75684.02599031401</v>
      </c>
      <c r="AJ302">
        <v>75684.02599031401</v>
      </c>
      <c r="AL302">
        <v>75684.02599031401</v>
      </c>
      <c r="AN302">
        <v>75684.02599031401</v>
      </c>
      <c r="AP302">
        <v>75684.02599031401</v>
      </c>
      <c r="AR302">
        <v>75684.02599031401</v>
      </c>
      <c r="AT302">
        <v>75684.02599031401</v>
      </c>
      <c r="AV302">
        <v>75684.02599031401</v>
      </c>
      <c r="AX302">
        <v>75684.02599031401</v>
      </c>
      <c r="AZ302">
        <v>75684.02599031401</v>
      </c>
      <c r="BB302">
        <v>75684.02599031401</v>
      </c>
      <c r="BD302">
        <v>75684.02599031401</v>
      </c>
      <c r="BF302">
        <v>75684.02599031401</v>
      </c>
      <c r="BH302">
        <v>75684.02599031401</v>
      </c>
      <c r="BI302" s="5"/>
      <c r="BJ302" s="5">
        <v>75684.02599031401</v>
      </c>
      <c r="BL302">
        <v>75684.02599031401</v>
      </c>
      <c r="BN302">
        <v>75684.02599031401</v>
      </c>
      <c r="BP302">
        <v>75684.02599031401</v>
      </c>
      <c r="BR302">
        <v>75684.02599031401</v>
      </c>
      <c r="BT302">
        <v>75684.02599031401</v>
      </c>
      <c r="BV302">
        <v>75684.02599031401</v>
      </c>
      <c r="BX302">
        <v>75684.02599031401</v>
      </c>
      <c r="BY302">
        <v>75684.03</v>
      </c>
      <c r="BZ302">
        <v>4291284.5</v>
      </c>
      <c r="CA302">
        <v>120000</v>
      </c>
      <c r="CC302">
        <v>120000</v>
      </c>
      <c r="CD302">
        <v>73567.6278659612</v>
      </c>
      <c r="CE302">
        <v>4171284.5</v>
      </c>
      <c r="CF302" t="s">
        <v>10</v>
      </c>
      <c r="CG302">
        <v>15000</v>
      </c>
      <c r="CH302">
        <v>88567.6278659612</v>
      </c>
      <c r="CI302">
        <v>850500</v>
      </c>
      <c r="CJ302">
        <v>5021784.5</v>
      </c>
      <c r="CL302" t="s">
        <v>73</v>
      </c>
      <c r="CN302">
        <v>0</v>
      </c>
      <c r="CO302" t="s">
        <v>1</v>
      </c>
      <c r="CP302" t="s">
        <v>1</v>
      </c>
      <c r="CQ302" t="b">
        <v>1</v>
      </c>
      <c r="CR302" t="s">
        <v>1863</v>
      </c>
      <c r="CT302" t="s">
        <v>1871</v>
      </c>
      <c r="CU302" t="s">
        <v>1857</v>
      </c>
      <c r="CV302" t="s">
        <v>1023</v>
      </c>
      <c r="CW302" t="s">
        <v>128</v>
      </c>
      <c r="CX302" t="s">
        <v>1450</v>
      </c>
      <c r="CY302">
        <v>1.2999999999999972</v>
      </c>
      <c r="CZ302">
        <v>115137.91622574932</v>
      </c>
      <c r="DA302">
        <v>5021784.5</v>
      </c>
      <c r="DB302" t="s">
        <v>10</v>
      </c>
      <c r="DC302" t="b">
        <v>1</v>
      </c>
      <c r="DD302">
        <v>5021784.5</v>
      </c>
      <c r="DE302">
        <v>0</v>
      </c>
      <c r="DF302" t="b">
        <v>1</v>
      </c>
      <c r="DG302" s="23">
        <f>ROUND(ПП4[[#This Row],[Стоимость квартиры с отделкой]]/1000000,2)</f>
        <v>5.0199999999999996</v>
      </c>
    </row>
    <row r="303" spans="1:111" x14ac:dyDescent="0.25">
      <c r="A303">
        <v>302</v>
      </c>
      <c r="B303" t="s">
        <v>21</v>
      </c>
      <c r="C303">
        <v>10</v>
      </c>
      <c r="D303" t="s">
        <v>58</v>
      </c>
      <c r="E303">
        <v>3</v>
      </c>
      <c r="F303">
        <v>16.27</v>
      </c>
      <c r="G303">
        <v>10.96</v>
      </c>
      <c r="H303">
        <v>10.7</v>
      </c>
      <c r="I303">
        <v>37.93</v>
      </c>
      <c r="J303">
        <v>13.42</v>
      </c>
      <c r="K303">
        <v>4.53</v>
      </c>
      <c r="L303">
        <v>2.27</v>
      </c>
      <c r="N303">
        <v>12.94</v>
      </c>
      <c r="O303">
        <v>2.83</v>
      </c>
      <c r="Q303">
        <v>2.83</v>
      </c>
      <c r="R303">
        <v>73.92</v>
      </c>
      <c r="S303">
        <v>71.09</v>
      </c>
      <c r="T303">
        <v>72.510000000000005</v>
      </c>
      <c r="U303">
        <v>74.400000000000006</v>
      </c>
      <c r="V303">
        <v>68992.000000000015</v>
      </c>
      <c r="W303">
        <v>3449.6000000000008</v>
      </c>
      <c r="X303">
        <v>72441.60000000002</v>
      </c>
      <c r="Z303">
        <v>72441.60000000002</v>
      </c>
      <c r="AB303">
        <v>72441.60000000002</v>
      </c>
      <c r="AC303">
        <v>8.9103168000000039</v>
      </c>
      <c r="AD303">
        <v>72450.510316800021</v>
      </c>
      <c r="AF303">
        <v>72450.510316800021</v>
      </c>
      <c r="AH303">
        <v>72450.510316800021</v>
      </c>
      <c r="AI303">
        <v>2173.5153095040005</v>
      </c>
      <c r="AJ303">
        <v>74624.025626304021</v>
      </c>
      <c r="AK303">
        <v>746.24025626304035</v>
      </c>
      <c r="AL303">
        <v>75370.265882567066</v>
      </c>
      <c r="AM303">
        <v>1507.4053176513414</v>
      </c>
      <c r="AN303">
        <v>76877.671200218407</v>
      </c>
      <c r="AO303">
        <v>2306.330136006552</v>
      </c>
      <c r="AP303">
        <v>79184.001336224959</v>
      </c>
      <c r="AQ303">
        <v>2375.5200400867488</v>
      </c>
      <c r="AR303">
        <v>81559.521376311706</v>
      </c>
      <c r="AT303">
        <v>81559.521376311706</v>
      </c>
      <c r="AU303">
        <v>2446.7856412893511</v>
      </c>
      <c r="AV303">
        <v>84006.307017601051</v>
      </c>
      <c r="AW303">
        <v>5040.3784210560625</v>
      </c>
      <c r="AX303">
        <v>89046.685438657121</v>
      </c>
      <c r="AY303">
        <v>2671.4005631597133</v>
      </c>
      <c r="AZ303">
        <v>91718.086001816831</v>
      </c>
      <c r="BB303">
        <v>91718.086001816831</v>
      </c>
      <c r="BD303">
        <v>91718.086001816831</v>
      </c>
      <c r="BF303">
        <v>91718.086001816831</v>
      </c>
      <c r="BH303">
        <v>91718.086001816831</v>
      </c>
      <c r="BI303" s="5">
        <v>4585.9043000908414</v>
      </c>
      <c r="BJ303" s="5">
        <v>96303.990301907674</v>
      </c>
      <c r="BK303">
        <v>500</v>
      </c>
      <c r="BL303">
        <v>96803.990301907674</v>
      </c>
      <c r="BM303">
        <v>1936.0798060381535</v>
      </c>
      <c r="BN303">
        <v>98740.070107945823</v>
      </c>
      <c r="BP303">
        <v>98740.070107945823</v>
      </c>
      <c r="BQ303">
        <v>500</v>
      </c>
      <c r="BR303">
        <v>99240.070107945823</v>
      </c>
      <c r="BT303">
        <v>99240.070107945823</v>
      </c>
      <c r="BV303">
        <v>99240.070107945823</v>
      </c>
      <c r="BX303">
        <v>99240.070107945823</v>
      </c>
      <c r="BY303">
        <v>99240.07</v>
      </c>
      <c r="BZ303">
        <v>7195900</v>
      </c>
      <c r="CC303">
        <v>0</v>
      </c>
      <c r="CD303">
        <v>99240.104813129219</v>
      </c>
      <c r="CE303">
        <v>7195900</v>
      </c>
      <c r="CF303" t="s">
        <v>9</v>
      </c>
      <c r="CG303">
        <v>7500</v>
      </c>
      <c r="CH303">
        <v>106740.10481312922</v>
      </c>
      <c r="CI303">
        <v>543825</v>
      </c>
      <c r="CJ303">
        <v>7739725</v>
      </c>
      <c r="CN303">
        <v>0</v>
      </c>
      <c r="CO303" t="s">
        <v>1</v>
      </c>
      <c r="CP303" t="s">
        <v>1</v>
      </c>
      <c r="CQ303" t="b">
        <v>1</v>
      </c>
      <c r="CR303" t="s">
        <v>1863</v>
      </c>
      <c r="CT303" t="s">
        <v>1871</v>
      </c>
      <c r="CU303" t="s">
        <v>1866</v>
      </c>
      <c r="CV303" t="s">
        <v>1024</v>
      </c>
      <c r="CW303" t="s">
        <v>1269</v>
      </c>
      <c r="CX303" t="s">
        <v>1450</v>
      </c>
      <c r="CY303">
        <v>1.8900000000000008</v>
      </c>
      <c r="CZ303">
        <v>201738.79809681428</v>
      </c>
      <c r="DA303">
        <v>7739725</v>
      </c>
      <c r="DB303" t="s">
        <v>9</v>
      </c>
      <c r="DC303" t="b">
        <v>1</v>
      </c>
      <c r="DD303">
        <v>7739725</v>
      </c>
      <c r="DE303">
        <v>0</v>
      </c>
      <c r="DF303" t="b">
        <v>1</v>
      </c>
      <c r="DG303" s="23">
        <f>ROUND(ПП4[[#This Row],[Стоимость квартиры с отделкой]]/1000000,2)</f>
        <v>7.74</v>
      </c>
    </row>
    <row r="304" spans="1:111" x14ac:dyDescent="0.25">
      <c r="A304">
        <v>303</v>
      </c>
      <c r="B304" t="s">
        <v>21</v>
      </c>
      <c r="C304">
        <v>10</v>
      </c>
      <c r="D304" t="s">
        <v>59</v>
      </c>
      <c r="E304">
        <v>1</v>
      </c>
      <c r="F304">
        <v>10.68</v>
      </c>
      <c r="I304">
        <v>10.68</v>
      </c>
      <c r="J304">
        <v>12.75</v>
      </c>
      <c r="K304">
        <v>3.65</v>
      </c>
      <c r="N304">
        <v>5.45</v>
      </c>
      <c r="O304">
        <v>2.62</v>
      </c>
      <c r="Q304">
        <v>2.62</v>
      </c>
      <c r="R304">
        <v>35.15</v>
      </c>
      <c r="S304">
        <v>32.53</v>
      </c>
      <c r="T304">
        <v>33.840000000000003</v>
      </c>
      <c r="U304">
        <v>34.899999999999991</v>
      </c>
      <c r="V304">
        <v>70700</v>
      </c>
      <c r="W304">
        <v>3535</v>
      </c>
      <c r="X304">
        <v>74235</v>
      </c>
      <c r="Y304">
        <v>2969.4</v>
      </c>
      <c r="Z304">
        <v>77204.399999999994</v>
      </c>
      <c r="AB304">
        <v>77204.399999999994</v>
      </c>
      <c r="AD304">
        <v>77204.399999999994</v>
      </c>
      <c r="AF304">
        <v>77204.399999999994</v>
      </c>
      <c r="AH304">
        <v>77204.399999999994</v>
      </c>
      <c r="AJ304">
        <v>77204.399999999994</v>
      </c>
      <c r="AL304">
        <v>77204.399999999994</v>
      </c>
      <c r="AN304">
        <v>77204.399999999994</v>
      </c>
      <c r="AP304">
        <v>77204.399999999994</v>
      </c>
      <c r="AR304">
        <v>77204.399999999994</v>
      </c>
      <c r="AT304">
        <v>77204.399999999994</v>
      </c>
      <c r="AV304">
        <v>77204.399999999994</v>
      </c>
      <c r="AX304">
        <v>77204.399999999994</v>
      </c>
      <c r="AZ304">
        <v>77204.399999999994</v>
      </c>
      <c r="BB304">
        <v>77204.399999999994</v>
      </c>
      <c r="BD304">
        <v>77204.399999999994</v>
      </c>
      <c r="BF304">
        <v>77204.399999999994</v>
      </c>
      <c r="BH304">
        <v>77204.399999999994</v>
      </c>
      <c r="BI304" s="5"/>
      <c r="BJ304" s="5">
        <v>77204.399999999994</v>
      </c>
      <c r="BL304">
        <v>77204.399999999994</v>
      </c>
      <c r="BN304">
        <v>77204.399999999994</v>
      </c>
      <c r="BP304">
        <v>77204.399999999994</v>
      </c>
      <c r="BR304">
        <v>77204.399999999994</v>
      </c>
      <c r="BT304">
        <v>77204.399999999994</v>
      </c>
      <c r="BV304">
        <v>77204.399999999994</v>
      </c>
      <c r="BX304">
        <v>77204.399999999994</v>
      </c>
      <c r="BY304">
        <v>77204.399999999994</v>
      </c>
      <c r="BZ304">
        <v>2612596.9</v>
      </c>
      <c r="CB304">
        <v>0.05</v>
      </c>
      <c r="CC304">
        <v>130629.845</v>
      </c>
      <c r="CD304">
        <v>73344.179964539013</v>
      </c>
      <c r="CE304">
        <v>2481967.0500000003</v>
      </c>
      <c r="CF304" t="s">
        <v>9</v>
      </c>
      <c r="CG304">
        <v>7500</v>
      </c>
      <c r="CH304">
        <v>80844.179964539013</v>
      </c>
      <c r="CI304">
        <v>253799.99999999953</v>
      </c>
      <c r="CJ304">
        <v>2735767.05</v>
      </c>
      <c r="CK304" t="s">
        <v>20</v>
      </c>
      <c r="CL304" t="s">
        <v>62</v>
      </c>
      <c r="CN304">
        <v>0</v>
      </c>
      <c r="CO304" t="s">
        <v>1</v>
      </c>
      <c r="CP304" t="s">
        <v>1</v>
      </c>
      <c r="CQ304" t="b">
        <v>1</v>
      </c>
      <c r="CR304" t="s">
        <v>1863</v>
      </c>
      <c r="CT304" t="s">
        <v>1871</v>
      </c>
      <c r="CU304" t="s">
        <v>1864</v>
      </c>
      <c r="CV304" t="s">
        <v>1025</v>
      </c>
      <c r="CW304" t="s">
        <v>128</v>
      </c>
      <c r="CX304" t="s">
        <v>1450</v>
      </c>
      <c r="CY304">
        <v>1.0599999999999881</v>
      </c>
      <c r="CZ304">
        <v>85694.830762410391</v>
      </c>
      <c r="DA304">
        <v>2735767.05</v>
      </c>
      <c r="DB304" t="s">
        <v>9</v>
      </c>
      <c r="DC304" t="b">
        <v>1</v>
      </c>
      <c r="DD304">
        <v>2735767.05</v>
      </c>
      <c r="DE304">
        <v>0</v>
      </c>
      <c r="DF304" t="b">
        <v>1</v>
      </c>
      <c r="DG304" s="23">
        <f>ROUND(ПП4[[#This Row],[Стоимость квартиры с отделкой]]/1000000,2)</f>
        <v>2.74</v>
      </c>
    </row>
    <row r="305" spans="1:111" x14ac:dyDescent="0.25">
      <c r="A305">
        <v>304</v>
      </c>
      <c r="B305" t="s">
        <v>21</v>
      </c>
      <c r="C305">
        <v>11</v>
      </c>
      <c r="D305" t="s">
        <v>53</v>
      </c>
      <c r="E305">
        <v>0</v>
      </c>
      <c r="F305">
        <v>14.73</v>
      </c>
      <c r="I305">
        <v>14.73</v>
      </c>
      <c r="J305">
        <v>5.74</v>
      </c>
      <c r="K305">
        <v>3.61</v>
      </c>
      <c r="N305">
        <v>3.6</v>
      </c>
      <c r="O305">
        <v>3.34</v>
      </c>
      <c r="Q305">
        <v>3.34</v>
      </c>
      <c r="R305">
        <v>31.02</v>
      </c>
      <c r="S305">
        <v>27.68</v>
      </c>
      <c r="T305">
        <v>29.35</v>
      </c>
      <c r="U305">
        <v>29.999999999999996</v>
      </c>
      <c r="V305">
        <v>75600</v>
      </c>
      <c r="W305">
        <v>3780</v>
      </c>
      <c r="X305">
        <v>79380</v>
      </c>
      <c r="Z305">
        <v>79380</v>
      </c>
      <c r="AB305">
        <v>79380</v>
      </c>
      <c r="AC305">
        <v>9.7637400000000003</v>
      </c>
      <c r="AD305">
        <v>79389.763739999995</v>
      </c>
      <c r="AE305">
        <v>3969.4881869999999</v>
      </c>
      <c r="AF305">
        <v>83359.25192699999</v>
      </c>
      <c r="AH305">
        <v>83359.25192699999</v>
      </c>
      <c r="AJ305">
        <v>83359.25192699999</v>
      </c>
      <c r="AK305">
        <v>833.5925192699998</v>
      </c>
      <c r="AL305">
        <v>84192.844446269984</v>
      </c>
      <c r="AN305">
        <v>84192.844446269984</v>
      </c>
      <c r="AP305">
        <v>84192.844446269984</v>
      </c>
      <c r="AR305">
        <v>84192.844446269984</v>
      </c>
      <c r="AT305">
        <v>84192.844446269984</v>
      </c>
      <c r="AV305">
        <v>84192.844446269984</v>
      </c>
      <c r="AX305">
        <v>84192.844446269984</v>
      </c>
      <c r="AZ305">
        <v>84192.844446269984</v>
      </c>
      <c r="BB305">
        <v>84192.844446269984</v>
      </c>
      <c r="BD305">
        <v>84192.844446269984</v>
      </c>
      <c r="BF305">
        <v>84192.844446269984</v>
      </c>
      <c r="BH305">
        <v>84192.844446269984</v>
      </c>
      <c r="BI305" s="5"/>
      <c r="BJ305" s="5">
        <v>84192.844446269984</v>
      </c>
      <c r="BL305">
        <v>84192.844446269984</v>
      </c>
      <c r="BN305">
        <v>84192.844446269984</v>
      </c>
      <c r="BP305">
        <v>84192.844446269984</v>
      </c>
      <c r="BR305">
        <v>84192.844446269984</v>
      </c>
      <c r="BT305">
        <v>84192.844446269984</v>
      </c>
      <c r="BV305">
        <v>84192.844446269984</v>
      </c>
      <c r="BX305">
        <v>84192.844446269984</v>
      </c>
      <c r="BY305">
        <v>84192.84</v>
      </c>
      <c r="BZ305">
        <v>2471059.85</v>
      </c>
      <c r="CC305">
        <v>0</v>
      </c>
      <c r="CD305">
        <v>84192.839863713802</v>
      </c>
      <c r="CE305">
        <v>2471059.85</v>
      </c>
      <c r="CF305" t="s">
        <v>9</v>
      </c>
      <c r="CG305">
        <v>4000</v>
      </c>
      <c r="CH305">
        <v>88192.839863713802</v>
      </c>
      <c r="CI305">
        <v>117400</v>
      </c>
      <c r="CJ305">
        <v>2588459.85</v>
      </c>
      <c r="CN305">
        <v>0</v>
      </c>
      <c r="CO305" t="s">
        <v>1</v>
      </c>
      <c r="CP305" t="s">
        <v>1</v>
      </c>
      <c r="CQ305" t="b">
        <v>1</v>
      </c>
      <c r="CR305" t="s">
        <v>1863</v>
      </c>
      <c r="CT305" t="s">
        <v>1871</v>
      </c>
      <c r="CU305" t="s">
        <v>1862</v>
      </c>
      <c r="CV305" t="s">
        <v>1026</v>
      </c>
      <c r="CW305" t="s">
        <v>128</v>
      </c>
      <c r="CX305" t="s">
        <v>1450</v>
      </c>
      <c r="CY305">
        <v>0.64999999999999503</v>
      </c>
      <c r="CZ305">
        <v>57325.345911413533</v>
      </c>
      <c r="DA305">
        <v>2588459.85</v>
      </c>
      <c r="DB305" t="s">
        <v>9</v>
      </c>
      <c r="DC305" t="b">
        <v>1</v>
      </c>
      <c r="DD305">
        <v>2588459.85</v>
      </c>
      <c r="DE305">
        <v>0</v>
      </c>
      <c r="DF305" t="b">
        <v>1</v>
      </c>
      <c r="DG305" s="23">
        <f>ROUND(ПП4[[#This Row],[Стоимость квартиры с отделкой]]/1000000,2)</f>
        <v>2.59</v>
      </c>
    </row>
    <row r="306" spans="1:111" x14ac:dyDescent="0.25">
      <c r="A306">
        <v>305</v>
      </c>
      <c r="B306" t="s">
        <v>21</v>
      </c>
      <c r="C306">
        <v>11</v>
      </c>
      <c r="D306" t="s">
        <v>54</v>
      </c>
      <c r="E306">
        <v>2</v>
      </c>
      <c r="F306">
        <v>17.22</v>
      </c>
      <c r="G306">
        <v>12.24</v>
      </c>
      <c r="I306">
        <v>29.46</v>
      </c>
      <c r="J306">
        <v>17.010000000000002</v>
      </c>
      <c r="K306">
        <v>3.67</v>
      </c>
      <c r="L306">
        <v>2.4</v>
      </c>
      <c r="N306">
        <v>12.71</v>
      </c>
      <c r="O306">
        <v>2.61</v>
      </c>
      <c r="P306">
        <v>2.78</v>
      </c>
      <c r="Q306">
        <v>5.39</v>
      </c>
      <c r="R306">
        <v>70.64</v>
      </c>
      <c r="S306">
        <v>65.25</v>
      </c>
      <c r="T306">
        <v>67.95</v>
      </c>
      <c r="U306">
        <v>69.400000000000006</v>
      </c>
      <c r="V306">
        <v>71304.800000000003</v>
      </c>
      <c r="W306">
        <v>3565.24</v>
      </c>
      <c r="X306">
        <v>74870.039999999994</v>
      </c>
      <c r="Z306">
        <v>74870.039999999994</v>
      </c>
      <c r="AA306">
        <v>3743.502</v>
      </c>
      <c r="AB306">
        <v>78613.542000000016</v>
      </c>
      <c r="AC306">
        <v>9.6694656660000025</v>
      </c>
      <c r="AD306">
        <v>78623.211465666012</v>
      </c>
      <c r="AF306">
        <v>78623.211465666012</v>
      </c>
      <c r="AH306">
        <v>78623.211465666012</v>
      </c>
      <c r="AI306">
        <v>1572.4642293133202</v>
      </c>
      <c r="AJ306">
        <v>80195.675694979334</v>
      </c>
      <c r="AK306">
        <v>801.95675694979332</v>
      </c>
      <c r="AL306">
        <v>80997.632451929123</v>
      </c>
      <c r="AM306">
        <v>1619.9526490385824</v>
      </c>
      <c r="AN306">
        <v>82617.585100967699</v>
      </c>
      <c r="AP306">
        <v>82617.585100967699</v>
      </c>
      <c r="AQ306">
        <v>2478.527553029031</v>
      </c>
      <c r="AR306">
        <v>85096.112653996737</v>
      </c>
      <c r="AT306">
        <v>85096.112653996737</v>
      </c>
      <c r="AU306">
        <v>2552.8833796199019</v>
      </c>
      <c r="AV306">
        <v>87648.99603361664</v>
      </c>
      <c r="AX306">
        <v>87648.99603361664</v>
      </c>
      <c r="AZ306">
        <v>87648.99603361664</v>
      </c>
      <c r="BB306">
        <v>87648.99603361664</v>
      </c>
      <c r="BD306">
        <v>87648.99603361664</v>
      </c>
      <c r="BF306">
        <v>87648.99603361664</v>
      </c>
      <c r="BH306">
        <v>87648.99603361664</v>
      </c>
      <c r="BI306" s="5"/>
      <c r="BJ306" s="5">
        <v>87648.99603361664</v>
      </c>
      <c r="BL306">
        <v>87648.99603361664</v>
      </c>
      <c r="BN306">
        <v>87648.99603361664</v>
      </c>
      <c r="BP306">
        <v>87648.99603361664</v>
      </c>
      <c r="BR306">
        <v>87648.99603361664</v>
      </c>
      <c r="BT306">
        <v>87648.99603361664</v>
      </c>
      <c r="BV306">
        <v>87648.99603361664</v>
      </c>
      <c r="BX306">
        <v>87648.99603361664</v>
      </c>
      <c r="BY306">
        <v>87649</v>
      </c>
      <c r="BZ306">
        <v>5955749.5499999998</v>
      </c>
      <c r="CA306">
        <v>114381.95</v>
      </c>
      <c r="CC306">
        <v>114381.95</v>
      </c>
      <c r="CD306">
        <v>85965.674760853566</v>
      </c>
      <c r="CE306">
        <v>5841367.5999999996</v>
      </c>
      <c r="CF306" t="s">
        <v>9</v>
      </c>
      <c r="CG306">
        <v>7500</v>
      </c>
      <c r="CH306">
        <v>93465.674760853566</v>
      </c>
      <c r="CI306">
        <v>509625</v>
      </c>
      <c r="CJ306">
        <v>6350992.5999999996</v>
      </c>
      <c r="CL306" t="s">
        <v>141</v>
      </c>
      <c r="CN306">
        <v>0</v>
      </c>
      <c r="CO306" t="s">
        <v>1</v>
      </c>
      <c r="CP306" t="s">
        <v>1</v>
      </c>
      <c r="CQ306" t="b">
        <v>1</v>
      </c>
      <c r="CR306" t="s">
        <v>1863</v>
      </c>
      <c r="CT306" t="s">
        <v>1871</v>
      </c>
      <c r="CU306" t="s">
        <v>1857</v>
      </c>
      <c r="CV306" t="s">
        <v>1027</v>
      </c>
      <c r="CW306" t="s">
        <v>128</v>
      </c>
      <c r="CX306" t="s">
        <v>1450</v>
      </c>
      <c r="CY306">
        <v>1.4500000000000028</v>
      </c>
      <c r="CZ306">
        <v>135525.22840323794</v>
      </c>
      <c r="DA306">
        <v>6350992.5999999996</v>
      </c>
      <c r="DB306" t="s">
        <v>9</v>
      </c>
      <c r="DC306" t="b">
        <v>1</v>
      </c>
      <c r="DD306">
        <v>6350992.5999999996</v>
      </c>
      <c r="DE306">
        <v>0</v>
      </c>
      <c r="DF306" t="b">
        <v>1</v>
      </c>
      <c r="DG306" s="23">
        <f>ROUND(ПП4[[#This Row],[Стоимость квартиры с отделкой]]/1000000,2)</f>
        <v>6.35</v>
      </c>
    </row>
    <row r="307" spans="1:111" x14ac:dyDescent="0.25">
      <c r="A307">
        <v>306</v>
      </c>
      <c r="B307" t="s">
        <v>21</v>
      </c>
      <c r="C307">
        <v>11</v>
      </c>
      <c r="D307" t="s">
        <v>55</v>
      </c>
      <c r="E307">
        <v>0</v>
      </c>
      <c r="F307">
        <v>19.22</v>
      </c>
      <c r="I307">
        <v>19.22</v>
      </c>
      <c r="J307">
        <v>9.57</v>
      </c>
      <c r="K307">
        <v>3.76</v>
      </c>
      <c r="N307">
        <v>2.56</v>
      </c>
      <c r="O307">
        <v>2.68</v>
      </c>
      <c r="Q307">
        <v>2.68</v>
      </c>
      <c r="R307">
        <v>37.79</v>
      </c>
      <c r="S307">
        <v>35.11</v>
      </c>
      <c r="T307">
        <v>36.450000000000003</v>
      </c>
      <c r="U307">
        <v>37.4</v>
      </c>
      <c r="V307">
        <v>76356</v>
      </c>
      <c r="W307">
        <v>3817.8</v>
      </c>
      <c r="X307">
        <v>80173.8</v>
      </c>
      <c r="Z307">
        <v>80173.8</v>
      </c>
      <c r="AB307">
        <v>80173.8</v>
      </c>
      <c r="AC307">
        <v>9.8613774000000003</v>
      </c>
      <c r="AD307">
        <v>80183.6613774</v>
      </c>
      <c r="AE307">
        <v>4009.1830688700002</v>
      </c>
      <c r="AF307">
        <v>84192.844446269999</v>
      </c>
      <c r="AH307">
        <v>84192.844446269999</v>
      </c>
      <c r="AJ307">
        <v>84192.844446269999</v>
      </c>
      <c r="AK307">
        <v>841.92844446269999</v>
      </c>
      <c r="AL307">
        <v>85034.772890732711</v>
      </c>
      <c r="AN307">
        <v>85034.772890732711</v>
      </c>
      <c r="AP307">
        <v>85034.772890732711</v>
      </c>
      <c r="AR307">
        <v>85034.772890732711</v>
      </c>
      <c r="AT307">
        <v>85034.772890732711</v>
      </c>
      <c r="AV307">
        <v>85034.772890732711</v>
      </c>
      <c r="AX307">
        <v>85034.772890732711</v>
      </c>
      <c r="AZ307">
        <v>85034.772890732711</v>
      </c>
      <c r="BB307">
        <v>85034.772890732711</v>
      </c>
      <c r="BD307">
        <v>85034.772890732711</v>
      </c>
      <c r="BF307">
        <v>85034.772890732711</v>
      </c>
      <c r="BH307">
        <v>85034.772890732711</v>
      </c>
      <c r="BI307" s="5"/>
      <c r="BJ307" s="5">
        <v>85034.772890732711</v>
      </c>
      <c r="BL307">
        <v>85034.772890732711</v>
      </c>
      <c r="BN307">
        <v>85034.772890732711</v>
      </c>
      <c r="BP307">
        <v>85034.772890732711</v>
      </c>
      <c r="BR307">
        <v>85034.772890732711</v>
      </c>
      <c r="BT307">
        <v>85034.772890732711</v>
      </c>
      <c r="BV307">
        <v>85034.772890732711</v>
      </c>
      <c r="BX307">
        <v>85034.772890732711</v>
      </c>
      <c r="BY307">
        <v>85034.77</v>
      </c>
      <c r="BZ307">
        <v>3099517.37</v>
      </c>
      <c r="CC307">
        <v>0</v>
      </c>
      <c r="CD307">
        <v>85034.770096021937</v>
      </c>
      <c r="CE307">
        <v>3099517.37</v>
      </c>
      <c r="CF307" t="s">
        <v>10</v>
      </c>
      <c r="CG307">
        <v>15000</v>
      </c>
      <c r="CH307">
        <v>100034.77009602194</v>
      </c>
      <c r="CI307">
        <v>546750</v>
      </c>
      <c r="CJ307">
        <v>3646267.37</v>
      </c>
      <c r="CN307">
        <v>0</v>
      </c>
      <c r="CO307" t="s">
        <v>1</v>
      </c>
      <c r="CP307" t="s">
        <v>1</v>
      </c>
      <c r="CQ307" t="b">
        <v>1</v>
      </c>
      <c r="CR307" t="s">
        <v>1863</v>
      </c>
      <c r="CT307" t="s">
        <v>1871</v>
      </c>
      <c r="CU307" t="s">
        <v>1862</v>
      </c>
      <c r="CV307" t="s">
        <v>1028</v>
      </c>
      <c r="CW307" t="s">
        <v>128</v>
      </c>
      <c r="CX307" t="s">
        <v>1450</v>
      </c>
      <c r="CY307">
        <v>0.94999999999999563</v>
      </c>
      <c r="CZ307">
        <v>95033.031591220395</v>
      </c>
      <c r="DA307">
        <v>3646267.37</v>
      </c>
      <c r="DB307" t="s">
        <v>10</v>
      </c>
      <c r="DC307" t="b">
        <v>1</v>
      </c>
      <c r="DD307">
        <v>3646267.37</v>
      </c>
      <c r="DE307">
        <v>0</v>
      </c>
      <c r="DF307" t="b">
        <v>1</v>
      </c>
      <c r="DG307" s="23">
        <f>ROUND(ПП4[[#This Row],[Стоимость квартиры с отделкой]]/1000000,2)</f>
        <v>3.65</v>
      </c>
    </row>
    <row r="308" spans="1:111" x14ac:dyDescent="0.25">
      <c r="A308">
        <v>307</v>
      </c>
      <c r="B308" t="s">
        <v>21</v>
      </c>
      <c r="C308">
        <v>11</v>
      </c>
      <c r="D308" t="s">
        <v>56</v>
      </c>
      <c r="E308">
        <v>2</v>
      </c>
      <c r="F308">
        <v>18.12</v>
      </c>
      <c r="G308">
        <v>9.8800000000000008</v>
      </c>
      <c r="I308">
        <v>28</v>
      </c>
      <c r="J308">
        <v>15.3</v>
      </c>
      <c r="K308">
        <v>3.49</v>
      </c>
      <c r="L308">
        <v>2.34</v>
      </c>
      <c r="N308">
        <v>8.1</v>
      </c>
      <c r="O308">
        <v>2.63</v>
      </c>
      <c r="Q308">
        <v>2.63</v>
      </c>
      <c r="R308">
        <v>59.86</v>
      </c>
      <c r="S308">
        <v>57.23</v>
      </c>
      <c r="T308">
        <v>58.55</v>
      </c>
      <c r="U308">
        <v>60.5</v>
      </c>
      <c r="V308">
        <v>68639.199999999997</v>
      </c>
      <c r="W308">
        <v>3431.96</v>
      </c>
      <c r="X308">
        <v>72071.16</v>
      </c>
      <c r="Z308">
        <v>72071.16</v>
      </c>
      <c r="AA308">
        <v>3603.558</v>
      </c>
      <c r="AB308">
        <v>75674.717999999993</v>
      </c>
      <c r="AC308">
        <v>9.3079903140000013</v>
      </c>
      <c r="AD308">
        <v>75684.02599031401</v>
      </c>
      <c r="AF308">
        <v>75684.02599031401</v>
      </c>
      <c r="AH308">
        <v>75684.02599031401</v>
      </c>
      <c r="AI308">
        <v>1513.6805198062802</v>
      </c>
      <c r="AJ308">
        <v>77197.70651012029</v>
      </c>
      <c r="AK308">
        <v>771.97706510120292</v>
      </c>
      <c r="AL308">
        <v>77969.683575221497</v>
      </c>
      <c r="AM308">
        <v>1559.3936715044299</v>
      </c>
      <c r="AN308">
        <v>79529.077246725923</v>
      </c>
      <c r="AO308">
        <v>2385.8723174017778</v>
      </c>
      <c r="AP308">
        <v>81914.949564127703</v>
      </c>
      <c r="AR308">
        <v>81914.949564127703</v>
      </c>
      <c r="AT308">
        <v>81914.949564127703</v>
      </c>
      <c r="AV308">
        <v>81914.949564127703</v>
      </c>
      <c r="AX308">
        <v>81914.949564127703</v>
      </c>
      <c r="AZ308">
        <v>81914.949564127703</v>
      </c>
      <c r="BB308">
        <v>81914.949564127703</v>
      </c>
      <c r="BD308">
        <v>81914.949564127703</v>
      </c>
      <c r="BF308">
        <v>81914.949564127703</v>
      </c>
      <c r="BH308">
        <v>81914.949564127703</v>
      </c>
      <c r="BI308" s="5"/>
      <c r="BJ308" s="5">
        <v>81914.949564127703</v>
      </c>
      <c r="BL308">
        <v>81914.949564127703</v>
      </c>
      <c r="BN308">
        <v>81914.949564127703</v>
      </c>
      <c r="BP308">
        <v>81914.949564127703</v>
      </c>
      <c r="BR308">
        <v>81914.949564127703</v>
      </c>
      <c r="BT308">
        <v>81914.949564127703</v>
      </c>
      <c r="BV308">
        <v>81914.949564127703</v>
      </c>
      <c r="BX308">
        <v>81914.949564127703</v>
      </c>
      <c r="BY308">
        <v>81914.95</v>
      </c>
      <c r="BZ308">
        <v>4796120.32</v>
      </c>
      <c r="CC308">
        <v>0</v>
      </c>
      <c r="CD308">
        <v>81914.949957301462</v>
      </c>
      <c r="CE308">
        <v>4796120.32</v>
      </c>
      <c r="CF308" t="s">
        <v>8</v>
      </c>
      <c r="CH308">
        <v>81914.949957301462</v>
      </c>
      <c r="CI308">
        <v>0</v>
      </c>
      <c r="CJ308">
        <v>4796120.32</v>
      </c>
      <c r="CN308">
        <v>0</v>
      </c>
      <c r="CO308" t="s">
        <v>1</v>
      </c>
      <c r="CP308" t="s">
        <v>1</v>
      </c>
      <c r="CQ308" t="b">
        <v>1</v>
      </c>
      <c r="CR308" t="s">
        <v>1863</v>
      </c>
      <c r="CT308" t="s">
        <v>1871</v>
      </c>
      <c r="CU308" t="s">
        <v>1857</v>
      </c>
      <c r="CV308" t="s">
        <v>1029</v>
      </c>
      <c r="CW308" t="s">
        <v>128</v>
      </c>
      <c r="CX308" t="s">
        <v>1450</v>
      </c>
      <c r="CY308">
        <v>1.9500000000000028</v>
      </c>
      <c r="CZ308">
        <v>159734.15241673807</v>
      </c>
      <c r="DA308">
        <v>4796120.32</v>
      </c>
      <c r="DB308" t="s">
        <v>8</v>
      </c>
      <c r="DC308" t="b">
        <v>1</v>
      </c>
      <c r="DD308">
        <v>4796120.32</v>
      </c>
      <c r="DE308">
        <v>0</v>
      </c>
      <c r="DF308" t="b">
        <v>1</v>
      </c>
      <c r="DG308" s="23">
        <f>ROUND(ПП4[[#This Row],[Стоимость квартиры с отделкой]]/1000000,2)</f>
        <v>4.8</v>
      </c>
    </row>
    <row r="309" spans="1:111" x14ac:dyDescent="0.25">
      <c r="A309">
        <v>308</v>
      </c>
      <c r="B309" t="s">
        <v>21</v>
      </c>
      <c r="C309">
        <v>11</v>
      </c>
      <c r="D309" t="s">
        <v>57</v>
      </c>
      <c r="E309">
        <v>2</v>
      </c>
      <c r="F309">
        <v>15.36</v>
      </c>
      <c r="G309">
        <v>9.8699999999999992</v>
      </c>
      <c r="I309">
        <v>25.23</v>
      </c>
      <c r="J309">
        <v>16.260000000000002</v>
      </c>
      <c r="K309">
        <v>3.74</v>
      </c>
      <c r="L309">
        <v>2.09</v>
      </c>
      <c r="N309">
        <v>8.06</v>
      </c>
      <c r="O309">
        <v>2.63</v>
      </c>
      <c r="Q309">
        <v>2.63</v>
      </c>
      <c r="R309">
        <v>58.01</v>
      </c>
      <c r="S309">
        <v>55.379999999999995</v>
      </c>
      <c r="T309">
        <v>56.7</v>
      </c>
      <c r="U309">
        <v>58.1</v>
      </c>
      <c r="V309">
        <v>68639.199999999997</v>
      </c>
      <c r="W309">
        <v>3431.96</v>
      </c>
      <c r="X309">
        <v>72071.16</v>
      </c>
      <c r="Z309">
        <v>72071.16</v>
      </c>
      <c r="AA309">
        <v>3603.558</v>
      </c>
      <c r="AB309">
        <v>75674.717999999993</v>
      </c>
      <c r="AC309">
        <v>9.3079903140000013</v>
      </c>
      <c r="AD309">
        <v>75684.02599031401</v>
      </c>
      <c r="AF309">
        <v>75684.02599031401</v>
      </c>
      <c r="AH309">
        <v>75684.02599031401</v>
      </c>
      <c r="AJ309">
        <v>75684.02599031401</v>
      </c>
      <c r="AL309">
        <v>75684.02599031401</v>
      </c>
      <c r="AN309">
        <v>75684.02599031401</v>
      </c>
      <c r="AP309">
        <v>75684.02599031401</v>
      </c>
      <c r="AR309">
        <v>75684.02599031401</v>
      </c>
      <c r="AT309">
        <v>75684.02599031401</v>
      </c>
      <c r="AV309">
        <v>75684.02599031401</v>
      </c>
      <c r="AX309">
        <v>75684.02599031401</v>
      </c>
      <c r="AZ309">
        <v>75684.02599031401</v>
      </c>
      <c r="BB309">
        <v>75684.02599031401</v>
      </c>
      <c r="BD309">
        <v>75684.02599031401</v>
      </c>
      <c r="BF309">
        <v>75684.02599031401</v>
      </c>
      <c r="BH309">
        <v>75684.02599031401</v>
      </c>
      <c r="BI309" s="5"/>
      <c r="BJ309" s="5">
        <v>75684.02599031401</v>
      </c>
      <c r="BL309">
        <v>75684.02599031401</v>
      </c>
      <c r="BN309">
        <v>75684.02599031401</v>
      </c>
      <c r="BP309">
        <v>75684.02599031401</v>
      </c>
      <c r="BR309">
        <v>75684.02599031401</v>
      </c>
      <c r="BT309">
        <v>75684.02599031401</v>
      </c>
      <c r="BV309">
        <v>75684.02599031401</v>
      </c>
      <c r="BX309">
        <v>75684.02599031401</v>
      </c>
      <c r="BY309">
        <v>75684.03</v>
      </c>
      <c r="BZ309">
        <v>4291284.5</v>
      </c>
      <c r="CB309">
        <v>0.05</v>
      </c>
      <c r="CC309">
        <v>214564.22500000001</v>
      </c>
      <c r="CD309">
        <v>71899.828571428559</v>
      </c>
      <c r="CE309">
        <v>4076720.28</v>
      </c>
      <c r="CF309" t="s">
        <v>9</v>
      </c>
      <c r="CG309">
        <v>4000</v>
      </c>
      <c r="CH309">
        <v>75899.828571428559</v>
      </c>
      <c r="CI309">
        <v>226800.00000000047</v>
      </c>
      <c r="CJ309">
        <v>4303520.28</v>
      </c>
      <c r="CL309" t="s">
        <v>78</v>
      </c>
      <c r="CN309">
        <v>0</v>
      </c>
      <c r="CO309" t="s">
        <v>1</v>
      </c>
      <c r="CP309" t="s">
        <v>1</v>
      </c>
      <c r="CQ309" t="b">
        <v>1</v>
      </c>
      <c r="CR309" t="s">
        <v>1863</v>
      </c>
      <c r="CT309" t="s">
        <v>1871</v>
      </c>
      <c r="CU309" t="s">
        <v>1857</v>
      </c>
      <c r="CV309" t="s">
        <v>1030</v>
      </c>
      <c r="CW309" t="s">
        <v>128</v>
      </c>
      <c r="CX309" t="s">
        <v>1450</v>
      </c>
      <c r="CY309">
        <v>1.3999999999999986</v>
      </c>
      <c r="CZ309">
        <v>106259.75999999988</v>
      </c>
      <c r="DA309">
        <v>4303520.28</v>
      </c>
      <c r="DB309" t="s">
        <v>9</v>
      </c>
      <c r="DC309" t="b">
        <v>1</v>
      </c>
      <c r="DD309">
        <v>4303520.28</v>
      </c>
      <c r="DE309">
        <v>0</v>
      </c>
      <c r="DF309" t="b">
        <v>1</v>
      </c>
      <c r="DG309" s="23">
        <f>ROUND(ПП4[[#This Row],[Стоимость квартиры с отделкой]]/1000000,2)</f>
        <v>4.3</v>
      </c>
    </row>
    <row r="310" spans="1:111" x14ac:dyDescent="0.25">
      <c r="A310">
        <v>309</v>
      </c>
      <c r="B310" t="s">
        <v>21</v>
      </c>
      <c r="C310">
        <v>11</v>
      </c>
      <c r="D310" t="s">
        <v>58</v>
      </c>
      <c r="E310">
        <v>3</v>
      </c>
      <c r="F310">
        <v>16.27</v>
      </c>
      <c r="G310">
        <v>10.96</v>
      </c>
      <c r="H310">
        <v>10.7</v>
      </c>
      <c r="I310">
        <v>37.93</v>
      </c>
      <c r="J310">
        <v>13.42</v>
      </c>
      <c r="K310">
        <v>4.53</v>
      </c>
      <c r="L310">
        <v>2.27</v>
      </c>
      <c r="N310">
        <v>12.94</v>
      </c>
      <c r="O310">
        <v>2.83</v>
      </c>
      <c r="Q310">
        <v>2.83</v>
      </c>
      <c r="R310">
        <v>73.92</v>
      </c>
      <c r="S310">
        <v>71.09</v>
      </c>
      <c r="T310">
        <v>72.510000000000005</v>
      </c>
      <c r="U310">
        <v>74.599999999999994</v>
      </c>
      <c r="V310">
        <v>68992.000000000015</v>
      </c>
      <c r="W310">
        <v>3449.6000000000008</v>
      </c>
      <c r="X310">
        <v>72441.60000000002</v>
      </c>
      <c r="Z310">
        <v>72441.60000000002</v>
      </c>
      <c r="AB310">
        <v>72441.60000000002</v>
      </c>
      <c r="AC310">
        <v>8.9103168000000039</v>
      </c>
      <c r="AD310">
        <v>72450.510316800021</v>
      </c>
      <c r="AF310">
        <v>72450.510316800021</v>
      </c>
      <c r="AH310">
        <v>72450.510316800021</v>
      </c>
      <c r="AI310">
        <v>2173.5153095040005</v>
      </c>
      <c r="AJ310">
        <v>74624.025626304021</v>
      </c>
      <c r="AK310">
        <v>746.24025626304035</v>
      </c>
      <c r="AL310">
        <v>75370.265882567066</v>
      </c>
      <c r="AM310">
        <v>1507.4053176513414</v>
      </c>
      <c r="AN310">
        <v>76877.671200218407</v>
      </c>
      <c r="AP310">
        <v>76877.671200218407</v>
      </c>
      <c r="AR310">
        <v>76877.671200218407</v>
      </c>
      <c r="AT310">
        <v>76877.671200218407</v>
      </c>
      <c r="AV310">
        <v>76877.671200218407</v>
      </c>
      <c r="AX310">
        <v>76877.671200218407</v>
      </c>
      <c r="AZ310">
        <v>76877.671200218407</v>
      </c>
      <c r="BB310">
        <v>76877.671200218407</v>
      </c>
      <c r="BD310">
        <v>76877.671200218407</v>
      </c>
      <c r="BF310">
        <v>76877.671200218407</v>
      </c>
      <c r="BH310">
        <v>76877.671200218407</v>
      </c>
      <c r="BI310" s="5"/>
      <c r="BJ310" s="5">
        <v>76877.671200218407</v>
      </c>
      <c r="BL310">
        <v>76877.671200218407</v>
      </c>
      <c r="BN310">
        <v>76877.671200218407</v>
      </c>
      <c r="BP310">
        <v>76877.671200218407</v>
      </c>
      <c r="BR310">
        <v>76877.671200218407</v>
      </c>
      <c r="BT310">
        <v>76877.671200218407</v>
      </c>
      <c r="BV310">
        <v>76877.671200218407</v>
      </c>
      <c r="BX310">
        <v>76877.671200218407</v>
      </c>
      <c r="BY310">
        <v>76877.67</v>
      </c>
      <c r="BZ310">
        <v>5574399.8499999996</v>
      </c>
      <c r="CC310">
        <v>0</v>
      </c>
      <c r="CD310">
        <v>76877.669976554942</v>
      </c>
      <c r="CE310">
        <v>5574399.8499999996</v>
      </c>
      <c r="CF310" t="s">
        <v>9</v>
      </c>
      <c r="CG310">
        <v>4000</v>
      </c>
      <c r="CH310">
        <v>80877.669976554942</v>
      </c>
      <c r="CI310">
        <v>290040</v>
      </c>
      <c r="CJ310">
        <v>5864439.8499999996</v>
      </c>
      <c r="CN310">
        <v>0</v>
      </c>
      <c r="CO310" t="s">
        <v>1</v>
      </c>
      <c r="CP310" t="s">
        <v>1</v>
      </c>
      <c r="CQ310" t="b">
        <v>1</v>
      </c>
      <c r="CR310" t="s">
        <v>1863</v>
      </c>
      <c r="CT310" t="s">
        <v>1871</v>
      </c>
      <c r="CU310" t="s">
        <v>1866</v>
      </c>
      <c r="CV310" t="s">
        <v>1031</v>
      </c>
      <c r="CW310" t="s">
        <v>128</v>
      </c>
      <c r="CX310" t="s">
        <v>1450</v>
      </c>
      <c r="CY310">
        <v>2.0899999999999892</v>
      </c>
      <c r="CZ310">
        <v>169034.33025099896</v>
      </c>
      <c r="DA310">
        <v>5864439.8499999996</v>
      </c>
      <c r="DB310" t="s">
        <v>9</v>
      </c>
      <c r="DC310" t="b">
        <v>1</v>
      </c>
      <c r="DD310">
        <v>5864439.8499999996</v>
      </c>
      <c r="DE310">
        <v>0</v>
      </c>
      <c r="DF310" t="b">
        <v>1</v>
      </c>
      <c r="DG310" s="23">
        <f>ROUND(ПП4[[#This Row],[Стоимость квартиры с отделкой]]/1000000,2)</f>
        <v>5.86</v>
      </c>
    </row>
    <row r="311" spans="1:111" x14ac:dyDescent="0.25">
      <c r="A311">
        <v>310</v>
      </c>
      <c r="B311" t="s">
        <v>21</v>
      </c>
      <c r="C311">
        <v>11</v>
      </c>
      <c r="D311" t="s">
        <v>59</v>
      </c>
      <c r="E311">
        <v>1</v>
      </c>
      <c r="F311">
        <v>10.68</v>
      </c>
      <c r="I311">
        <v>10.68</v>
      </c>
      <c r="J311">
        <v>12.75</v>
      </c>
      <c r="K311">
        <v>3.65</v>
      </c>
      <c r="N311">
        <v>5.45</v>
      </c>
      <c r="O311">
        <v>2.62</v>
      </c>
      <c r="Q311">
        <v>2.62</v>
      </c>
      <c r="R311">
        <v>35.15</v>
      </c>
      <c r="S311">
        <v>32.53</v>
      </c>
      <c r="T311">
        <v>33.840000000000003</v>
      </c>
      <c r="U311">
        <v>34.9</v>
      </c>
      <c r="V311">
        <v>70700</v>
      </c>
      <c r="X311">
        <v>70700</v>
      </c>
      <c r="Z311">
        <v>70700</v>
      </c>
      <c r="AB311">
        <v>70700</v>
      </c>
      <c r="AD311">
        <v>70700</v>
      </c>
      <c r="AF311">
        <v>70700</v>
      </c>
      <c r="AH311">
        <v>70700</v>
      </c>
      <c r="AJ311">
        <v>70700</v>
      </c>
      <c r="AL311">
        <v>70700</v>
      </c>
      <c r="AN311">
        <v>70700</v>
      </c>
      <c r="AP311">
        <v>70700</v>
      </c>
      <c r="AR311">
        <v>70700</v>
      </c>
      <c r="AT311">
        <v>70700</v>
      </c>
      <c r="AV311">
        <v>70700</v>
      </c>
      <c r="AX311">
        <v>70700</v>
      </c>
      <c r="AZ311">
        <v>70700</v>
      </c>
      <c r="BB311">
        <v>70700</v>
      </c>
      <c r="BD311">
        <v>70700</v>
      </c>
      <c r="BF311">
        <v>70700</v>
      </c>
      <c r="BH311">
        <v>70700</v>
      </c>
      <c r="BI311" s="5"/>
      <c r="BJ311" s="5">
        <v>70700</v>
      </c>
      <c r="BL311">
        <v>70700</v>
      </c>
      <c r="BN311">
        <v>70700</v>
      </c>
      <c r="BP311">
        <v>70700</v>
      </c>
      <c r="BR311">
        <v>70700</v>
      </c>
      <c r="BT311">
        <v>70700</v>
      </c>
      <c r="BV311">
        <v>70700</v>
      </c>
      <c r="BX311">
        <v>70700</v>
      </c>
      <c r="BY311">
        <v>70700</v>
      </c>
      <c r="BZ311">
        <v>2392488</v>
      </c>
      <c r="CC311">
        <v>0</v>
      </c>
      <c r="CD311">
        <v>70700</v>
      </c>
      <c r="CE311">
        <v>2392488</v>
      </c>
      <c r="CF311" t="s">
        <v>8</v>
      </c>
      <c r="CH311">
        <v>70700</v>
      </c>
      <c r="CI311">
        <v>0</v>
      </c>
      <c r="CJ311">
        <v>2392488</v>
      </c>
      <c r="CK311" t="s">
        <v>20</v>
      </c>
      <c r="CN311">
        <v>0</v>
      </c>
      <c r="CO311" t="s">
        <v>1</v>
      </c>
      <c r="CP311" t="s">
        <v>1</v>
      </c>
      <c r="CQ311" t="b">
        <v>1</v>
      </c>
      <c r="CR311" t="s">
        <v>1863</v>
      </c>
      <c r="CT311" t="s">
        <v>1871</v>
      </c>
      <c r="CU311" t="s">
        <v>1864</v>
      </c>
      <c r="CV311" t="s">
        <v>1032</v>
      </c>
      <c r="CW311" t="s">
        <v>128</v>
      </c>
      <c r="CX311" t="s">
        <v>1450</v>
      </c>
      <c r="CY311">
        <v>1.0599999999999952</v>
      </c>
      <c r="CZ311">
        <v>74941.999999999665</v>
      </c>
      <c r="DA311">
        <v>2392488</v>
      </c>
      <c r="DB311" t="s">
        <v>8</v>
      </c>
      <c r="DC311" t="b">
        <v>1</v>
      </c>
      <c r="DD311">
        <v>2392488</v>
      </c>
      <c r="DE311">
        <v>0</v>
      </c>
      <c r="DF311" t="b">
        <v>1</v>
      </c>
      <c r="DG311" s="23">
        <f>ROUND(ПП4[[#This Row],[Стоимость квартиры с отделкой]]/1000000,2)</f>
        <v>2.39</v>
      </c>
    </row>
    <row r="312" spans="1:111" x14ac:dyDescent="0.25">
      <c r="A312">
        <v>311</v>
      </c>
      <c r="B312" t="s">
        <v>21</v>
      </c>
      <c r="C312">
        <v>12</v>
      </c>
      <c r="D312" t="s">
        <v>53</v>
      </c>
      <c r="E312">
        <v>0</v>
      </c>
      <c r="F312">
        <v>14.73</v>
      </c>
      <c r="I312">
        <v>14.73</v>
      </c>
      <c r="J312">
        <v>5.74</v>
      </c>
      <c r="K312">
        <v>3.61</v>
      </c>
      <c r="N312">
        <v>3.6</v>
      </c>
      <c r="O312">
        <v>3.34</v>
      </c>
      <c r="Q312">
        <v>3.34</v>
      </c>
      <c r="R312">
        <v>31.02</v>
      </c>
      <c r="S312">
        <v>27.68</v>
      </c>
      <c r="T312">
        <v>29.35</v>
      </c>
      <c r="U312">
        <v>30.1</v>
      </c>
      <c r="V312">
        <v>75600</v>
      </c>
      <c r="W312">
        <v>3780</v>
      </c>
      <c r="X312">
        <v>79380</v>
      </c>
      <c r="Z312">
        <v>79380</v>
      </c>
      <c r="AB312">
        <v>79380</v>
      </c>
      <c r="AC312">
        <v>9.7637400000000003</v>
      </c>
      <c r="AD312">
        <v>79389.763739999995</v>
      </c>
      <c r="AE312">
        <v>3969.4881869999999</v>
      </c>
      <c r="AF312">
        <v>83359.25192699999</v>
      </c>
      <c r="AH312">
        <v>83359.25192699999</v>
      </c>
      <c r="AJ312">
        <v>83359.25192699999</v>
      </c>
      <c r="AK312">
        <v>833.5925192699998</v>
      </c>
      <c r="AL312">
        <v>84192.844446269984</v>
      </c>
      <c r="AM312">
        <v>1683.8568889253995</v>
      </c>
      <c r="AN312">
        <v>85876.701335195379</v>
      </c>
      <c r="AO312">
        <v>4293.8350667597688</v>
      </c>
      <c r="AP312">
        <v>90170.536401955149</v>
      </c>
      <c r="AQ312">
        <v>2705.1160920586544</v>
      </c>
      <c r="AR312">
        <v>92875.652494013804</v>
      </c>
      <c r="AS312">
        <v>4643.7826247006906</v>
      </c>
      <c r="AT312">
        <v>97519.435118714493</v>
      </c>
      <c r="AV312">
        <v>97519.435118714493</v>
      </c>
      <c r="AX312">
        <v>97519.435118714493</v>
      </c>
      <c r="AZ312">
        <v>97519.435118714493</v>
      </c>
      <c r="BB312">
        <v>97519.435118714493</v>
      </c>
      <c r="BD312">
        <v>97519.435118714493</v>
      </c>
      <c r="BF312">
        <v>97519.435118714493</v>
      </c>
      <c r="BH312">
        <v>97519.435118714493</v>
      </c>
      <c r="BI312" s="5"/>
      <c r="BJ312" s="5">
        <v>97519.435118714493</v>
      </c>
      <c r="BL312">
        <v>97519.435118714493</v>
      </c>
      <c r="BN312">
        <v>97519.435118714493</v>
      </c>
      <c r="BP312">
        <v>97519.435118714493</v>
      </c>
      <c r="BR312">
        <v>97519.435118714493</v>
      </c>
      <c r="BT312">
        <v>97519.435118714493</v>
      </c>
      <c r="BV312">
        <v>97519.435118714493</v>
      </c>
      <c r="BX312">
        <v>97519.435118714493</v>
      </c>
      <c r="BY312">
        <v>97519.44</v>
      </c>
      <c r="BZ312">
        <v>2862195.56</v>
      </c>
      <c r="CB312">
        <v>0.06</v>
      </c>
      <c r="CC312">
        <v>171731.73360000001</v>
      </c>
      <c r="CD312">
        <v>91668.273594548547</v>
      </c>
      <c r="CE312">
        <v>2690463.83</v>
      </c>
      <c r="CF312" t="s">
        <v>9</v>
      </c>
      <c r="CG312">
        <v>4500</v>
      </c>
      <c r="CH312">
        <v>96168.273594548547</v>
      </c>
      <c r="CI312">
        <v>132075</v>
      </c>
      <c r="CJ312">
        <v>2822538.83</v>
      </c>
      <c r="CL312" t="s">
        <v>110</v>
      </c>
      <c r="CN312">
        <v>0</v>
      </c>
      <c r="CO312" t="s">
        <v>1</v>
      </c>
      <c r="CP312" t="s">
        <v>1</v>
      </c>
      <c r="CQ312" t="b">
        <v>1</v>
      </c>
      <c r="CR312" t="s">
        <v>1863</v>
      </c>
      <c r="CT312" t="s">
        <v>1871</v>
      </c>
      <c r="CU312" t="s">
        <v>1862</v>
      </c>
      <c r="CV312" t="s">
        <v>1033</v>
      </c>
      <c r="CW312" t="s">
        <v>128</v>
      </c>
      <c r="CX312" t="s">
        <v>1450</v>
      </c>
      <c r="CY312">
        <v>0.74999999999999645</v>
      </c>
      <c r="CZ312">
        <v>72126.205195911069</v>
      </c>
      <c r="DA312">
        <v>2822538.83</v>
      </c>
      <c r="DB312" t="s">
        <v>9</v>
      </c>
      <c r="DC312" t="b">
        <v>1</v>
      </c>
      <c r="DD312">
        <v>2822538.83</v>
      </c>
      <c r="DE312">
        <v>0</v>
      </c>
      <c r="DF312" t="b">
        <v>1</v>
      </c>
      <c r="DG312" s="23">
        <f>ROUND(ПП4[[#This Row],[Стоимость квартиры с отделкой]]/1000000,2)</f>
        <v>2.82</v>
      </c>
    </row>
    <row r="313" spans="1:111" x14ac:dyDescent="0.25">
      <c r="A313">
        <v>312</v>
      </c>
      <c r="B313" t="s">
        <v>21</v>
      </c>
      <c r="C313">
        <v>12</v>
      </c>
      <c r="D313" t="s">
        <v>54</v>
      </c>
      <c r="E313">
        <v>2</v>
      </c>
      <c r="F313">
        <v>17.22</v>
      </c>
      <c r="G313">
        <v>12.24</v>
      </c>
      <c r="I313">
        <v>29.46</v>
      </c>
      <c r="J313">
        <v>17.010000000000002</v>
      </c>
      <c r="K313">
        <v>3.67</v>
      </c>
      <c r="L313">
        <v>2.4</v>
      </c>
      <c r="N313">
        <v>12.71</v>
      </c>
      <c r="O313">
        <v>2.61</v>
      </c>
      <c r="P313">
        <v>2.78</v>
      </c>
      <c r="Q313">
        <v>5.39</v>
      </c>
      <c r="R313">
        <v>70.64</v>
      </c>
      <c r="S313">
        <v>65.25</v>
      </c>
      <c r="T313">
        <v>67.95</v>
      </c>
      <c r="U313">
        <v>69.5</v>
      </c>
      <c r="V313">
        <v>71304.800000000003</v>
      </c>
      <c r="W313">
        <v>3565.24</v>
      </c>
      <c r="X313">
        <v>74870.039999999994</v>
      </c>
      <c r="Z313">
        <v>74870.039999999994</v>
      </c>
      <c r="AA313">
        <v>3743.502</v>
      </c>
      <c r="AB313">
        <v>78613.542000000016</v>
      </c>
      <c r="AC313">
        <v>9.6694656660000025</v>
      </c>
      <c r="AD313">
        <v>78623.211465666012</v>
      </c>
      <c r="AF313">
        <v>78623.211465666012</v>
      </c>
      <c r="AH313">
        <v>78623.211465666012</v>
      </c>
      <c r="AI313">
        <v>1572.4642293133202</v>
      </c>
      <c r="AJ313">
        <v>80195.675694979334</v>
      </c>
      <c r="AK313">
        <v>801.95675694979332</v>
      </c>
      <c r="AL313">
        <v>80997.632451929123</v>
      </c>
      <c r="AM313">
        <v>1619.9526490385824</v>
      </c>
      <c r="AN313">
        <v>82617.585100967699</v>
      </c>
      <c r="AP313">
        <v>82617.585100967699</v>
      </c>
      <c r="AQ313">
        <v>2478.527553029031</v>
      </c>
      <c r="AR313">
        <v>85096.112653996737</v>
      </c>
      <c r="AT313">
        <v>85096.112653996737</v>
      </c>
      <c r="AV313">
        <v>85096.112653996737</v>
      </c>
      <c r="AX313">
        <v>85096.112653996737</v>
      </c>
      <c r="AZ313">
        <v>85096.112653996737</v>
      </c>
      <c r="BB313">
        <v>85096.112653996737</v>
      </c>
      <c r="BD313">
        <v>85096.112653996737</v>
      </c>
      <c r="BF313">
        <v>85096.112653996737</v>
      </c>
      <c r="BH313">
        <v>85096.112653996737</v>
      </c>
      <c r="BI313" s="5"/>
      <c r="BJ313" s="5">
        <v>85096.112653996737</v>
      </c>
      <c r="BL313">
        <v>85096.112653996737</v>
      </c>
      <c r="BN313">
        <v>85096.112653996737</v>
      </c>
      <c r="BP313">
        <v>85096.112653996737</v>
      </c>
      <c r="BR313">
        <v>85096.112653996737</v>
      </c>
      <c r="BT313">
        <v>85096.112653996737</v>
      </c>
      <c r="BV313">
        <v>85096.112653996737</v>
      </c>
      <c r="BX313">
        <v>85096.112653996737</v>
      </c>
      <c r="BY313">
        <v>85096.11</v>
      </c>
      <c r="BZ313">
        <v>5782280.6699999999</v>
      </c>
      <c r="CC313">
        <v>0</v>
      </c>
      <c r="CD313">
        <v>85096.109933774831</v>
      </c>
      <c r="CE313">
        <v>5782280.6699999999</v>
      </c>
      <c r="CF313" t="s">
        <v>9</v>
      </c>
      <c r="CG313">
        <v>4000</v>
      </c>
      <c r="CH313">
        <v>89096.109933774831</v>
      </c>
      <c r="CI313">
        <v>271800</v>
      </c>
      <c r="CJ313">
        <v>6054080.6699999999</v>
      </c>
      <c r="CN313">
        <v>0</v>
      </c>
      <c r="CO313" t="s">
        <v>1</v>
      </c>
      <c r="CP313" t="s">
        <v>1</v>
      </c>
      <c r="CQ313" t="b">
        <v>1</v>
      </c>
      <c r="CR313" t="s">
        <v>1863</v>
      </c>
      <c r="CT313" t="s">
        <v>1871</v>
      </c>
      <c r="CU313" t="s">
        <v>1857</v>
      </c>
      <c r="CV313" t="s">
        <v>1034</v>
      </c>
      <c r="CW313" t="s">
        <v>128</v>
      </c>
      <c r="CX313" t="s">
        <v>1450</v>
      </c>
      <c r="CY313">
        <v>1.5499999999999972</v>
      </c>
      <c r="CZ313">
        <v>138098.97039735073</v>
      </c>
      <c r="DA313">
        <v>6054080.6699999999</v>
      </c>
      <c r="DB313" t="s">
        <v>9</v>
      </c>
      <c r="DC313" t="b">
        <v>1</v>
      </c>
      <c r="DD313">
        <v>6054080.6699999999</v>
      </c>
      <c r="DE313">
        <v>0</v>
      </c>
      <c r="DF313" t="b">
        <v>1</v>
      </c>
      <c r="DG313" s="23">
        <f>ROUND(ПП4[[#This Row],[Стоимость квартиры с отделкой]]/1000000,2)</f>
        <v>6.05</v>
      </c>
    </row>
    <row r="314" spans="1:111" x14ac:dyDescent="0.25">
      <c r="A314">
        <v>313</v>
      </c>
      <c r="B314" t="s">
        <v>21</v>
      </c>
      <c r="C314">
        <v>12</v>
      </c>
      <c r="D314" t="s">
        <v>55</v>
      </c>
      <c r="E314">
        <v>0</v>
      </c>
      <c r="F314">
        <v>19.22</v>
      </c>
      <c r="I314">
        <v>19.22</v>
      </c>
      <c r="J314">
        <v>9.57</v>
      </c>
      <c r="K314">
        <v>3.76</v>
      </c>
      <c r="N314">
        <v>2.56</v>
      </c>
      <c r="O314">
        <v>2.68</v>
      </c>
      <c r="Q314">
        <v>2.68</v>
      </c>
      <c r="R314">
        <v>37.79</v>
      </c>
      <c r="S314">
        <v>35.11</v>
      </c>
      <c r="T314">
        <v>36.450000000000003</v>
      </c>
      <c r="U314">
        <v>37.200000000000003</v>
      </c>
      <c r="V314">
        <v>76356</v>
      </c>
      <c r="W314">
        <v>3817.8</v>
      </c>
      <c r="X314">
        <v>80173.8</v>
      </c>
      <c r="Z314">
        <v>80173.8</v>
      </c>
      <c r="AB314">
        <v>80173.8</v>
      </c>
      <c r="AC314">
        <v>9.8613774000000003</v>
      </c>
      <c r="AD314">
        <v>80183.6613774</v>
      </c>
      <c r="AE314">
        <v>4009.1830688700002</v>
      </c>
      <c r="AF314">
        <v>84192.844446269999</v>
      </c>
      <c r="AH314">
        <v>84192.844446269999</v>
      </c>
      <c r="AJ314">
        <v>84192.844446269999</v>
      </c>
      <c r="AK314">
        <v>841.92844446269999</v>
      </c>
      <c r="AL314">
        <v>85034.772890732711</v>
      </c>
      <c r="AM314">
        <v>1700.695457814654</v>
      </c>
      <c r="AN314">
        <v>86735.468348547351</v>
      </c>
      <c r="AO314">
        <v>4336.7734174273673</v>
      </c>
      <c r="AP314">
        <v>91072.241765974715</v>
      </c>
      <c r="AQ314">
        <v>2732.1672529792413</v>
      </c>
      <c r="AR314">
        <v>93804.409018953957</v>
      </c>
      <c r="AS314">
        <v>4690.2204509476978</v>
      </c>
      <c r="AT314">
        <v>98494.629469901658</v>
      </c>
      <c r="AU314">
        <v>2954.8388840970497</v>
      </c>
      <c r="AV314">
        <v>101449.4683539987</v>
      </c>
      <c r="AX314">
        <v>101449.4683539987</v>
      </c>
      <c r="AZ314">
        <v>101449.4683539987</v>
      </c>
      <c r="BB314">
        <v>101449.4683539987</v>
      </c>
      <c r="BD314">
        <v>101449.4683539987</v>
      </c>
      <c r="BF314">
        <v>101449.4683539987</v>
      </c>
      <c r="BH314">
        <v>101449.4683539987</v>
      </c>
      <c r="BI314" s="5"/>
      <c r="BJ314" s="5">
        <v>101449.4683539987</v>
      </c>
      <c r="BL314">
        <v>101449.4683539987</v>
      </c>
      <c r="BN314">
        <v>101449.4683539987</v>
      </c>
      <c r="BP314">
        <v>101449.4683539987</v>
      </c>
      <c r="BR314">
        <v>101449.4683539987</v>
      </c>
      <c r="BT314">
        <v>101449.4683539987</v>
      </c>
      <c r="BV314">
        <v>101449.4683539987</v>
      </c>
      <c r="BX314">
        <v>101449.4683539987</v>
      </c>
      <c r="BY314">
        <v>101449.47</v>
      </c>
      <c r="BZ314">
        <v>3697833.18</v>
      </c>
      <c r="CC314">
        <v>0</v>
      </c>
      <c r="CD314">
        <v>101449.46995884774</v>
      </c>
      <c r="CE314">
        <v>3697833.18</v>
      </c>
      <c r="CF314" t="s">
        <v>9</v>
      </c>
      <c r="CG314">
        <v>7500</v>
      </c>
      <c r="CH314">
        <v>108949.46995884774</v>
      </c>
      <c r="CI314">
        <v>273375</v>
      </c>
      <c r="CJ314">
        <v>3971208.18</v>
      </c>
      <c r="CN314">
        <v>0</v>
      </c>
      <c r="CO314" t="s">
        <v>1</v>
      </c>
      <c r="CP314" t="s">
        <v>1</v>
      </c>
      <c r="CQ314" t="b">
        <v>1</v>
      </c>
      <c r="CR314" t="s">
        <v>1863</v>
      </c>
      <c r="CT314" t="s">
        <v>1871</v>
      </c>
      <c r="CU314" t="s">
        <v>1862</v>
      </c>
      <c r="CV314" t="s">
        <v>1035</v>
      </c>
      <c r="CW314" t="s">
        <v>128</v>
      </c>
      <c r="CX314" t="s">
        <v>1450</v>
      </c>
      <c r="CY314">
        <v>0.74999999999999301</v>
      </c>
      <c r="CZ314">
        <v>81712.102469135047</v>
      </c>
      <c r="DA314">
        <v>3971208.18</v>
      </c>
      <c r="DB314" t="s">
        <v>9</v>
      </c>
      <c r="DC314" t="b">
        <v>1</v>
      </c>
      <c r="DD314">
        <v>3971208.18</v>
      </c>
      <c r="DE314">
        <v>0</v>
      </c>
      <c r="DF314" t="b">
        <v>1</v>
      </c>
      <c r="DG314" s="23">
        <f>ROUND(ПП4[[#This Row],[Стоимость квартиры с отделкой]]/1000000,2)</f>
        <v>3.97</v>
      </c>
    </row>
    <row r="315" spans="1:111" x14ac:dyDescent="0.25">
      <c r="A315">
        <v>314</v>
      </c>
      <c r="B315" t="s">
        <v>21</v>
      </c>
      <c r="C315">
        <v>12</v>
      </c>
      <c r="D315" t="s">
        <v>56</v>
      </c>
      <c r="E315">
        <v>2</v>
      </c>
      <c r="F315">
        <v>18.12</v>
      </c>
      <c r="G315">
        <v>9.8800000000000008</v>
      </c>
      <c r="I315">
        <v>28</v>
      </c>
      <c r="J315">
        <v>15.3</v>
      </c>
      <c r="K315">
        <v>3.49</v>
      </c>
      <c r="L315">
        <v>2.34</v>
      </c>
      <c r="N315">
        <v>8.1</v>
      </c>
      <c r="O315">
        <v>2.63</v>
      </c>
      <c r="Q315">
        <v>2.63</v>
      </c>
      <c r="R315">
        <v>59.86</v>
      </c>
      <c r="S315">
        <v>57.23</v>
      </c>
      <c r="T315">
        <v>58.55</v>
      </c>
      <c r="U315">
        <v>60.499999999999986</v>
      </c>
      <c r="V315">
        <v>68639.199999999997</v>
      </c>
      <c r="W315">
        <v>3431.96</v>
      </c>
      <c r="X315">
        <v>72071.16</v>
      </c>
      <c r="Z315">
        <v>72071.16</v>
      </c>
      <c r="AA315">
        <v>3603.558</v>
      </c>
      <c r="AB315">
        <v>75674.717999999993</v>
      </c>
      <c r="AC315">
        <v>9.3079903140000013</v>
      </c>
      <c r="AD315">
        <v>75684.02599031401</v>
      </c>
      <c r="AF315">
        <v>75684.02599031401</v>
      </c>
      <c r="AH315">
        <v>75684.02599031401</v>
      </c>
      <c r="AI315">
        <v>1513.6805198062802</v>
      </c>
      <c r="AJ315">
        <v>77197.70651012029</v>
      </c>
      <c r="AK315">
        <v>771.97706510120292</v>
      </c>
      <c r="AL315">
        <v>77969.683575221497</v>
      </c>
      <c r="AN315">
        <v>77969.683575221497</v>
      </c>
      <c r="AP315">
        <v>77969.683575221497</v>
      </c>
      <c r="AR315">
        <v>77969.683575221497</v>
      </c>
      <c r="AT315">
        <v>77969.683575221497</v>
      </c>
      <c r="AV315">
        <v>77969.683575221497</v>
      </c>
      <c r="AX315">
        <v>77969.683575221497</v>
      </c>
      <c r="AZ315">
        <v>77969.683575221497</v>
      </c>
      <c r="BB315">
        <v>77969.683575221497</v>
      </c>
      <c r="BD315">
        <v>77969.683575221497</v>
      </c>
      <c r="BF315">
        <v>77969.683575221497</v>
      </c>
      <c r="BH315">
        <v>77969.683575221497</v>
      </c>
      <c r="BI315" s="5"/>
      <c r="BJ315" s="5">
        <v>77969.683575221497</v>
      </c>
      <c r="BL315">
        <v>77969.683575221497</v>
      </c>
      <c r="BN315">
        <v>77969.683575221497</v>
      </c>
      <c r="BP315">
        <v>77969.683575221497</v>
      </c>
      <c r="BR315">
        <v>77969.683575221497</v>
      </c>
      <c r="BT315">
        <v>77969.683575221497</v>
      </c>
      <c r="BV315">
        <v>77969.683575221497</v>
      </c>
      <c r="BX315">
        <v>77969.683575221497</v>
      </c>
      <c r="BY315">
        <v>77969.679999999993</v>
      </c>
      <c r="BZ315">
        <v>4565124.76</v>
      </c>
      <c r="CC315">
        <v>0</v>
      </c>
      <c r="CD315">
        <v>77969.679931682316</v>
      </c>
      <c r="CE315">
        <v>4565124.76</v>
      </c>
      <c r="CF315" t="s">
        <v>8</v>
      </c>
      <c r="CH315">
        <v>77969.679931682316</v>
      </c>
      <c r="CI315">
        <v>0</v>
      </c>
      <c r="CJ315">
        <v>4565124.76</v>
      </c>
      <c r="CN315">
        <v>0</v>
      </c>
      <c r="CO315" t="s">
        <v>1</v>
      </c>
      <c r="CP315" t="s">
        <v>1</v>
      </c>
      <c r="CQ315" t="b">
        <v>1</v>
      </c>
      <c r="CR315" t="s">
        <v>1863</v>
      </c>
      <c r="CT315" t="s">
        <v>1871</v>
      </c>
      <c r="CU315" t="s">
        <v>1857</v>
      </c>
      <c r="CV315" t="s">
        <v>1036</v>
      </c>
      <c r="CW315" t="s">
        <v>128</v>
      </c>
      <c r="CX315" t="s">
        <v>1450</v>
      </c>
      <c r="CY315">
        <v>1.9499999999999889</v>
      </c>
      <c r="CZ315">
        <v>152040.87586677962</v>
      </c>
      <c r="DA315">
        <v>4565124.76</v>
      </c>
      <c r="DB315" t="s">
        <v>8</v>
      </c>
      <c r="DC315" t="b">
        <v>1</v>
      </c>
      <c r="DD315">
        <v>4565124.76</v>
      </c>
      <c r="DE315">
        <v>0</v>
      </c>
      <c r="DF315" t="b">
        <v>1</v>
      </c>
      <c r="DG315" s="23">
        <f>ROUND(ПП4[[#This Row],[Стоимость квартиры с отделкой]]/1000000,2)</f>
        <v>4.57</v>
      </c>
    </row>
    <row r="316" spans="1:111" x14ac:dyDescent="0.25">
      <c r="A316">
        <v>315</v>
      </c>
      <c r="B316" t="s">
        <v>21</v>
      </c>
      <c r="C316">
        <v>12</v>
      </c>
      <c r="D316" t="s">
        <v>57</v>
      </c>
      <c r="E316">
        <v>2</v>
      </c>
      <c r="F316">
        <v>15.36</v>
      </c>
      <c r="G316">
        <v>9.8699999999999992</v>
      </c>
      <c r="I316">
        <v>25.23</v>
      </c>
      <c r="J316">
        <v>16.260000000000002</v>
      </c>
      <c r="K316">
        <v>3.74</v>
      </c>
      <c r="L316">
        <v>2.09</v>
      </c>
      <c r="N316">
        <v>8.06</v>
      </c>
      <c r="O316">
        <v>2.63</v>
      </c>
      <c r="Q316">
        <v>2.63</v>
      </c>
      <c r="R316">
        <v>58.01</v>
      </c>
      <c r="S316">
        <v>55.379999999999995</v>
      </c>
      <c r="T316">
        <v>56.7</v>
      </c>
      <c r="U316">
        <v>57.999999999999993</v>
      </c>
      <c r="V316">
        <v>68639.199999999997</v>
      </c>
      <c r="W316">
        <v>3431.96</v>
      </c>
      <c r="X316">
        <v>72071.16</v>
      </c>
      <c r="Z316">
        <v>72071.16</v>
      </c>
      <c r="AA316">
        <v>3603.558</v>
      </c>
      <c r="AB316">
        <v>75674.717999999993</v>
      </c>
      <c r="AC316">
        <v>9.3079903140000013</v>
      </c>
      <c r="AD316">
        <v>75684.02599031401</v>
      </c>
      <c r="AF316">
        <v>75684.02599031401</v>
      </c>
      <c r="AH316">
        <v>75684.02599031401</v>
      </c>
      <c r="AJ316">
        <v>75684.02599031401</v>
      </c>
      <c r="AL316">
        <v>75684.02599031401</v>
      </c>
      <c r="AN316">
        <v>75684.02599031401</v>
      </c>
      <c r="AP316">
        <v>75684.02599031401</v>
      </c>
      <c r="AR316">
        <v>75684.02599031401</v>
      </c>
      <c r="AT316">
        <v>75684.02599031401</v>
      </c>
      <c r="AV316">
        <v>75684.02599031401</v>
      </c>
      <c r="AX316">
        <v>75684.02599031401</v>
      </c>
      <c r="AZ316">
        <v>75684.02599031401</v>
      </c>
      <c r="BB316">
        <v>75684.02599031401</v>
      </c>
      <c r="BD316">
        <v>75684.02599031401</v>
      </c>
      <c r="BF316">
        <v>75684.02599031401</v>
      </c>
      <c r="BH316">
        <v>75684.02599031401</v>
      </c>
      <c r="BI316" s="5"/>
      <c r="BJ316" s="5">
        <v>75684.02599031401</v>
      </c>
      <c r="BL316">
        <v>75684.02599031401</v>
      </c>
      <c r="BN316">
        <v>75684.02599031401</v>
      </c>
      <c r="BP316">
        <v>75684.02599031401</v>
      </c>
      <c r="BR316">
        <v>75684.02599031401</v>
      </c>
      <c r="BT316">
        <v>75684.02599031401</v>
      </c>
      <c r="BV316">
        <v>75684.02599031401</v>
      </c>
      <c r="BX316">
        <v>75684.02599031401</v>
      </c>
      <c r="BY316">
        <v>75684.03</v>
      </c>
      <c r="BZ316">
        <v>4291284.5</v>
      </c>
      <c r="CA316">
        <v>120000</v>
      </c>
      <c r="CC316">
        <v>120000</v>
      </c>
      <c r="CD316">
        <v>73567.6278659612</v>
      </c>
      <c r="CE316">
        <v>4171284.5</v>
      </c>
      <c r="CF316" t="s">
        <v>9</v>
      </c>
      <c r="CG316">
        <v>4000</v>
      </c>
      <c r="CH316">
        <v>77567.6278659612</v>
      </c>
      <c r="CI316">
        <v>226800</v>
      </c>
      <c r="CJ316">
        <v>4398084.5</v>
      </c>
      <c r="CL316" t="s">
        <v>73</v>
      </c>
      <c r="CN316">
        <v>0</v>
      </c>
      <c r="CO316" t="s">
        <v>1</v>
      </c>
      <c r="CP316" t="s">
        <v>1</v>
      </c>
      <c r="CQ316" t="b">
        <v>1</v>
      </c>
      <c r="CR316" t="s">
        <v>1863</v>
      </c>
      <c r="CT316" t="s">
        <v>1871</v>
      </c>
      <c r="CU316" t="s">
        <v>1857</v>
      </c>
      <c r="CV316" t="s">
        <v>1037</v>
      </c>
      <c r="CW316" t="s">
        <v>128</v>
      </c>
      <c r="CX316" t="s">
        <v>1450</v>
      </c>
      <c r="CY316">
        <v>1.2999999999999901</v>
      </c>
      <c r="CZ316">
        <v>100837.91622574881</v>
      </c>
      <c r="DA316">
        <v>4398084.5</v>
      </c>
      <c r="DB316" t="s">
        <v>9</v>
      </c>
      <c r="DC316" t="b">
        <v>1</v>
      </c>
      <c r="DD316">
        <v>4398084.5</v>
      </c>
      <c r="DE316">
        <v>0</v>
      </c>
      <c r="DF316" t="b">
        <v>1</v>
      </c>
      <c r="DG316" s="23">
        <f>ROUND(ПП4[[#This Row],[Стоимость квартиры с отделкой]]/1000000,2)</f>
        <v>4.4000000000000004</v>
      </c>
    </row>
    <row r="317" spans="1:111" x14ac:dyDescent="0.25">
      <c r="A317">
        <v>316</v>
      </c>
      <c r="B317" t="s">
        <v>21</v>
      </c>
      <c r="C317">
        <v>12</v>
      </c>
      <c r="D317" t="s">
        <v>58</v>
      </c>
      <c r="E317">
        <v>3</v>
      </c>
      <c r="F317">
        <v>16.27</v>
      </c>
      <c r="G317">
        <v>10.96</v>
      </c>
      <c r="H317">
        <v>10.7</v>
      </c>
      <c r="I317">
        <v>37.93</v>
      </c>
      <c r="J317">
        <v>13.42</v>
      </c>
      <c r="K317">
        <v>4.53</v>
      </c>
      <c r="L317">
        <v>2.27</v>
      </c>
      <c r="N317">
        <v>12.94</v>
      </c>
      <c r="O317">
        <v>2.83</v>
      </c>
      <c r="Q317">
        <v>2.83</v>
      </c>
      <c r="R317">
        <v>73.92</v>
      </c>
      <c r="S317">
        <v>71.09</v>
      </c>
      <c r="T317">
        <v>72.510000000000005</v>
      </c>
      <c r="U317">
        <v>74.600000000000023</v>
      </c>
      <c r="V317">
        <v>68992.000000000015</v>
      </c>
      <c r="W317">
        <v>3449.6000000000008</v>
      </c>
      <c r="X317">
        <v>72441.60000000002</v>
      </c>
      <c r="Z317">
        <v>72441.60000000002</v>
      </c>
      <c r="AB317">
        <v>72441.60000000002</v>
      </c>
      <c r="AC317">
        <v>8.9103168000000039</v>
      </c>
      <c r="AD317">
        <v>72450.510316800021</v>
      </c>
      <c r="AF317">
        <v>72450.510316800021</v>
      </c>
      <c r="AH317">
        <v>72450.510316800021</v>
      </c>
      <c r="AI317">
        <v>2173.5153095040005</v>
      </c>
      <c r="AJ317">
        <v>74624.025626304021</v>
      </c>
      <c r="AK317">
        <v>746.24025626304035</v>
      </c>
      <c r="AL317">
        <v>75370.265882567066</v>
      </c>
      <c r="AM317">
        <v>1507.4053176513414</v>
      </c>
      <c r="AN317">
        <v>76877.671200218407</v>
      </c>
      <c r="AO317">
        <v>2306.330136006552</v>
      </c>
      <c r="AP317">
        <v>79184.001336224959</v>
      </c>
      <c r="AQ317">
        <v>2375.5200400867488</v>
      </c>
      <c r="AR317">
        <v>81559.521376311706</v>
      </c>
      <c r="AT317">
        <v>81559.521376311706</v>
      </c>
      <c r="AU317">
        <v>2446.7856412893511</v>
      </c>
      <c r="AV317">
        <v>84006.307017601051</v>
      </c>
      <c r="AW317">
        <v>5040.3784210560625</v>
      </c>
      <c r="AX317">
        <v>89046.685438657121</v>
      </c>
      <c r="AY317">
        <v>2671.4005631597133</v>
      </c>
      <c r="AZ317">
        <v>91718.086001816831</v>
      </c>
      <c r="BB317">
        <v>91718.086001816831</v>
      </c>
      <c r="BD317">
        <v>91718.086001816831</v>
      </c>
      <c r="BF317">
        <v>91718.086001816831</v>
      </c>
      <c r="BH317">
        <v>91718.086001816831</v>
      </c>
      <c r="BI317" s="5">
        <v>4585.9043000908414</v>
      </c>
      <c r="BJ317" s="5">
        <v>96303.990301907674</v>
      </c>
      <c r="BK317">
        <v>500</v>
      </c>
      <c r="BL317">
        <v>96803.990301907674</v>
      </c>
      <c r="BM317">
        <v>1936.0798060381535</v>
      </c>
      <c r="BN317">
        <v>98740.070107945823</v>
      </c>
      <c r="BP317">
        <v>98740.070107945823</v>
      </c>
      <c r="BQ317">
        <v>500</v>
      </c>
      <c r="BR317">
        <v>99240.070107945823</v>
      </c>
      <c r="BT317">
        <v>99240.070107945823</v>
      </c>
      <c r="BV317">
        <v>99240.070107945823</v>
      </c>
      <c r="BX317">
        <v>99240.070107945823</v>
      </c>
      <c r="BY317">
        <v>99240.07</v>
      </c>
      <c r="BZ317">
        <v>7195900</v>
      </c>
      <c r="CB317">
        <v>0.02</v>
      </c>
      <c r="CC317">
        <v>143918</v>
      </c>
      <c r="CD317">
        <v>97255.302716866645</v>
      </c>
      <c r="CE317">
        <v>7051982</v>
      </c>
      <c r="CF317" t="s">
        <v>10</v>
      </c>
      <c r="CG317">
        <v>22000</v>
      </c>
      <c r="CH317">
        <v>119255.30271686664</v>
      </c>
      <c r="CI317">
        <v>1595220</v>
      </c>
      <c r="CJ317">
        <v>8647202</v>
      </c>
      <c r="CL317" t="s">
        <v>24</v>
      </c>
      <c r="CN317">
        <v>0</v>
      </c>
      <c r="CO317" t="s">
        <v>1</v>
      </c>
      <c r="CP317" t="s">
        <v>1</v>
      </c>
      <c r="CQ317" t="b">
        <v>1</v>
      </c>
      <c r="CR317" t="s">
        <v>1863</v>
      </c>
      <c r="CT317" t="s">
        <v>1871</v>
      </c>
      <c r="CU317" t="s">
        <v>1866</v>
      </c>
      <c r="CV317" t="s">
        <v>1038</v>
      </c>
      <c r="CW317" t="s">
        <v>1269</v>
      </c>
      <c r="CX317" t="s">
        <v>1450</v>
      </c>
      <c r="CY317">
        <v>2.0900000000000034</v>
      </c>
      <c r="CZ317">
        <v>249243.58267825167</v>
      </c>
      <c r="DA317">
        <v>8647202</v>
      </c>
      <c r="DB317" t="s">
        <v>10</v>
      </c>
      <c r="DC317" t="b">
        <v>1</v>
      </c>
      <c r="DD317">
        <v>8647202</v>
      </c>
      <c r="DE317">
        <v>0</v>
      </c>
      <c r="DF317" t="b">
        <v>1</v>
      </c>
      <c r="DG317" s="23">
        <f>ROUND(ПП4[[#This Row],[Стоимость квартиры с отделкой]]/1000000,2)</f>
        <v>8.65</v>
      </c>
    </row>
    <row r="318" spans="1:111" x14ac:dyDescent="0.25">
      <c r="A318">
        <v>317</v>
      </c>
      <c r="B318" t="s">
        <v>21</v>
      </c>
      <c r="C318">
        <v>12</v>
      </c>
      <c r="D318" t="s">
        <v>59</v>
      </c>
      <c r="E318">
        <v>1</v>
      </c>
      <c r="F318">
        <v>10.68</v>
      </c>
      <c r="I318">
        <v>10.68</v>
      </c>
      <c r="J318">
        <v>12.75</v>
      </c>
      <c r="K318">
        <v>3.65</v>
      </c>
      <c r="N318">
        <v>5.45</v>
      </c>
      <c r="O318">
        <v>2.62</v>
      </c>
      <c r="Q318">
        <v>2.62</v>
      </c>
      <c r="R318">
        <v>35.15</v>
      </c>
      <c r="S318">
        <v>32.53</v>
      </c>
      <c r="T318">
        <v>33.840000000000003</v>
      </c>
      <c r="U318">
        <v>34.699999999999996</v>
      </c>
      <c r="V318">
        <v>70700</v>
      </c>
      <c r="W318">
        <v>3535</v>
      </c>
      <c r="X318">
        <v>74235</v>
      </c>
      <c r="Y318">
        <v>2969.4</v>
      </c>
      <c r="Z318">
        <v>77204.399999999994</v>
      </c>
      <c r="AB318">
        <v>77204.399999999994</v>
      </c>
      <c r="AD318">
        <v>77204.399999999994</v>
      </c>
      <c r="AF318">
        <v>77204.399999999994</v>
      </c>
      <c r="AH318">
        <v>77204.399999999994</v>
      </c>
      <c r="AJ318">
        <v>77204.399999999994</v>
      </c>
      <c r="AL318">
        <v>77204.399999999994</v>
      </c>
      <c r="AN318">
        <v>77204.399999999994</v>
      </c>
      <c r="AP318">
        <v>77204.399999999994</v>
      </c>
      <c r="AR318">
        <v>77204.399999999994</v>
      </c>
      <c r="AT318">
        <v>77204.399999999994</v>
      </c>
      <c r="AV318">
        <v>77204.399999999994</v>
      </c>
      <c r="AX318">
        <v>77204.399999999994</v>
      </c>
      <c r="AZ318">
        <v>77204.399999999994</v>
      </c>
      <c r="BB318">
        <v>77204.399999999994</v>
      </c>
      <c r="BD318">
        <v>77204.399999999994</v>
      </c>
      <c r="BF318">
        <v>77204.399999999994</v>
      </c>
      <c r="BH318">
        <v>77204.399999999994</v>
      </c>
      <c r="BI318" s="5"/>
      <c r="BJ318" s="5">
        <v>77204.399999999994</v>
      </c>
      <c r="BL318">
        <v>77204.399999999994</v>
      </c>
      <c r="BN318">
        <v>77204.399999999994</v>
      </c>
      <c r="BP318">
        <v>77204.399999999994</v>
      </c>
      <c r="BR318">
        <v>77204.399999999994</v>
      </c>
      <c r="BT318">
        <v>77204.399999999994</v>
      </c>
      <c r="BV318">
        <v>77204.399999999994</v>
      </c>
      <c r="BX318">
        <v>77204.399999999994</v>
      </c>
      <c r="BY318">
        <v>77204.399999999994</v>
      </c>
      <c r="BZ318">
        <v>2612596.9</v>
      </c>
      <c r="CC318">
        <v>0</v>
      </c>
      <c r="CD318">
        <v>77204.400118203295</v>
      </c>
      <c r="CE318">
        <v>2612596.9</v>
      </c>
      <c r="CF318" t="s">
        <v>8</v>
      </c>
      <c r="CH318">
        <v>77204.400118203295</v>
      </c>
      <c r="CI318">
        <v>0</v>
      </c>
      <c r="CJ318">
        <v>2612596.9</v>
      </c>
      <c r="CK318" t="s">
        <v>20</v>
      </c>
      <c r="CN318">
        <v>0</v>
      </c>
      <c r="CO318" t="s">
        <v>1</v>
      </c>
      <c r="CP318" t="s">
        <v>1</v>
      </c>
      <c r="CQ318" t="b">
        <v>1</v>
      </c>
      <c r="CR318" t="s">
        <v>1863</v>
      </c>
      <c r="CT318" t="s">
        <v>1871</v>
      </c>
      <c r="CU318" t="s">
        <v>1864</v>
      </c>
      <c r="CV318" t="s">
        <v>1039</v>
      </c>
      <c r="CW318" t="s">
        <v>128</v>
      </c>
      <c r="CX318" t="s">
        <v>1450</v>
      </c>
      <c r="CY318">
        <v>0.85999999999999233</v>
      </c>
      <c r="CZ318">
        <v>66395.784101654237</v>
      </c>
      <c r="DA318">
        <v>2612596.9</v>
      </c>
      <c r="DB318" t="s">
        <v>8</v>
      </c>
      <c r="DC318" t="b">
        <v>1</v>
      </c>
      <c r="DD318">
        <v>2612596.9</v>
      </c>
      <c r="DE318">
        <v>0</v>
      </c>
      <c r="DF318" t="b">
        <v>1</v>
      </c>
      <c r="DG318" s="23">
        <f>ROUND(ПП4[[#This Row],[Стоимость квартиры с отделкой]]/1000000,2)</f>
        <v>2.61</v>
      </c>
    </row>
    <row r="319" spans="1:111" x14ac:dyDescent="0.25">
      <c r="A319">
        <v>318</v>
      </c>
      <c r="B319" t="s">
        <v>21</v>
      </c>
      <c r="C319">
        <v>13</v>
      </c>
      <c r="D319" t="s">
        <v>53</v>
      </c>
      <c r="E319">
        <v>0</v>
      </c>
      <c r="F319">
        <v>14.73</v>
      </c>
      <c r="I319">
        <v>14.73</v>
      </c>
      <c r="J319">
        <v>5.74</v>
      </c>
      <c r="K319">
        <v>3.61</v>
      </c>
      <c r="N319">
        <v>3.6</v>
      </c>
      <c r="O319">
        <v>3.34</v>
      </c>
      <c r="Q319">
        <v>3.34</v>
      </c>
      <c r="R319">
        <v>31.02</v>
      </c>
      <c r="S319">
        <v>27.68</v>
      </c>
      <c r="T319">
        <v>29.35</v>
      </c>
      <c r="U319">
        <v>30.5</v>
      </c>
      <c r="V319">
        <v>75600</v>
      </c>
      <c r="W319">
        <v>3780</v>
      </c>
      <c r="X319">
        <v>79380</v>
      </c>
      <c r="Z319">
        <v>79380</v>
      </c>
      <c r="AB319">
        <v>79380</v>
      </c>
      <c r="AC319">
        <v>9.7637400000000003</v>
      </c>
      <c r="AD319">
        <v>79389.763739999995</v>
      </c>
      <c r="AE319">
        <v>3969.4881869999999</v>
      </c>
      <c r="AF319">
        <v>83359.25192699999</v>
      </c>
      <c r="AH319">
        <v>83359.25192699999</v>
      </c>
      <c r="AJ319">
        <v>83359.25192699999</v>
      </c>
      <c r="AL319">
        <v>83359.25192699999</v>
      </c>
      <c r="AN319">
        <v>83359.25192699999</v>
      </c>
      <c r="AP319">
        <v>83359.25192699999</v>
      </c>
      <c r="AR319">
        <v>83359.25192699999</v>
      </c>
      <c r="AT319">
        <v>83359.25192699999</v>
      </c>
      <c r="AV319">
        <v>83359.25192699999</v>
      </c>
      <c r="AX319">
        <v>83359.25192699999</v>
      </c>
      <c r="AZ319">
        <v>83359.25192699999</v>
      </c>
      <c r="BB319">
        <v>83359.25192699999</v>
      </c>
      <c r="BD319">
        <v>83359.25192699999</v>
      </c>
      <c r="BF319">
        <v>83359.25192699999</v>
      </c>
      <c r="BH319">
        <v>83359.25192699999</v>
      </c>
      <c r="BI319" s="5"/>
      <c r="BJ319" s="5">
        <v>83359.25192699999</v>
      </c>
      <c r="BL319">
        <v>83359.25192699999</v>
      </c>
      <c r="BN319">
        <v>83359.25192699999</v>
      </c>
      <c r="BP319">
        <v>83359.25192699999</v>
      </c>
      <c r="BR319">
        <v>83359.25192699999</v>
      </c>
      <c r="BT319">
        <v>83359.25192699999</v>
      </c>
      <c r="BV319">
        <v>83359.25192699999</v>
      </c>
      <c r="BX319">
        <v>83359.25192699999</v>
      </c>
      <c r="BY319">
        <v>83359.25</v>
      </c>
      <c r="BZ319">
        <v>2446593.9900000002</v>
      </c>
      <c r="CB319">
        <v>0.03</v>
      </c>
      <c r="CC319">
        <v>73397.819699999993</v>
      </c>
      <c r="CD319">
        <v>80858.472572402039</v>
      </c>
      <c r="CE319">
        <v>2373196.17</v>
      </c>
      <c r="CF319" t="s">
        <v>10</v>
      </c>
      <c r="CG319">
        <v>15000</v>
      </c>
      <c r="CH319">
        <v>95858.472572402039</v>
      </c>
      <c r="CI319">
        <v>440250</v>
      </c>
      <c r="CJ319">
        <v>2813446.17</v>
      </c>
      <c r="CL319" t="s">
        <v>110</v>
      </c>
      <c r="CN319">
        <v>0</v>
      </c>
      <c r="CO319" t="s">
        <v>1</v>
      </c>
      <c r="CP319" t="s">
        <v>1</v>
      </c>
      <c r="CQ319" t="b">
        <v>1</v>
      </c>
      <c r="CR319" t="s">
        <v>1863</v>
      </c>
      <c r="CT319" t="s">
        <v>1871</v>
      </c>
      <c r="CU319" t="s">
        <v>1862</v>
      </c>
      <c r="CV319" t="s">
        <v>1040</v>
      </c>
      <c r="CW319" t="s">
        <v>128</v>
      </c>
      <c r="CX319" t="s">
        <v>1450</v>
      </c>
      <c r="CY319">
        <v>1.1499999999999986</v>
      </c>
      <c r="CZ319">
        <v>110237.24345826219</v>
      </c>
      <c r="DA319">
        <v>2813446.17</v>
      </c>
      <c r="DB319" t="s">
        <v>10</v>
      </c>
      <c r="DC319" t="b">
        <v>1</v>
      </c>
      <c r="DD319">
        <v>2813446.17</v>
      </c>
      <c r="DE319">
        <v>0</v>
      </c>
      <c r="DF319" t="b">
        <v>1</v>
      </c>
      <c r="DG319" s="23">
        <f>ROUND(ПП4[[#This Row],[Стоимость квартиры с отделкой]]/1000000,2)</f>
        <v>2.81</v>
      </c>
    </row>
    <row r="320" spans="1:111" x14ac:dyDescent="0.25">
      <c r="A320">
        <v>319</v>
      </c>
      <c r="B320" t="s">
        <v>21</v>
      </c>
      <c r="C320">
        <v>13</v>
      </c>
      <c r="D320" t="s">
        <v>54</v>
      </c>
      <c r="E320">
        <v>2</v>
      </c>
      <c r="F320">
        <v>17.22</v>
      </c>
      <c r="G320">
        <v>12.24</v>
      </c>
      <c r="I320">
        <v>29.46</v>
      </c>
      <c r="J320">
        <v>17.010000000000002</v>
      </c>
      <c r="K320">
        <v>3.67</v>
      </c>
      <c r="L320">
        <v>2.4</v>
      </c>
      <c r="N320">
        <v>12.71</v>
      </c>
      <c r="O320">
        <v>2.61</v>
      </c>
      <c r="P320">
        <v>2.78</v>
      </c>
      <c r="Q320">
        <v>5.39</v>
      </c>
      <c r="R320">
        <v>70.64</v>
      </c>
      <c r="S320">
        <v>65.25</v>
      </c>
      <c r="T320">
        <v>67.95</v>
      </c>
      <c r="U320">
        <v>69.400000000000006</v>
      </c>
      <c r="V320">
        <v>71304.800000000003</v>
      </c>
      <c r="W320">
        <v>3565.24</v>
      </c>
      <c r="X320">
        <v>74870.039999999994</v>
      </c>
      <c r="Z320">
        <v>74870.039999999994</v>
      </c>
      <c r="AA320">
        <v>3743.502</v>
      </c>
      <c r="AB320">
        <v>78613.542000000016</v>
      </c>
      <c r="AC320">
        <v>9.6694656660000025</v>
      </c>
      <c r="AD320">
        <v>78623.211465666012</v>
      </c>
      <c r="AF320">
        <v>78623.211465666012</v>
      </c>
      <c r="AH320">
        <v>78623.211465666012</v>
      </c>
      <c r="AI320">
        <v>1572.4642293133202</v>
      </c>
      <c r="AJ320">
        <v>80195.675694979334</v>
      </c>
      <c r="AK320">
        <v>801.95675694979332</v>
      </c>
      <c r="AL320">
        <v>80997.632451929123</v>
      </c>
      <c r="AM320">
        <v>1619.9526490385824</v>
      </c>
      <c r="AN320">
        <v>82617.585100967699</v>
      </c>
      <c r="AP320">
        <v>82617.585100967699</v>
      </c>
      <c r="AQ320">
        <v>2478.527553029031</v>
      </c>
      <c r="AR320">
        <v>85096.112653996737</v>
      </c>
      <c r="AT320">
        <v>85096.112653996737</v>
      </c>
      <c r="AU320">
        <v>2552.8833796199019</v>
      </c>
      <c r="AV320">
        <v>87648.99603361664</v>
      </c>
      <c r="AX320">
        <v>87648.99603361664</v>
      </c>
      <c r="AZ320">
        <v>87648.99603361664</v>
      </c>
      <c r="BB320">
        <v>87648.99603361664</v>
      </c>
      <c r="BD320">
        <v>87648.99603361664</v>
      </c>
      <c r="BF320">
        <v>87648.99603361664</v>
      </c>
      <c r="BH320">
        <v>87648.99603361664</v>
      </c>
      <c r="BI320" s="5"/>
      <c r="BJ320" s="5">
        <v>87648.99603361664</v>
      </c>
      <c r="BL320">
        <v>87648.99603361664</v>
      </c>
      <c r="BN320">
        <v>87648.99603361664</v>
      </c>
      <c r="BP320">
        <v>87648.99603361664</v>
      </c>
      <c r="BR320">
        <v>87648.99603361664</v>
      </c>
      <c r="BT320">
        <v>87648.99603361664</v>
      </c>
      <c r="BV320">
        <v>87648.99603361664</v>
      </c>
      <c r="BX320">
        <v>87648.99603361664</v>
      </c>
      <c r="BY320">
        <v>87649</v>
      </c>
      <c r="BZ320">
        <v>5955800</v>
      </c>
      <c r="CC320">
        <v>0</v>
      </c>
      <c r="CD320">
        <v>87649.74245768947</v>
      </c>
      <c r="CE320">
        <v>5955800</v>
      </c>
      <c r="CF320" t="s">
        <v>10</v>
      </c>
      <c r="CG320">
        <v>22000</v>
      </c>
      <c r="CH320">
        <v>109649.74245768948</v>
      </c>
      <c r="CI320">
        <v>1494900</v>
      </c>
      <c r="CJ320">
        <v>7450700</v>
      </c>
      <c r="CN320">
        <v>0</v>
      </c>
      <c r="CO320" t="s">
        <v>1</v>
      </c>
      <c r="CP320" t="s">
        <v>1</v>
      </c>
      <c r="CQ320" t="b">
        <v>1</v>
      </c>
      <c r="CR320" t="s">
        <v>1863</v>
      </c>
      <c r="CT320" t="s">
        <v>1871</v>
      </c>
      <c r="CU320" t="s">
        <v>1857</v>
      </c>
      <c r="CV320" t="s">
        <v>1041</v>
      </c>
      <c r="CW320" t="s">
        <v>1269</v>
      </c>
      <c r="CX320" t="s">
        <v>1450</v>
      </c>
      <c r="CY320">
        <v>1.4500000000000028</v>
      </c>
      <c r="CZ320">
        <v>158992.12656365003</v>
      </c>
      <c r="DA320">
        <v>7450700</v>
      </c>
      <c r="DB320" t="s">
        <v>10</v>
      </c>
      <c r="DC320" t="b">
        <v>1</v>
      </c>
      <c r="DD320">
        <v>7450700</v>
      </c>
      <c r="DE320">
        <v>0</v>
      </c>
      <c r="DF320" t="b">
        <v>1</v>
      </c>
      <c r="DG320" s="23">
        <f>ROUND(ПП4[[#This Row],[Стоимость квартиры с отделкой]]/1000000,2)</f>
        <v>7.45</v>
      </c>
    </row>
    <row r="321" spans="1:111" x14ac:dyDescent="0.25">
      <c r="A321">
        <v>320</v>
      </c>
      <c r="B321" t="s">
        <v>21</v>
      </c>
      <c r="C321">
        <v>13</v>
      </c>
      <c r="D321" t="s">
        <v>55</v>
      </c>
      <c r="E321">
        <v>0</v>
      </c>
      <c r="F321">
        <v>19.22</v>
      </c>
      <c r="I321">
        <v>19.22</v>
      </c>
      <c r="J321">
        <v>9.57</v>
      </c>
      <c r="K321">
        <v>3.76</v>
      </c>
      <c r="N321">
        <v>2.56</v>
      </c>
      <c r="O321">
        <v>2.68</v>
      </c>
      <c r="Q321">
        <v>2.68</v>
      </c>
      <c r="R321">
        <v>37.79</v>
      </c>
      <c r="S321">
        <v>35.11</v>
      </c>
      <c r="T321">
        <v>36.450000000000003</v>
      </c>
      <c r="U321">
        <v>37.299999999999997</v>
      </c>
      <c r="V321">
        <v>76356</v>
      </c>
      <c r="W321">
        <v>3817.8</v>
      </c>
      <c r="X321">
        <v>80173.8</v>
      </c>
      <c r="Z321">
        <v>80173.8</v>
      </c>
      <c r="AB321">
        <v>80173.8</v>
      </c>
      <c r="AC321">
        <v>9.8613774000000003</v>
      </c>
      <c r="AD321">
        <v>80183.6613774</v>
      </c>
      <c r="AE321">
        <v>4009.1830688700002</v>
      </c>
      <c r="AF321">
        <v>84192.844446269999</v>
      </c>
      <c r="AH321">
        <v>84192.844446269999</v>
      </c>
      <c r="AJ321">
        <v>84192.844446269999</v>
      </c>
      <c r="AK321">
        <v>841.92844446269999</v>
      </c>
      <c r="AL321">
        <v>85034.772890732711</v>
      </c>
      <c r="AM321">
        <v>1700.695457814654</v>
      </c>
      <c r="AN321">
        <v>86735.468348547351</v>
      </c>
      <c r="AO321">
        <v>4336.7734174273673</v>
      </c>
      <c r="AP321">
        <v>91072.241765974715</v>
      </c>
      <c r="AQ321">
        <v>2732.1672529792413</v>
      </c>
      <c r="AR321">
        <v>93804.409018953957</v>
      </c>
      <c r="AT321">
        <v>93804.409018953957</v>
      </c>
      <c r="AV321">
        <v>93804.409018953957</v>
      </c>
      <c r="AX321">
        <v>93804.409018953957</v>
      </c>
      <c r="AZ321">
        <v>93804.409018953957</v>
      </c>
      <c r="BB321">
        <v>93804.409018953957</v>
      </c>
      <c r="BD321">
        <v>93804.409018953957</v>
      </c>
      <c r="BF321">
        <v>93804.409018953957</v>
      </c>
      <c r="BH321">
        <v>93804.409018953957</v>
      </c>
      <c r="BI321" s="5"/>
      <c r="BJ321" s="5">
        <v>93804.409018953957</v>
      </c>
      <c r="BL321">
        <v>93804.409018953957</v>
      </c>
      <c r="BN321">
        <v>93804.409018953957</v>
      </c>
      <c r="BP321">
        <v>93804.409018953957</v>
      </c>
      <c r="BR321">
        <v>93804.409018953957</v>
      </c>
      <c r="BT321">
        <v>93804.409018953957</v>
      </c>
      <c r="BV321">
        <v>93804.409018953957</v>
      </c>
      <c r="BX321">
        <v>93804.409018953957</v>
      </c>
      <c r="BY321">
        <v>93804.41</v>
      </c>
      <c r="BZ321">
        <v>3419170.74</v>
      </c>
      <c r="CC321">
        <v>0</v>
      </c>
      <c r="CD321">
        <v>93804.409876543214</v>
      </c>
      <c r="CE321">
        <v>3419170.74</v>
      </c>
      <c r="CF321" t="s">
        <v>9</v>
      </c>
      <c r="CG321">
        <v>4500</v>
      </c>
      <c r="CH321">
        <v>98304.409876543214</v>
      </c>
      <c r="CI321">
        <v>164025</v>
      </c>
      <c r="CJ321">
        <v>3583195.74</v>
      </c>
      <c r="CN321">
        <v>0</v>
      </c>
      <c r="CO321" t="s">
        <v>1</v>
      </c>
      <c r="CP321" t="s">
        <v>1</v>
      </c>
      <c r="CQ321" t="b">
        <v>1</v>
      </c>
      <c r="CR321" t="s">
        <v>1863</v>
      </c>
      <c r="CT321" t="s">
        <v>1871</v>
      </c>
      <c r="CU321" t="s">
        <v>1862</v>
      </c>
      <c r="CV321" t="s">
        <v>1042</v>
      </c>
      <c r="CW321" t="s">
        <v>128</v>
      </c>
      <c r="CX321" t="s">
        <v>1450</v>
      </c>
      <c r="CY321">
        <v>0.8499999999999942</v>
      </c>
      <c r="CZ321">
        <v>83558.748395061179</v>
      </c>
      <c r="DA321">
        <v>3583195.74</v>
      </c>
      <c r="DB321" t="s">
        <v>9</v>
      </c>
      <c r="DC321" t="b">
        <v>1</v>
      </c>
      <c r="DD321">
        <v>3583195.74</v>
      </c>
      <c r="DE321">
        <v>0</v>
      </c>
      <c r="DF321" t="b">
        <v>1</v>
      </c>
      <c r="DG321" s="23">
        <f>ROUND(ПП4[[#This Row],[Стоимость квартиры с отделкой]]/1000000,2)</f>
        <v>3.58</v>
      </c>
    </row>
    <row r="322" spans="1:111" x14ac:dyDescent="0.25">
      <c r="A322">
        <v>321</v>
      </c>
      <c r="B322" t="s">
        <v>21</v>
      </c>
      <c r="C322">
        <v>13</v>
      </c>
      <c r="D322" t="s">
        <v>56</v>
      </c>
      <c r="E322">
        <v>2</v>
      </c>
      <c r="F322">
        <v>18.12</v>
      </c>
      <c r="G322">
        <v>9.8800000000000008</v>
      </c>
      <c r="I322">
        <v>28</v>
      </c>
      <c r="J322">
        <v>15.3</v>
      </c>
      <c r="K322">
        <v>3.49</v>
      </c>
      <c r="L322">
        <v>2.34</v>
      </c>
      <c r="N322">
        <v>8.1</v>
      </c>
      <c r="O322">
        <v>2.63</v>
      </c>
      <c r="Q322">
        <v>2.63</v>
      </c>
      <c r="R322">
        <v>59.86</v>
      </c>
      <c r="S322">
        <v>57.23</v>
      </c>
      <c r="T322">
        <v>58.55</v>
      </c>
      <c r="U322">
        <v>60.3</v>
      </c>
      <c r="V322">
        <v>68639.199999999997</v>
      </c>
      <c r="W322">
        <v>3431.96</v>
      </c>
      <c r="X322">
        <v>72071.16</v>
      </c>
      <c r="Z322">
        <v>72071.16</v>
      </c>
      <c r="AB322">
        <v>72071.16</v>
      </c>
      <c r="AD322">
        <v>72071.16</v>
      </c>
      <c r="AF322">
        <v>72071.16</v>
      </c>
      <c r="AH322">
        <v>72071.16</v>
      </c>
      <c r="AJ322">
        <v>72071.16</v>
      </c>
      <c r="AL322">
        <v>72071.16</v>
      </c>
      <c r="AN322">
        <v>72071.16</v>
      </c>
      <c r="AP322">
        <v>72071.16</v>
      </c>
      <c r="AR322">
        <v>72071.16</v>
      </c>
      <c r="AT322">
        <v>72071.16</v>
      </c>
      <c r="AV322">
        <v>72071.16</v>
      </c>
      <c r="AX322">
        <v>72071.16</v>
      </c>
      <c r="AZ322">
        <v>72071.16</v>
      </c>
      <c r="BB322">
        <v>72071.16</v>
      </c>
      <c r="BD322">
        <v>72071.16</v>
      </c>
      <c r="BF322">
        <v>72071.16</v>
      </c>
      <c r="BH322">
        <v>72071.16</v>
      </c>
      <c r="BI322" s="5"/>
      <c r="BJ322" s="5">
        <v>72071.16</v>
      </c>
      <c r="BL322">
        <v>72071.16</v>
      </c>
      <c r="BN322">
        <v>72071.16</v>
      </c>
      <c r="BP322">
        <v>72071.16</v>
      </c>
      <c r="BR322">
        <v>72071.16</v>
      </c>
      <c r="BT322">
        <v>72071.16</v>
      </c>
      <c r="BV322">
        <v>72071.16</v>
      </c>
      <c r="BX322">
        <v>72071.16</v>
      </c>
      <c r="BY322">
        <v>72071.16</v>
      </c>
      <c r="BZ322">
        <v>4219766.42</v>
      </c>
      <c r="CC322">
        <v>0</v>
      </c>
      <c r="CD322">
        <v>72071.160034158835</v>
      </c>
      <c r="CE322">
        <v>4219766.42</v>
      </c>
      <c r="CF322" t="s">
        <v>9</v>
      </c>
      <c r="CG322">
        <v>7500</v>
      </c>
      <c r="CH322">
        <v>79571.160034158835</v>
      </c>
      <c r="CI322">
        <v>439125</v>
      </c>
      <c r="CJ322">
        <v>4658891.42</v>
      </c>
      <c r="CN322">
        <v>0</v>
      </c>
      <c r="CO322" t="s">
        <v>1</v>
      </c>
      <c r="CP322" t="s">
        <v>1</v>
      </c>
      <c r="CQ322" t="b">
        <v>1</v>
      </c>
      <c r="CR322" t="s">
        <v>1863</v>
      </c>
      <c r="CT322" t="s">
        <v>1871</v>
      </c>
      <c r="CU322" t="s">
        <v>1857</v>
      </c>
      <c r="CV322" t="s">
        <v>1043</v>
      </c>
      <c r="CW322" t="s">
        <v>128</v>
      </c>
      <c r="CX322" t="s">
        <v>1450</v>
      </c>
      <c r="CY322">
        <v>1.75</v>
      </c>
      <c r="CZ322">
        <v>139249.53005977796</v>
      </c>
      <c r="DA322">
        <v>4658891.42</v>
      </c>
      <c r="DB322" t="s">
        <v>9</v>
      </c>
      <c r="DC322" t="b">
        <v>1</v>
      </c>
      <c r="DD322">
        <v>4658891.42</v>
      </c>
      <c r="DE322">
        <v>0</v>
      </c>
      <c r="DF322" t="b">
        <v>1</v>
      </c>
      <c r="DG322" s="23">
        <f>ROUND(ПП4[[#This Row],[Стоимость квартиры с отделкой]]/1000000,2)</f>
        <v>4.66</v>
      </c>
    </row>
    <row r="323" spans="1:111" x14ac:dyDescent="0.25">
      <c r="A323">
        <v>322</v>
      </c>
      <c r="B323" t="s">
        <v>21</v>
      </c>
      <c r="C323">
        <v>13</v>
      </c>
      <c r="D323" t="s">
        <v>57</v>
      </c>
      <c r="E323">
        <v>2</v>
      </c>
      <c r="F323">
        <v>15.36</v>
      </c>
      <c r="G323">
        <v>9.8699999999999992</v>
      </c>
      <c r="I323">
        <v>25.23</v>
      </c>
      <c r="J323">
        <v>16.260000000000002</v>
      </c>
      <c r="K323">
        <v>3.74</v>
      </c>
      <c r="L323">
        <v>2.09</v>
      </c>
      <c r="N323">
        <v>8.06</v>
      </c>
      <c r="O323">
        <v>2.63</v>
      </c>
      <c r="Q323">
        <v>2.63</v>
      </c>
      <c r="R323">
        <v>58.01</v>
      </c>
      <c r="S323">
        <v>55.379999999999995</v>
      </c>
      <c r="T323">
        <v>56.7</v>
      </c>
      <c r="U323">
        <v>58.099999999999994</v>
      </c>
      <c r="V323">
        <v>68639.199999999997</v>
      </c>
      <c r="X323">
        <v>68639.199999999997</v>
      </c>
      <c r="Z323">
        <v>68639.199999999997</v>
      </c>
      <c r="AB323">
        <v>68639.199999999997</v>
      </c>
      <c r="AD323">
        <v>68639.199999999997</v>
      </c>
      <c r="AF323">
        <v>68639.199999999997</v>
      </c>
      <c r="AH323">
        <v>68639.199999999997</v>
      </c>
      <c r="AJ323">
        <v>68639.199999999997</v>
      </c>
      <c r="AL323">
        <v>68639.199999999997</v>
      </c>
      <c r="AN323">
        <v>68639.199999999997</v>
      </c>
      <c r="AP323">
        <v>68639.199999999997</v>
      </c>
      <c r="AR323">
        <v>68639.199999999997</v>
      </c>
      <c r="AT323">
        <v>68639.199999999997</v>
      </c>
      <c r="AV323">
        <v>68639.199999999997</v>
      </c>
      <c r="AX323">
        <v>68639.199999999997</v>
      </c>
      <c r="AZ323">
        <v>68639.199999999997</v>
      </c>
      <c r="BB323">
        <v>68639.199999999997</v>
      </c>
      <c r="BD323">
        <v>68639.199999999997</v>
      </c>
      <c r="BF323">
        <v>68639.199999999997</v>
      </c>
      <c r="BH323">
        <v>68639.199999999997</v>
      </c>
      <c r="BI323" s="5"/>
      <c r="BJ323" s="5">
        <v>68639.199999999997</v>
      </c>
      <c r="BL323">
        <v>68639.199999999997</v>
      </c>
      <c r="BN323">
        <v>68639.199999999997</v>
      </c>
      <c r="BP323">
        <v>68639.199999999997</v>
      </c>
      <c r="BR323">
        <v>68639.199999999997</v>
      </c>
      <c r="BT323">
        <v>68639.199999999997</v>
      </c>
      <c r="BV323">
        <v>68639.199999999997</v>
      </c>
      <c r="BX323">
        <v>68639.199999999997</v>
      </c>
      <c r="BY323">
        <v>68639.199999999997</v>
      </c>
      <c r="BZ323">
        <v>3891842.64</v>
      </c>
      <c r="CA323">
        <v>11.34</v>
      </c>
      <c r="CC323">
        <v>11.34</v>
      </c>
      <c r="CD323">
        <v>68639</v>
      </c>
      <c r="CE323">
        <v>3891831.3</v>
      </c>
      <c r="CF323" t="s">
        <v>8</v>
      </c>
      <c r="CH323">
        <v>68639</v>
      </c>
      <c r="CI323">
        <v>0</v>
      </c>
      <c r="CJ323">
        <v>3891831.3</v>
      </c>
      <c r="CL323" t="s">
        <v>24</v>
      </c>
      <c r="CN323">
        <v>0</v>
      </c>
      <c r="CO323" t="s">
        <v>1</v>
      </c>
      <c r="CP323" t="s">
        <v>1</v>
      </c>
      <c r="CQ323" t="b">
        <v>1</v>
      </c>
      <c r="CR323" t="s">
        <v>1863</v>
      </c>
      <c r="CT323" t="s">
        <v>1871</v>
      </c>
      <c r="CU323" t="s">
        <v>1857</v>
      </c>
      <c r="CV323" t="s">
        <v>1044</v>
      </c>
      <c r="CW323" t="s">
        <v>128</v>
      </c>
      <c r="CX323" t="s">
        <v>1450</v>
      </c>
      <c r="CY323">
        <v>1.3999999999999917</v>
      </c>
      <c r="CZ323">
        <v>96094.599999999409</v>
      </c>
      <c r="DA323">
        <v>3891831.3</v>
      </c>
      <c r="DB323" t="s">
        <v>8</v>
      </c>
      <c r="DC323" t="b">
        <v>1</v>
      </c>
      <c r="DD323">
        <v>3891831.3</v>
      </c>
      <c r="DE323">
        <v>0</v>
      </c>
      <c r="DF323" t="b">
        <v>1</v>
      </c>
      <c r="DG323" s="23">
        <f>ROUND(ПП4[[#This Row],[Стоимость квартиры с отделкой]]/1000000,2)</f>
        <v>3.89</v>
      </c>
    </row>
    <row r="324" spans="1:111" x14ac:dyDescent="0.25">
      <c r="A324">
        <v>323</v>
      </c>
      <c r="B324" t="s">
        <v>21</v>
      </c>
      <c r="C324">
        <v>13</v>
      </c>
      <c r="D324" t="s">
        <v>58</v>
      </c>
      <c r="E324">
        <v>3</v>
      </c>
      <c r="F324">
        <v>16.27</v>
      </c>
      <c r="G324">
        <v>10.96</v>
      </c>
      <c r="H324">
        <v>10.7</v>
      </c>
      <c r="I324">
        <v>37.93</v>
      </c>
      <c r="J324">
        <v>13.42</v>
      </c>
      <c r="K324">
        <v>4.53</v>
      </c>
      <c r="L324">
        <v>2.27</v>
      </c>
      <c r="N324">
        <v>12.94</v>
      </c>
      <c r="O324">
        <v>2.83</v>
      </c>
      <c r="Q324">
        <v>2.83</v>
      </c>
      <c r="R324">
        <v>73.92</v>
      </c>
      <c r="S324">
        <v>71.09</v>
      </c>
      <c r="T324">
        <v>72.510000000000005</v>
      </c>
      <c r="U324">
        <v>74</v>
      </c>
      <c r="V324">
        <v>68992.000000000015</v>
      </c>
      <c r="W324">
        <v>3449.6000000000008</v>
      </c>
      <c r="X324">
        <v>72441.60000000002</v>
      </c>
      <c r="Z324">
        <v>72441.60000000002</v>
      </c>
      <c r="AB324">
        <v>72441.60000000002</v>
      </c>
      <c r="AC324">
        <v>8.9103168000000039</v>
      </c>
      <c r="AD324">
        <v>72450.510316800021</v>
      </c>
      <c r="AF324">
        <v>72450.510316800021</v>
      </c>
      <c r="AH324">
        <v>72450.510316800021</v>
      </c>
      <c r="AI324">
        <v>2173.5153095040005</v>
      </c>
      <c r="AJ324">
        <v>74624.025626304021</v>
      </c>
      <c r="AK324">
        <v>746.24025626304035</v>
      </c>
      <c r="AL324">
        <v>75370.265882567066</v>
      </c>
      <c r="AM324">
        <v>1507.4053176513414</v>
      </c>
      <c r="AN324">
        <v>76877.671200218407</v>
      </c>
      <c r="AO324">
        <v>2306.330136006552</v>
      </c>
      <c r="AP324">
        <v>79184.001336224959</v>
      </c>
      <c r="AQ324">
        <v>2375.5200400867488</v>
      </c>
      <c r="AR324">
        <v>81559.521376311706</v>
      </c>
      <c r="AT324">
        <v>81559.521376311706</v>
      </c>
      <c r="AU324">
        <v>2446.7856412893511</v>
      </c>
      <c r="AV324">
        <v>84006.307017601051</v>
      </c>
      <c r="AW324">
        <v>5040.3784210560625</v>
      </c>
      <c r="AX324">
        <v>89046.685438657121</v>
      </c>
      <c r="AY324">
        <v>2671.4005631597133</v>
      </c>
      <c r="AZ324">
        <v>91718.086001816831</v>
      </c>
      <c r="BB324">
        <v>91718.086001816831</v>
      </c>
      <c r="BD324">
        <v>91718.086001816831</v>
      </c>
      <c r="BF324">
        <v>91718.086001816831</v>
      </c>
      <c r="BH324">
        <v>91718.086001816831</v>
      </c>
      <c r="BI324" s="5">
        <v>4585.9043000908414</v>
      </c>
      <c r="BJ324" s="5">
        <v>96303.990301907674</v>
      </c>
      <c r="BK324">
        <v>500</v>
      </c>
      <c r="BL324">
        <v>96803.990301907674</v>
      </c>
      <c r="BM324">
        <v>1936.0798060381535</v>
      </c>
      <c r="BN324">
        <v>98740.070107945823</v>
      </c>
      <c r="BP324">
        <v>98740.070107945823</v>
      </c>
      <c r="BQ324">
        <v>500</v>
      </c>
      <c r="BR324">
        <v>99240.070107945823</v>
      </c>
      <c r="BT324">
        <v>99240.070107945823</v>
      </c>
      <c r="BV324">
        <v>99240.070107945823</v>
      </c>
      <c r="BX324">
        <v>99240.070107945823</v>
      </c>
      <c r="BY324">
        <v>99240.07</v>
      </c>
      <c r="BZ324">
        <v>7195900</v>
      </c>
      <c r="CB324">
        <v>0.03</v>
      </c>
      <c r="CC324">
        <v>215877</v>
      </c>
      <c r="CD324">
        <v>96262.901668735343</v>
      </c>
      <c r="CE324">
        <v>6980023</v>
      </c>
      <c r="CF324" t="s">
        <v>9</v>
      </c>
      <c r="CG324">
        <v>7500</v>
      </c>
      <c r="CH324">
        <v>103762.90166873534</v>
      </c>
      <c r="CI324">
        <v>543825</v>
      </c>
      <c r="CJ324">
        <v>7523848</v>
      </c>
      <c r="CL324" t="s">
        <v>110</v>
      </c>
      <c r="CN324">
        <v>0</v>
      </c>
      <c r="CO324" t="s">
        <v>1</v>
      </c>
      <c r="CP324" t="s">
        <v>1</v>
      </c>
      <c r="CQ324" t="b">
        <v>1</v>
      </c>
      <c r="CR324" t="s">
        <v>1863</v>
      </c>
      <c r="CT324" t="s">
        <v>1871</v>
      </c>
      <c r="CU324" t="s">
        <v>1866</v>
      </c>
      <c r="CV324" t="s">
        <v>1045</v>
      </c>
      <c r="CW324" t="s">
        <v>1269</v>
      </c>
      <c r="CX324" t="s">
        <v>1450</v>
      </c>
      <c r="CY324">
        <v>1.4899999999999949</v>
      </c>
      <c r="CZ324">
        <v>154606.72348641514</v>
      </c>
      <c r="DA324">
        <v>7523848</v>
      </c>
      <c r="DB324" t="s">
        <v>9</v>
      </c>
      <c r="DC324" t="b">
        <v>1</v>
      </c>
      <c r="DD324">
        <v>7523848</v>
      </c>
      <c r="DE324">
        <v>0</v>
      </c>
      <c r="DF324" t="b">
        <v>1</v>
      </c>
      <c r="DG324" s="23">
        <f>ROUND(ПП4[[#This Row],[Стоимость квартиры с отделкой]]/1000000,2)</f>
        <v>7.52</v>
      </c>
    </row>
    <row r="325" spans="1:111" x14ac:dyDescent="0.25">
      <c r="A325">
        <v>324</v>
      </c>
      <c r="B325" t="s">
        <v>21</v>
      </c>
      <c r="C325">
        <v>13</v>
      </c>
      <c r="D325" t="s">
        <v>59</v>
      </c>
      <c r="E325">
        <v>1</v>
      </c>
      <c r="F325">
        <v>10.68</v>
      </c>
      <c r="I325">
        <v>10.68</v>
      </c>
      <c r="J325">
        <v>12.75</v>
      </c>
      <c r="K325">
        <v>3.65</v>
      </c>
      <c r="N325">
        <v>5.45</v>
      </c>
      <c r="O325">
        <v>2.62</v>
      </c>
      <c r="Q325">
        <v>2.62</v>
      </c>
      <c r="R325">
        <v>35.15</v>
      </c>
      <c r="S325">
        <v>32.53</v>
      </c>
      <c r="T325">
        <v>33.840000000000003</v>
      </c>
      <c r="U325">
        <v>34.799999999999997</v>
      </c>
      <c r="V325">
        <v>70700</v>
      </c>
      <c r="W325">
        <v>3535</v>
      </c>
      <c r="X325">
        <v>74235</v>
      </c>
      <c r="Z325">
        <v>74235</v>
      </c>
      <c r="AB325">
        <v>74235</v>
      </c>
      <c r="AD325">
        <v>74235</v>
      </c>
      <c r="AF325">
        <v>74235</v>
      </c>
      <c r="AH325">
        <v>74235</v>
      </c>
      <c r="AJ325">
        <v>74235</v>
      </c>
      <c r="AL325">
        <v>74235</v>
      </c>
      <c r="AN325">
        <v>74235</v>
      </c>
      <c r="AP325">
        <v>74235</v>
      </c>
      <c r="AR325">
        <v>74235</v>
      </c>
      <c r="AT325">
        <v>74235</v>
      </c>
      <c r="AV325">
        <v>74235</v>
      </c>
      <c r="AX325">
        <v>74235</v>
      </c>
      <c r="AZ325">
        <v>74235</v>
      </c>
      <c r="BB325">
        <v>74235</v>
      </c>
      <c r="BD325">
        <v>74235</v>
      </c>
      <c r="BF325">
        <v>74235</v>
      </c>
      <c r="BH325">
        <v>74235</v>
      </c>
      <c r="BI325" s="5"/>
      <c r="BJ325" s="5">
        <v>74235</v>
      </c>
      <c r="BL325">
        <v>74235</v>
      </c>
      <c r="BN325">
        <v>74235</v>
      </c>
      <c r="BP325">
        <v>74235</v>
      </c>
      <c r="BR325">
        <v>74235</v>
      </c>
      <c r="BT325">
        <v>74235</v>
      </c>
      <c r="BV325">
        <v>74235</v>
      </c>
      <c r="BX325">
        <v>74235</v>
      </c>
      <c r="BY325">
        <v>74235</v>
      </c>
      <c r="BZ325">
        <v>2512112.4</v>
      </c>
      <c r="CC325">
        <v>0</v>
      </c>
      <c r="CD325">
        <v>74234.999999999985</v>
      </c>
      <c r="CE325">
        <v>2512112.4</v>
      </c>
      <c r="CF325" t="s">
        <v>9</v>
      </c>
      <c r="CG325">
        <v>7500</v>
      </c>
      <c r="CH325">
        <v>81734.999999999985</v>
      </c>
      <c r="CI325">
        <v>253800</v>
      </c>
      <c r="CJ325">
        <v>2765912.4</v>
      </c>
      <c r="CK325" t="s">
        <v>20</v>
      </c>
      <c r="CN325">
        <v>0</v>
      </c>
      <c r="CO325" t="s">
        <v>1</v>
      </c>
      <c r="CP325" t="s">
        <v>1</v>
      </c>
      <c r="CQ325" t="b">
        <v>1</v>
      </c>
      <c r="CR325" t="s">
        <v>1863</v>
      </c>
      <c r="CT325" t="s">
        <v>1871</v>
      </c>
      <c r="CU325" t="s">
        <v>1864</v>
      </c>
      <c r="CV325" t="s">
        <v>1046</v>
      </c>
      <c r="CW325" t="s">
        <v>128</v>
      </c>
      <c r="CX325" t="s">
        <v>1450</v>
      </c>
      <c r="CY325">
        <v>0.95999999999999375</v>
      </c>
      <c r="CZ325">
        <v>78465.599999999482</v>
      </c>
      <c r="DA325">
        <v>2765912.4</v>
      </c>
      <c r="DB325" t="s">
        <v>9</v>
      </c>
      <c r="DC325" t="b">
        <v>1</v>
      </c>
      <c r="DD325">
        <v>2765912.4</v>
      </c>
      <c r="DE325">
        <v>0</v>
      </c>
      <c r="DF325" t="b">
        <v>1</v>
      </c>
      <c r="DG325" s="23">
        <f>ROUND(ПП4[[#This Row],[Стоимость квартиры с отделкой]]/1000000,2)</f>
        <v>2.77</v>
      </c>
    </row>
    <row r="326" spans="1:111" x14ac:dyDescent="0.25">
      <c r="A326">
        <v>325</v>
      </c>
      <c r="B326" t="s">
        <v>21</v>
      </c>
      <c r="C326">
        <v>14</v>
      </c>
      <c r="D326" t="s">
        <v>53</v>
      </c>
      <c r="E326">
        <v>0</v>
      </c>
      <c r="F326">
        <v>14.73</v>
      </c>
      <c r="I326">
        <v>14.73</v>
      </c>
      <c r="J326">
        <v>5.74</v>
      </c>
      <c r="K326">
        <v>3.61</v>
      </c>
      <c r="N326">
        <v>3.6</v>
      </c>
      <c r="O326">
        <v>3.34</v>
      </c>
      <c r="Q326">
        <v>3.34</v>
      </c>
      <c r="R326">
        <v>31.02</v>
      </c>
      <c r="S326">
        <v>27.68</v>
      </c>
      <c r="T326">
        <v>29.35</v>
      </c>
      <c r="U326">
        <v>30.299999999999997</v>
      </c>
      <c r="V326">
        <v>75600</v>
      </c>
      <c r="W326">
        <v>3780</v>
      </c>
      <c r="X326">
        <v>79380</v>
      </c>
      <c r="Z326">
        <v>79380</v>
      </c>
      <c r="AB326">
        <v>79380</v>
      </c>
      <c r="AC326">
        <v>9.7637400000000003</v>
      </c>
      <c r="AD326">
        <v>79389.763739999995</v>
      </c>
      <c r="AE326">
        <v>3969.4881869999999</v>
      </c>
      <c r="AF326">
        <v>83359.25192699999</v>
      </c>
      <c r="AH326">
        <v>83359.25192699999</v>
      </c>
      <c r="AJ326">
        <v>83359.25192699999</v>
      </c>
      <c r="AL326">
        <v>83359.25192699999</v>
      </c>
      <c r="AN326">
        <v>83359.25192699999</v>
      </c>
      <c r="AP326">
        <v>83359.25192699999</v>
      </c>
      <c r="AR326">
        <v>83359.25192699999</v>
      </c>
      <c r="AT326">
        <v>83359.25192699999</v>
      </c>
      <c r="AV326">
        <v>83359.25192699999</v>
      </c>
      <c r="AX326">
        <v>83359.25192699999</v>
      </c>
      <c r="AZ326">
        <v>83359.25192699999</v>
      </c>
      <c r="BB326">
        <v>83359.25192699999</v>
      </c>
      <c r="BD326">
        <v>83359.25192699999</v>
      </c>
      <c r="BF326">
        <v>83359.25192699999</v>
      </c>
      <c r="BH326">
        <v>83359.25192699999</v>
      </c>
      <c r="BI326" s="5"/>
      <c r="BJ326" s="5">
        <v>83359.25192699999</v>
      </c>
      <c r="BL326">
        <v>83359.25192699999</v>
      </c>
      <c r="BN326">
        <v>83359.25192699999</v>
      </c>
      <c r="BP326">
        <v>83359.25192699999</v>
      </c>
      <c r="BR326">
        <v>83359.25192699999</v>
      </c>
      <c r="BT326">
        <v>83359.25192699999</v>
      </c>
      <c r="BV326">
        <v>83359.25192699999</v>
      </c>
      <c r="BX326">
        <v>83359.25192699999</v>
      </c>
      <c r="BY326">
        <v>83359.25</v>
      </c>
      <c r="BZ326">
        <v>2446593.9900000002</v>
      </c>
      <c r="CC326">
        <v>0</v>
      </c>
      <c r="CD326">
        <v>83359.250085178879</v>
      </c>
      <c r="CE326">
        <v>2446593.9900000002</v>
      </c>
      <c r="CF326" t="s">
        <v>8</v>
      </c>
      <c r="CH326">
        <v>83359.250085178879</v>
      </c>
      <c r="CI326">
        <v>0</v>
      </c>
      <c r="CJ326">
        <v>2446593.9900000002</v>
      </c>
      <c r="CN326">
        <v>0</v>
      </c>
      <c r="CO326" t="s">
        <v>1</v>
      </c>
      <c r="CP326" t="s">
        <v>1</v>
      </c>
      <c r="CQ326" t="b">
        <v>1</v>
      </c>
      <c r="CR326" t="s">
        <v>1863</v>
      </c>
      <c r="CT326" t="s">
        <v>1871</v>
      </c>
      <c r="CU326" t="s">
        <v>1862</v>
      </c>
      <c r="CV326" t="s">
        <v>1047</v>
      </c>
      <c r="CW326" t="s">
        <v>128</v>
      </c>
      <c r="CX326" t="s">
        <v>1450</v>
      </c>
      <c r="CY326">
        <v>0.94999999999999563</v>
      </c>
      <c r="CZ326">
        <v>79191.287580919583</v>
      </c>
      <c r="DA326">
        <v>2446593.9900000002</v>
      </c>
      <c r="DB326" t="s">
        <v>8</v>
      </c>
      <c r="DC326" t="b">
        <v>1</v>
      </c>
      <c r="DD326">
        <v>2446593.9900000002</v>
      </c>
      <c r="DE326">
        <v>0</v>
      </c>
      <c r="DF326" t="b">
        <v>1</v>
      </c>
      <c r="DG326" s="23">
        <f>ROUND(ПП4[[#This Row],[Стоимость квартиры с отделкой]]/1000000,2)</f>
        <v>2.4500000000000002</v>
      </c>
    </row>
    <row r="327" spans="1:111" x14ac:dyDescent="0.25">
      <c r="A327">
        <v>326</v>
      </c>
      <c r="B327" t="s">
        <v>21</v>
      </c>
      <c r="C327">
        <v>14</v>
      </c>
      <c r="D327" t="s">
        <v>54</v>
      </c>
      <c r="E327">
        <v>2</v>
      </c>
      <c r="F327">
        <v>17.22</v>
      </c>
      <c r="G327">
        <v>12.24</v>
      </c>
      <c r="I327">
        <v>29.46</v>
      </c>
      <c r="J327">
        <v>17.010000000000002</v>
      </c>
      <c r="K327">
        <v>3.67</v>
      </c>
      <c r="L327">
        <v>2.4</v>
      </c>
      <c r="N327">
        <v>12.71</v>
      </c>
      <c r="O327">
        <v>2.61</v>
      </c>
      <c r="P327">
        <v>2.78</v>
      </c>
      <c r="Q327">
        <v>5.39</v>
      </c>
      <c r="R327">
        <v>70.64</v>
      </c>
      <c r="S327">
        <v>65.25</v>
      </c>
      <c r="T327">
        <v>67.95</v>
      </c>
      <c r="U327">
        <v>69.599999999999994</v>
      </c>
      <c r="V327">
        <v>71304.800000000003</v>
      </c>
      <c r="W327">
        <v>3565.24</v>
      </c>
      <c r="X327">
        <v>74870.039999999994</v>
      </c>
      <c r="Z327">
        <v>74870.039999999994</v>
      </c>
      <c r="AA327">
        <v>3743.502</v>
      </c>
      <c r="AB327">
        <v>78613.542000000016</v>
      </c>
      <c r="AC327">
        <v>9.6694656660000025</v>
      </c>
      <c r="AD327">
        <v>78623.211465666012</v>
      </c>
      <c r="AF327">
        <v>78623.211465666012</v>
      </c>
      <c r="AH327">
        <v>78623.211465666012</v>
      </c>
      <c r="AI327">
        <v>1572.4642293133202</v>
      </c>
      <c r="AJ327">
        <v>80195.675694979334</v>
      </c>
      <c r="AK327">
        <v>801.95675694979332</v>
      </c>
      <c r="AL327">
        <v>80997.632451929123</v>
      </c>
      <c r="AM327">
        <v>1619.9526490385824</v>
      </c>
      <c r="AN327">
        <v>82617.585100967699</v>
      </c>
      <c r="AP327">
        <v>82617.585100967699</v>
      </c>
      <c r="AQ327">
        <v>2478.527553029031</v>
      </c>
      <c r="AR327">
        <v>85096.112653996737</v>
      </c>
      <c r="AT327">
        <v>85096.112653996737</v>
      </c>
      <c r="AU327">
        <v>2552.8833796199019</v>
      </c>
      <c r="AV327">
        <v>87648.99603361664</v>
      </c>
      <c r="AX327">
        <v>87648.99603361664</v>
      </c>
      <c r="AZ327">
        <v>87648.99603361664</v>
      </c>
      <c r="BB327">
        <v>87648.99603361664</v>
      </c>
      <c r="BD327">
        <v>87648.99603361664</v>
      </c>
      <c r="BF327">
        <v>87648.99603361664</v>
      </c>
      <c r="BH327">
        <v>87648.99603361664</v>
      </c>
      <c r="BI327" s="5"/>
      <c r="BJ327" s="5">
        <v>87648.99603361664</v>
      </c>
      <c r="BL327">
        <v>87648.99603361664</v>
      </c>
      <c r="BN327">
        <v>87648.99603361664</v>
      </c>
      <c r="BP327">
        <v>87648.99603361664</v>
      </c>
      <c r="BR327">
        <v>87648.99603361664</v>
      </c>
      <c r="BT327">
        <v>87648.99603361664</v>
      </c>
      <c r="BV327">
        <v>87648.99603361664</v>
      </c>
      <c r="BX327">
        <v>87648.99603361664</v>
      </c>
      <c r="BY327">
        <v>87649</v>
      </c>
      <c r="BZ327">
        <v>5955749.5499999998</v>
      </c>
      <c r="CC327">
        <v>0</v>
      </c>
      <c r="CD327">
        <v>87649</v>
      </c>
      <c r="CE327">
        <v>5955749.5499999998</v>
      </c>
      <c r="CF327" t="s">
        <v>9</v>
      </c>
      <c r="CG327">
        <v>7500</v>
      </c>
      <c r="CH327">
        <v>95149</v>
      </c>
      <c r="CI327">
        <v>509625</v>
      </c>
      <c r="CJ327">
        <v>6465374.5499999998</v>
      </c>
      <c r="CN327">
        <v>0</v>
      </c>
      <c r="CO327" t="s">
        <v>1</v>
      </c>
      <c r="CP327" t="s">
        <v>1</v>
      </c>
      <c r="CQ327" t="b">
        <v>1</v>
      </c>
      <c r="CR327" t="s">
        <v>1863</v>
      </c>
      <c r="CT327" t="s">
        <v>1871</v>
      </c>
      <c r="CU327" t="s">
        <v>1857</v>
      </c>
      <c r="CV327" t="s">
        <v>1048</v>
      </c>
      <c r="CW327" t="s">
        <v>128</v>
      </c>
      <c r="CX327" t="s">
        <v>1450</v>
      </c>
      <c r="CY327">
        <v>1.6499999999999917</v>
      </c>
      <c r="CZ327">
        <v>156995.84999999919</v>
      </c>
      <c r="DA327">
        <v>6465374.5499999998</v>
      </c>
      <c r="DB327" t="s">
        <v>9</v>
      </c>
      <c r="DC327" t="b">
        <v>1</v>
      </c>
      <c r="DD327">
        <v>6465374.5499999998</v>
      </c>
      <c r="DE327">
        <v>0</v>
      </c>
      <c r="DF327" t="b">
        <v>1</v>
      </c>
      <c r="DG327" s="23">
        <f>ROUND(ПП4[[#This Row],[Стоимость квартиры с отделкой]]/1000000,2)</f>
        <v>6.47</v>
      </c>
    </row>
    <row r="328" spans="1:111" x14ac:dyDescent="0.25">
      <c r="A328">
        <v>327</v>
      </c>
      <c r="B328" t="s">
        <v>21</v>
      </c>
      <c r="C328">
        <v>14</v>
      </c>
      <c r="D328" t="s">
        <v>55</v>
      </c>
      <c r="E328">
        <v>0</v>
      </c>
      <c r="F328">
        <v>19.22</v>
      </c>
      <c r="I328">
        <v>19.22</v>
      </c>
      <c r="J328">
        <v>9.57</v>
      </c>
      <c r="K328">
        <v>3.76</v>
      </c>
      <c r="N328">
        <v>2.56</v>
      </c>
      <c r="O328">
        <v>2.68</v>
      </c>
      <c r="Q328">
        <v>2.68</v>
      </c>
      <c r="R328">
        <v>37.79</v>
      </c>
      <c r="S328">
        <v>35.11</v>
      </c>
      <c r="T328">
        <v>36.450000000000003</v>
      </c>
      <c r="U328">
        <v>37.4</v>
      </c>
      <c r="V328">
        <v>76356</v>
      </c>
      <c r="W328">
        <v>3817.8</v>
      </c>
      <c r="X328">
        <v>80173.8</v>
      </c>
      <c r="Z328">
        <v>80173.8</v>
      </c>
      <c r="AB328">
        <v>80173.8</v>
      </c>
      <c r="AC328">
        <v>9.8613774000000003</v>
      </c>
      <c r="AD328">
        <v>80183.6613774</v>
      </c>
      <c r="AE328">
        <v>4009.1830688700002</v>
      </c>
      <c r="AF328">
        <v>84192.844446269999</v>
      </c>
      <c r="AH328">
        <v>84192.844446269999</v>
      </c>
      <c r="AJ328">
        <v>84192.844446269999</v>
      </c>
      <c r="AK328">
        <v>841.92844446269999</v>
      </c>
      <c r="AL328">
        <v>85034.772890732711</v>
      </c>
      <c r="AM328">
        <v>1700.695457814654</v>
      </c>
      <c r="AN328">
        <v>86735.468348547351</v>
      </c>
      <c r="AO328">
        <v>4336.7734174273673</v>
      </c>
      <c r="AP328">
        <v>91072.241765974715</v>
      </c>
      <c r="AQ328">
        <v>2732.1672529792413</v>
      </c>
      <c r="AR328">
        <v>93804.409018953957</v>
      </c>
      <c r="AS328">
        <v>4690.2204509476978</v>
      </c>
      <c r="AT328">
        <v>98494.629469901658</v>
      </c>
      <c r="AU328">
        <v>2954.8388840970497</v>
      </c>
      <c r="AV328">
        <v>101449.4683539987</v>
      </c>
      <c r="AX328">
        <v>101449.4683539987</v>
      </c>
      <c r="AZ328">
        <v>101449.4683539987</v>
      </c>
      <c r="BB328">
        <v>101449.4683539987</v>
      </c>
      <c r="BD328">
        <v>101449.4683539987</v>
      </c>
      <c r="BF328">
        <v>101449.4683539987</v>
      </c>
      <c r="BH328">
        <v>101449.4683539987</v>
      </c>
      <c r="BI328" s="5">
        <v>5072.4734176999355</v>
      </c>
      <c r="BJ328" s="5">
        <v>106521.94177169864</v>
      </c>
      <c r="BL328">
        <v>106521.94177169864</v>
      </c>
      <c r="BN328">
        <v>106521.94177169864</v>
      </c>
      <c r="BP328">
        <v>106521.94177169864</v>
      </c>
      <c r="BR328">
        <v>106521.94177169864</v>
      </c>
      <c r="BT328">
        <v>106521.94177169864</v>
      </c>
      <c r="BV328">
        <v>106521.94177169864</v>
      </c>
      <c r="BX328">
        <v>106521.94177169864</v>
      </c>
      <c r="BY328">
        <v>106521.94</v>
      </c>
      <c r="BZ328">
        <v>3882800</v>
      </c>
      <c r="CC328">
        <v>0</v>
      </c>
      <c r="CD328">
        <v>106524.00548696844</v>
      </c>
      <c r="CE328">
        <v>3882800</v>
      </c>
      <c r="CF328" t="s">
        <v>8</v>
      </c>
      <c r="CH328">
        <v>106524.00548696844</v>
      </c>
      <c r="CI328">
        <v>0</v>
      </c>
      <c r="CJ328">
        <v>3882800</v>
      </c>
      <c r="CN328">
        <v>0</v>
      </c>
      <c r="CO328" t="s">
        <v>1</v>
      </c>
      <c r="CP328" t="s">
        <v>1</v>
      </c>
      <c r="CQ328" t="b">
        <v>1</v>
      </c>
      <c r="CR328" t="s">
        <v>1863</v>
      </c>
      <c r="CT328" t="s">
        <v>1871</v>
      </c>
      <c r="CU328" t="s">
        <v>1862</v>
      </c>
      <c r="CV328" t="s">
        <v>1049</v>
      </c>
      <c r="CW328" t="s">
        <v>1269</v>
      </c>
      <c r="CX328" t="s">
        <v>1450</v>
      </c>
      <c r="CY328">
        <v>0.94999999999999563</v>
      </c>
      <c r="CZ328">
        <v>101197.80521261955</v>
      </c>
      <c r="DA328">
        <v>3882800</v>
      </c>
      <c r="DB328" t="s">
        <v>8</v>
      </c>
      <c r="DC328" t="b">
        <v>1</v>
      </c>
      <c r="DD328">
        <v>3882800</v>
      </c>
      <c r="DE328">
        <v>0</v>
      </c>
      <c r="DF328" t="b">
        <v>1</v>
      </c>
      <c r="DG328" s="23">
        <f>ROUND(ПП4[[#This Row],[Стоимость квартиры с отделкой]]/1000000,2)</f>
        <v>3.88</v>
      </c>
    </row>
    <row r="329" spans="1:111" x14ac:dyDescent="0.25">
      <c r="A329">
        <v>328</v>
      </c>
      <c r="B329" t="s">
        <v>21</v>
      </c>
      <c r="C329">
        <v>14</v>
      </c>
      <c r="D329" t="s">
        <v>56</v>
      </c>
      <c r="E329">
        <v>2</v>
      </c>
      <c r="F329">
        <v>18.12</v>
      </c>
      <c r="G329">
        <v>9.8800000000000008</v>
      </c>
      <c r="I329">
        <v>28</v>
      </c>
      <c r="J329">
        <v>15.3</v>
      </c>
      <c r="K329">
        <v>3.49</v>
      </c>
      <c r="L329">
        <v>2.34</v>
      </c>
      <c r="N329">
        <v>8.1</v>
      </c>
      <c r="O329">
        <v>2.63</v>
      </c>
      <c r="Q329">
        <v>2.63</v>
      </c>
      <c r="R329">
        <v>59.86</v>
      </c>
      <c r="S329">
        <v>57.23</v>
      </c>
      <c r="T329">
        <v>58.55</v>
      </c>
      <c r="U329">
        <v>60.399999999999991</v>
      </c>
      <c r="V329">
        <v>68639.199999999997</v>
      </c>
      <c r="W329">
        <v>3431.96</v>
      </c>
      <c r="X329">
        <v>72071.16</v>
      </c>
      <c r="Z329">
        <v>72071.16</v>
      </c>
      <c r="AA329">
        <v>3603.558</v>
      </c>
      <c r="AB329">
        <v>75674.717999999993</v>
      </c>
      <c r="AC329">
        <v>9.3079903140000013</v>
      </c>
      <c r="AD329">
        <v>75684.02599031401</v>
      </c>
      <c r="AF329">
        <v>75684.02599031401</v>
      </c>
      <c r="AH329">
        <v>75684.02599031401</v>
      </c>
      <c r="AJ329">
        <v>75684.02599031401</v>
      </c>
      <c r="AL329">
        <v>75684.02599031401</v>
      </c>
      <c r="AN329">
        <v>75684.02599031401</v>
      </c>
      <c r="AP329">
        <v>75684.02599031401</v>
      </c>
      <c r="AR329">
        <v>75684.02599031401</v>
      </c>
      <c r="AT329">
        <v>75684.02599031401</v>
      </c>
      <c r="AV329">
        <v>75684.02599031401</v>
      </c>
      <c r="AX329">
        <v>75684.02599031401</v>
      </c>
      <c r="AZ329">
        <v>75684.02599031401</v>
      </c>
      <c r="BB329">
        <v>75684.02599031401</v>
      </c>
      <c r="BD329">
        <v>75684.02599031401</v>
      </c>
      <c r="BF329">
        <v>75684.02599031401</v>
      </c>
      <c r="BH329">
        <v>75684.02599031401</v>
      </c>
      <c r="BI329" s="5"/>
      <c r="BJ329" s="5">
        <v>75684.02599031401</v>
      </c>
      <c r="BL329">
        <v>75684.02599031401</v>
      </c>
      <c r="BN329">
        <v>75684.02599031401</v>
      </c>
      <c r="BP329">
        <v>75684.02599031401</v>
      </c>
      <c r="BR329">
        <v>75684.02599031401</v>
      </c>
      <c r="BT329">
        <v>75684.02599031401</v>
      </c>
      <c r="BV329">
        <v>75684.02599031401</v>
      </c>
      <c r="BX329">
        <v>75684.02599031401</v>
      </c>
      <c r="BY329">
        <v>75684.03</v>
      </c>
      <c r="BZ329">
        <v>4431299.96</v>
      </c>
      <c r="CC329">
        <v>0</v>
      </c>
      <c r="CD329">
        <v>75684.030059777971</v>
      </c>
      <c r="CE329">
        <v>4431299.96</v>
      </c>
      <c r="CF329" t="s">
        <v>8</v>
      </c>
      <c r="CH329">
        <v>75684.030059777971</v>
      </c>
      <c r="CI329">
        <v>0</v>
      </c>
      <c r="CJ329">
        <v>4431299.96</v>
      </c>
      <c r="CN329">
        <v>0</v>
      </c>
      <c r="CO329" t="s">
        <v>1</v>
      </c>
      <c r="CP329" t="s">
        <v>1</v>
      </c>
      <c r="CQ329" t="b">
        <v>1</v>
      </c>
      <c r="CR329" t="s">
        <v>1863</v>
      </c>
      <c r="CT329" t="s">
        <v>1871</v>
      </c>
      <c r="CU329" t="s">
        <v>1857</v>
      </c>
      <c r="CV329" t="s">
        <v>1050</v>
      </c>
      <c r="CW329" t="s">
        <v>128</v>
      </c>
      <c r="CX329" t="s">
        <v>1450</v>
      </c>
      <c r="CY329">
        <v>1.8499999999999943</v>
      </c>
      <c r="CZ329">
        <v>140015.4556105888</v>
      </c>
      <c r="DA329">
        <v>4431299.96</v>
      </c>
      <c r="DB329" t="s">
        <v>8</v>
      </c>
      <c r="DC329" t="b">
        <v>1</v>
      </c>
      <c r="DD329">
        <v>4431299.96</v>
      </c>
      <c r="DE329">
        <v>0</v>
      </c>
      <c r="DF329" t="b">
        <v>1</v>
      </c>
      <c r="DG329" s="23">
        <f>ROUND(ПП4[[#This Row],[Стоимость квартиры с отделкой]]/1000000,2)</f>
        <v>4.43</v>
      </c>
    </row>
    <row r="330" spans="1:111" x14ac:dyDescent="0.25">
      <c r="A330">
        <v>329</v>
      </c>
      <c r="B330" t="s">
        <v>21</v>
      </c>
      <c r="C330">
        <v>14</v>
      </c>
      <c r="D330" t="s">
        <v>57</v>
      </c>
      <c r="E330">
        <v>2</v>
      </c>
      <c r="F330">
        <v>15.36</v>
      </c>
      <c r="G330">
        <v>9.8699999999999992</v>
      </c>
      <c r="I330">
        <v>25.23</v>
      </c>
      <c r="J330">
        <v>16.260000000000002</v>
      </c>
      <c r="K330">
        <v>3.74</v>
      </c>
      <c r="L330">
        <v>2.09</v>
      </c>
      <c r="N330">
        <v>8.06</v>
      </c>
      <c r="O330">
        <v>2.63</v>
      </c>
      <c r="Q330">
        <v>2.63</v>
      </c>
      <c r="R330">
        <v>58.01</v>
      </c>
      <c r="S330">
        <v>55.379999999999995</v>
      </c>
      <c r="T330">
        <v>56.7</v>
      </c>
      <c r="U330">
        <v>58.099999999999994</v>
      </c>
      <c r="V330">
        <v>68639.199999999997</v>
      </c>
      <c r="W330">
        <v>3431.96</v>
      </c>
      <c r="X330">
        <v>72071.16</v>
      </c>
      <c r="Z330">
        <v>72071.16</v>
      </c>
      <c r="AB330">
        <v>72071.16</v>
      </c>
      <c r="AD330">
        <v>72071.16</v>
      </c>
      <c r="AF330">
        <v>72071.16</v>
      </c>
      <c r="AH330">
        <v>72071.16</v>
      </c>
      <c r="AJ330">
        <v>72071.16</v>
      </c>
      <c r="AL330">
        <v>72071.16</v>
      </c>
      <c r="AN330">
        <v>72071.16</v>
      </c>
      <c r="AP330">
        <v>72071.16</v>
      </c>
      <c r="AR330">
        <v>72071.16</v>
      </c>
      <c r="AT330">
        <v>72071.16</v>
      </c>
      <c r="AV330">
        <v>72071.16</v>
      </c>
      <c r="AX330">
        <v>72071.16</v>
      </c>
      <c r="AZ330">
        <v>72071.16</v>
      </c>
      <c r="BB330">
        <v>72071.16</v>
      </c>
      <c r="BD330">
        <v>72071.16</v>
      </c>
      <c r="BF330">
        <v>72071.16</v>
      </c>
      <c r="BH330">
        <v>72071.16</v>
      </c>
      <c r="BI330" s="5"/>
      <c r="BJ330" s="5">
        <v>72071.16</v>
      </c>
      <c r="BL330">
        <v>72071.16</v>
      </c>
      <c r="BN330">
        <v>72071.16</v>
      </c>
      <c r="BP330">
        <v>72071.16</v>
      </c>
      <c r="BR330">
        <v>72071.16</v>
      </c>
      <c r="BT330">
        <v>72071.16</v>
      </c>
      <c r="BV330">
        <v>72071.16</v>
      </c>
      <c r="BX330">
        <v>72071.16</v>
      </c>
      <c r="BY330">
        <v>72071.16</v>
      </c>
      <c r="BZ330">
        <v>4086434.77</v>
      </c>
      <c r="CB330">
        <v>0.05</v>
      </c>
      <c r="CC330">
        <v>204321.73850000001</v>
      </c>
      <c r="CD330">
        <v>68467.599999999991</v>
      </c>
      <c r="CE330">
        <v>3882112.92</v>
      </c>
      <c r="CF330" t="s">
        <v>8</v>
      </c>
      <c r="CH330">
        <v>68467.599999999991</v>
      </c>
      <c r="CI330">
        <v>0</v>
      </c>
      <c r="CJ330">
        <v>3882112.92</v>
      </c>
      <c r="CL330" t="s">
        <v>62</v>
      </c>
      <c r="CN330">
        <v>0</v>
      </c>
      <c r="CO330" t="s">
        <v>1</v>
      </c>
      <c r="CP330" t="s">
        <v>1</v>
      </c>
      <c r="CQ330" t="b">
        <v>1</v>
      </c>
      <c r="CR330" t="s">
        <v>1863</v>
      </c>
      <c r="CT330" t="s">
        <v>1871</v>
      </c>
      <c r="CU330" t="s">
        <v>1857</v>
      </c>
      <c r="CV330" t="s">
        <v>1051</v>
      </c>
      <c r="CW330" t="s">
        <v>128</v>
      </c>
      <c r="CX330" t="s">
        <v>1450</v>
      </c>
      <c r="CY330">
        <v>1.3999999999999917</v>
      </c>
      <c r="CZ330">
        <v>95854.639999999403</v>
      </c>
      <c r="DA330">
        <v>3882112.92</v>
      </c>
      <c r="DB330" t="s">
        <v>8</v>
      </c>
      <c r="DC330" t="b">
        <v>1</v>
      </c>
      <c r="DD330">
        <v>3882112.92</v>
      </c>
      <c r="DE330">
        <v>0</v>
      </c>
      <c r="DF330" t="b">
        <v>1</v>
      </c>
      <c r="DG330" s="23">
        <f>ROUND(ПП4[[#This Row],[Стоимость квартиры с отделкой]]/1000000,2)</f>
        <v>3.88</v>
      </c>
    </row>
    <row r="331" spans="1:111" x14ac:dyDescent="0.25">
      <c r="A331">
        <v>330</v>
      </c>
      <c r="B331" t="s">
        <v>21</v>
      </c>
      <c r="C331">
        <v>14</v>
      </c>
      <c r="D331" t="s">
        <v>58</v>
      </c>
      <c r="E331">
        <v>3</v>
      </c>
      <c r="F331">
        <v>16.27</v>
      </c>
      <c r="G331">
        <v>10.96</v>
      </c>
      <c r="H331">
        <v>10.7</v>
      </c>
      <c r="I331">
        <v>37.93</v>
      </c>
      <c r="J331">
        <v>13.42</v>
      </c>
      <c r="K331">
        <v>4.53</v>
      </c>
      <c r="L331">
        <v>2.27</v>
      </c>
      <c r="N331">
        <v>12.94</v>
      </c>
      <c r="O331">
        <v>2.83</v>
      </c>
      <c r="Q331">
        <v>2.83</v>
      </c>
      <c r="R331">
        <v>73.92</v>
      </c>
      <c r="S331">
        <v>71.09</v>
      </c>
      <c r="T331">
        <v>72.510000000000005</v>
      </c>
      <c r="U331">
        <v>74.5</v>
      </c>
      <c r="V331">
        <v>68992.000000000015</v>
      </c>
      <c r="W331">
        <v>3449.6000000000008</v>
      </c>
      <c r="X331">
        <v>72441.60000000002</v>
      </c>
      <c r="Z331">
        <v>72441.60000000002</v>
      </c>
      <c r="AB331">
        <v>72441.60000000002</v>
      </c>
      <c r="AC331">
        <v>8.9103168000000039</v>
      </c>
      <c r="AD331">
        <v>72450.510316800021</v>
      </c>
      <c r="AF331">
        <v>72450.510316800021</v>
      </c>
      <c r="AH331">
        <v>72450.510316800021</v>
      </c>
      <c r="AI331">
        <v>2173.5153095040005</v>
      </c>
      <c r="AJ331">
        <v>74624.025626304021</v>
      </c>
      <c r="AK331">
        <v>746.24025626304035</v>
      </c>
      <c r="AL331">
        <v>75370.265882567066</v>
      </c>
      <c r="AM331">
        <v>1507.4053176513414</v>
      </c>
      <c r="AN331">
        <v>76877.671200218407</v>
      </c>
      <c r="AP331">
        <v>76877.671200218407</v>
      </c>
      <c r="AQ331">
        <v>2306.330136006552</v>
      </c>
      <c r="AR331">
        <v>79184.001336224959</v>
      </c>
      <c r="AT331">
        <v>79184.001336224959</v>
      </c>
      <c r="AV331">
        <v>79184.001336224959</v>
      </c>
      <c r="AX331">
        <v>79184.001336224959</v>
      </c>
      <c r="AZ331">
        <v>79184.001336224959</v>
      </c>
      <c r="BB331">
        <v>79184.001336224959</v>
      </c>
      <c r="BD331">
        <v>79184.001336224959</v>
      </c>
      <c r="BF331">
        <v>79184.001336224959</v>
      </c>
      <c r="BH331">
        <v>79184.001336224959</v>
      </c>
      <c r="BI331" s="5"/>
      <c r="BJ331" s="5">
        <v>79184.001336224959</v>
      </c>
      <c r="BL331">
        <v>79184.001336224959</v>
      </c>
      <c r="BN331">
        <v>79184.001336224959</v>
      </c>
      <c r="BP331">
        <v>79184.001336224959</v>
      </c>
      <c r="BR331">
        <v>79184.001336224959</v>
      </c>
      <c r="BT331">
        <v>79184.001336224959</v>
      </c>
      <c r="BV331">
        <v>79184.001336224959</v>
      </c>
      <c r="BX331">
        <v>79184.001336224959</v>
      </c>
      <c r="BY331">
        <v>79184</v>
      </c>
      <c r="BZ331">
        <v>5741631.8399999999</v>
      </c>
      <c r="CB331">
        <v>0.06</v>
      </c>
      <c r="CC331">
        <v>344497.91039999999</v>
      </c>
      <c r="CD331">
        <v>74432.960005516477</v>
      </c>
      <c r="CE331">
        <v>5397133.9299999997</v>
      </c>
      <c r="CF331" t="s">
        <v>8</v>
      </c>
      <c r="CH331">
        <v>74432.960005516477</v>
      </c>
      <c r="CI331">
        <v>0</v>
      </c>
      <c r="CJ331">
        <v>5397133.9299999997</v>
      </c>
      <c r="CL331" t="s">
        <v>110</v>
      </c>
      <c r="CN331">
        <v>0</v>
      </c>
      <c r="CO331" t="s">
        <v>1</v>
      </c>
      <c r="CP331" t="s">
        <v>1</v>
      </c>
      <c r="CQ331" t="b">
        <v>1</v>
      </c>
      <c r="CR331" t="s">
        <v>1863</v>
      </c>
      <c r="CT331" t="s">
        <v>1871</v>
      </c>
      <c r="CU331" t="s">
        <v>1866</v>
      </c>
      <c r="CV331" t="s">
        <v>1052</v>
      </c>
      <c r="CW331" t="s">
        <v>128</v>
      </c>
      <c r="CX331" t="s">
        <v>1450</v>
      </c>
      <c r="CY331">
        <v>1.9899999999999949</v>
      </c>
      <c r="CZ331">
        <v>148121.5904109774</v>
      </c>
      <c r="DA331">
        <v>5397133.9299999997</v>
      </c>
      <c r="DB331" t="s">
        <v>8</v>
      </c>
      <c r="DC331" t="b">
        <v>1</v>
      </c>
      <c r="DD331">
        <v>5397133.9299999997</v>
      </c>
      <c r="DE331">
        <v>0</v>
      </c>
      <c r="DF331" t="b">
        <v>1</v>
      </c>
      <c r="DG331" s="23">
        <f>ROUND(ПП4[[#This Row],[Стоимость квартиры с отделкой]]/1000000,2)</f>
        <v>5.4</v>
      </c>
    </row>
    <row r="332" spans="1:111" x14ac:dyDescent="0.25">
      <c r="A332">
        <v>331</v>
      </c>
      <c r="B332" t="s">
        <v>21</v>
      </c>
      <c r="C332">
        <v>14</v>
      </c>
      <c r="D332" t="s">
        <v>59</v>
      </c>
      <c r="E332">
        <v>1</v>
      </c>
      <c r="F332">
        <v>10.68</v>
      </c>
      <c r="I332">
        <v>10.68</v>
      </c>
      <c r="J332">
        <v>12.75</v>
      </c>
      <c r="K332">
        <v>3.65</v>
      </c>
      <c r="N332">
        <v>5.45</v>
      </c>
      <c r="O332">
        <v>2.62</v>
      </c>
      <c r="Q332">
        <v>2.62</v>
      </c>
      <c r="R332">
        <v>35.15</v>
      </c>
      <c r="S332">
        <v>32.53</v>
      </c>
      <c r="T332">
        <v>33.840000000000003</v>
      </c>
      <c r="U332">
        <v>34.799999999999997</v>
      </c>
      <c r="V332">
        <v>70700</v>
      </c>
      <c r="X332">
        <v>70700</v>
      </c>
      <c r="Z332">
        <v>70700</v>
      </c>
      <c r="AB332">
        <v>70700</v>
      </c>
      <c r="AD332">
        <v>70700</v>
      </c>
      <c r="AF332">
        <v>70700</v>
      </c>
      <c r="AH332">
        <v>70700</v>
      </c>
      <c r="AJ332">
        <v>70700</v>
      </c>
      <c r="AL332">
        <v>70700</v>
      </c>
      <c r="AN332">
        <v>70700</v>
      </c>
      <c r="AP332">
        <v>70700</v>
      </c>
      <c r="AR332">
        <v>70700</v>
      </c>
      <c r="AT332">
        <v>70700</v>
      </c>
      <c r="AV332">
        <v>70700</v>
      </c>
      <c r="AX332">
        <v>70700</v>
      </c>
      <c r="AZ332">
        <v>70700</v>
      </c>
      <c r="BB332">
        <v>70700</v>
      </c>
      <c r="BD332">
        <v>70700</v>
      </c>
      <c r="BF332">
        <v>70700</v>
      </c>
      <c r="BH332">
        <v>70700</v>
      </c>
      <c r="BI332" s="5"/>
      <c r="BJ332" s="5">
        <v>70700</v>
      </c>
      <c r="BL332">
        <v>70700</v>
      </c>
      <c r="BN332">
        <v>70700</v>
      </c>
      <c r="BP332">
        <v>70700</v>
      </c>
      <c r="BR332">
        <v>70700</v>
      </c>
      <c r="BT332">
        <v>70700</v>
      </c>
      <c r="BV332">
        <v>70700</v>
      </c>
      <c r="BX332">
        <v>70700</v>
      </c>
      <c r="BY332">
        <v>70700</v>
      </c>
      <c r="BZ332">
        <v>2392488</v>
      </c>
      <c r="CC332">
        <v>0</v>
      </c>
      <c r="CD332">
        <v>70700</v>
      </c>
      <c r="CE332">
        <v>2392488</v>
      </c>
      <c r="CF332" t="s">
        <v>10</v>
      </c>
      <c r="CG332">
        <v>20000</v>
      </c>
      <c r="CH332">
        <v>90700</v>
      </c>
      <c r="CI332">
        <v>676800</v>
      </c>
      <c r="CJ332">
        <v>3069288</v>
      </c>
      <c r="CK332" t="s">
        <v>20</v>
      </c>
      <c r="CN332">
        <v>0</v>
      </c>
      <c r="CO332" t="s">
        <v>1</v>
      </c>
      <c r="CP332" t="s">
        <v>1</v>
      </c>
      <c r="CQ332" t="b">
        <v>1</v>
      </c>
      <c r="CR332" t="s">
        <v>1863</v>
      </c>
      <c r="CS332" t="s">
        <v>1787</v>
      </c>
      <c r="CT332" t="s">
        <v>1871</v>
      </c>
      <c r="CU332" t="s">
        <v>1864</v>
      </c>
      <c r="CV332" t="s">
        <v>1053</v>
      </c>
      <c r="CW332" t="s">
        <v>128</v>
      </c>
      <c r="CX332" t="s">
        <v>1450</v>
      </c>
      <c r="CY332">
        <v>0.95999999999999375</v>
      </c>
      <c r="CZ332">
        <v>87071.999999999418</v>
      </c>
      <c r="DA332">
        <v>3069288</v>
      </c>
      <c r="DB332" t="s">
        <v>10</v>
      </c>
      <c r="DC332" t="b">
        <v>1</v>
      </c>
      <c r="DD332">
        <v>3069288</v>
      </c>
      <c r="DE332">
        <v>0</v>
      </c>
      <c r="DF332" t="b">
        <v>1</v>
      </c>
      <c r="DG332" s="23">
        <f>ROUND(ПП4[[#This Row],[Стоимость квартиры с отделкой]]/1000000,2)</f>
        <v>3.07</v>
      </c>
    </row>
    <row r="333" spans="1:111" x14ac:dyDescent="0.25">
      <c r="A333">
        <v>332</v>
      </c>
      <c r="B333" t="s">
        <v>21</v>
      </c>
      <c r="C333">
        <v>15</v>
      </c>
      <c r="D333" t="s">
        <v>53</v>
      </c>
      <c r="E333">
        <v>0</v>
      </c>
      <c r="F333">
        <v>14.73</v>
      </c>
      <c r="I333">
        <v>14.73</v>
      </c>
      <c r="J333">
        <v>5.74</v>
      </c>
      <c r="K333">
        <v>3.61</v>
      </c>
      <c r="N333">
        <v>3.6</v>
      </c>
      <c r="O333">
        <v>3.34</v>
      </c>
      <c r="Q333">
        <v>3.34</v>
      </c>
      <c r="R333">
        <v>31.02</v>
      </c>
      <c r="S333">
        <v>27.68</v>
      </c>
      <c r="T333">
        <v>29.35</v>
      </c>
      <c r="U333">
        <v>30.299999999999997</v>
      </c>
      <c r="V333">
        <v>75600</v>
      </c>
      <c r="W333">
        <v>3780</v>
      </c>
      <c r="X333">
        <v>79380</v>
      </c>
      <c r="Z333">
        <v>79380</v>
      </c>
      <c r="AB333">
        <v>79380</v>
      </c>
      <c r="AC333">
        <v>9.7637400000000003</v>
      </c>
      <c r="AD333">
        <v>79389.763739999995</v>
      </c>
      <c r="AE333">
        <v>3969.4881869999999</v>
      </c>
      <c r="AF333">
        <v>83359.25192699999</v>
      </c>
      <c r="AH333">
        <v>83359.25192699999</v>
      </c>
      <c r="AJ333">
        <v>83359.25192699999</v>
      </c>
      <c r="AK333">
        <v>833.5925192699998</v>
      </c>
      <c r="AL333">
        <v>84192.844446269984</v>
      </c>
      <c r="AM333">
        <v>1683.8568889253995</v>
      </c>
      <c r="AN333">
        <v>85876.701335195379</v>
      </c>
      <c r="AO333">
        <v>4293.8350667597688</v>
      </c>
      <c r="AP333">
        <v>90170.536401955149</v>
      </c>
      <c r="AQ333">
        <v>2705.1160920586544</v>
      </c>
      <c r="AR333">
        <v>92875.652494013804</v>
      </c>
      <c r="AT333">
        <v>92875.652494013804</v>
      </c>
      <c r="AV333">
        <v>92875.652494013804</v>
      </c>
      <c r="AX333">
        <v>92875.652494013804</v>
      </c>
      <c r="AZ333">
        <v>92875.652494013804</v>
      </c>
      <c r="BB333">
        <v>92875.652494013804</v>
      </c>
      <c r="BD333">
        <v>92875.652494013804</v>
      </c>
      <c r="BF333">
        <v>92875.652494013804</v>
      </c>
      <c r="BH333">
        <v>92875.652494013804</v>
      </c>
      <c r="BI333" s="5"/>
      <c r="BJ333" s="5">
        <v>92875.652494013804</v>
      </c>
      <c r="BL333">
        <v>92875.652494013804</v>
      </c>
      <c r="BN333">
        <v>92875.652494013804</v>
      </c>
      <c r="BP333">
        <v>92875.652494013804</v>
      </c>
      <c r="BR333">
        <v>92875.652494013804</v>
      </c>
      <c r="BT333">
        <v>92875.652494013804</v>
      </c>
      <c r="BV333">
        <v>92875.652494013804</v>
      </c>
      <c r="BX333">
        <v>92875.652494013804</v>
      </c>
      <c r="BY333">
        <v>92875.65</v>
      </c>
      <c r="BZ333">
        <v>2725900.33</v>
      </c>
      <c r="CA333">
        <v>20000</v>
      </c>
      <c r="CC333">
        <v>20000</v>
      </c>
      <c r="CD333">
        <v>92194.219080068142</v>
      </c>
      <c r="CE333">
        <v>2705900.33</v>
      </c>
      <c r="CF333" t="s">
        <v>8</v>
      </c>
      <c r="CH333">
        <v>92194.219080068142</v>
      </c>
      <c r="CI333">
        <v>0</v>
      </c>
      <c r="CJ333">
        <v>2705900.33</v>
      </c>
      <c r="CL333" t="s">
        <v>61</v>
      </c>
      <c r="CN333">
        <v>0</v>
      </c>
      <c r="CO333" t="s">
        <v>1</v>
      </c>
      <c r="CP333" t="s">
        <v>1</v>
      </c>
      <c r="CQ333" t="b">
        <v>1</v>
      </c>
      <c r="CR333" t="s">
        <v>1863</v>
      </c>
      <c r="CT333" t="s">
        <v>1871</v>
      </c>
      <c r="CU333" t="s">
        <v>1862</v>
      </c>
      <c r="CV333" t="s">
        <v>1054</v>
      </c>
      <c r="CW333" t="s">
        <v>128</v>
      </c>
      <c r="CX333" t="s">
        <v>1450</v>
      </c>
      <c r="CY333">
        <v>0.94999999999999563</v>
      </c>
      <c r="CZ333">
        <v>87584.508126064335</v>
      </c>
      <c r="DA333">
        <v>2705900.33</v>
      </c>
      <c r="DB333" t="s">
        <v>8</v>
      </c>
      <c r="DC333" t="b">
        <v>1</v>
      </c>
      <c r="DD333">
        <v>2705900.33</v>
      </c>
      <c r="DE333">
        <v>0</v>
      </c>
      <c r="DF333" t="b">
        <v>1</v>
      </c>
      <c r="DG333" s="23">
        <f>ROUND(ПП4[[#This Row],[Стоимость квартиры с отделкой]]/1000000,2)</f>
        <v>2.71</v>
      </c>
    </row>
    <row r="334" spans="1:111" x14ac:dyDescent="0.25">
      <c r="A334">
        <v>333</v>
      </c>
      <c r="B334" t="s">
        <v>21</v>
      </c>
      <c r="C334">
        <v>15</v>
      </c>
      <c r="D334" t="s">
        <v>54</v>
      </c>
      <c r="E334">
        <v>2</v>
      </c>
      <c r="F334">
        <v>17.22</v>
      </c>
      <c r="G334">
        <v>12.24</v>
      </c>
      <c r="I334">
        <v>29.46</v>
      </c>
      <c r="J334">
        <v>17.010000000000002</v>
      </c>
      <c r="K334">
        <v>3.67</v>
      </c>
      <c r="L334">
        <v>2.4</v>
      </c>
      <c r="N334">
        <v>12.71</v>
      </c>
      <c r="O334">
        <v>2.61</v>
      </c>
      <c r="P334">
        <v>2.78</v>
      </c>
      <c r="Q334">
        <v>5.39</v>
      </c>
      <c r="R334">
        <v>70.64</v>
      </c>
      <c r="S334">
        <v>65.25</v>
      </c>
      <c r="T334">
        <v>67.95</v>
      </c>
      <c r="U334">
        <v>69.3</v>
      </c>
      <c r="V334">
        <v>71304.800000000003</v>
      </c>
      <c r="W334">
        <v>3565.24</v>
      </c>
      <c r="X334">
        <v>74870.039999999994</v>
      </c>
      <c r="Z334">
        <v>74870.039999999994</v>
      </c>
      <c r="AA334">
        <v>3743.502</v>
      </c>
      <c r="AB334">
        <v>78613.542000000016</v>
      </c>
      <c r="AC334">
        <v>9.6694656660000025</v>
      </c>
      <c r="AD334">
        <v>78623.211465666012</v>
      </c>
      <c r="AF334">
        <v>78623.211465666012</v>
      </c>
      <c r="AH334">
        <v>78623.211465666012</v>
      </c>
      <c r="AI334">
        <v>1572.4642293133202</v>
      </c>
      <c r="AJ334">
        <v>80195.675694979334</v>
      </c>
      <c r="AK334">
        <v>801.95675694979332</v>
      </c>
      <c r="AL334">
        <v>80997.632451929123</v>
      </c>
      <c r="AM334">
        <v>1619.9526490385824</v>
      </c>
      <c r="AN334">
        <v>82617.585100967699</v>
      </c>
      <c r="AP334">
        <v>82617.585100967699</v>
      </c>
      <c r="AQ334">
        <v>2478.527553029031</v>
      </c>
      <c r="AR334">
        <v>85096.112653996737</v>
      </c>
      <c r="AT334">
        <v>85096.112653996737</v>
      </c>
      <c r="AU334">
        <v>2552.8833796199019</v>
      </c>
      <c r="AV334">
        <v>87648.99603361664</v>
      </c>
      <c r="AX334">
        <v>87648.99603361664</v>
      </c>
      <c r="AZ334">
        <v>87648.99603361664</v>
      </c>
      <c r="BB334">
        <v>87648.99603361664</v>
      </c>
      <c r="BD334">
        <v>87648.99603361664</v>
      </c>
      <c r="BF334">
        <v>87648.99603361664</v>
      </c>
      <c r="BH334">
        <v>87648.99603361664</v>
      </c>
      <c r="BI334" s="5">
        <v>4382.449801680832</v>
      </c>
      <c r="BJ334" s="5">
        <v>92031.445835297476</v>
      </c>
      <c r="BK334">
        <v>1000</v>
      </c>
      <c r="BL334">
        <v>93031.445835297476</v>
      </c>
      <c r="BM334">
        <v>1860.6289167059497</v>
      </c>
      <c r="BN334">
        <v>94892.07475200342</v>
      </c>
      <c r="BP334">
        <v>94892.07475200342</v>
      </c>
      <c r="BQ334">
        <v>500</v>
      </c>
      <c r="BR334">
        <v>95392.07475200342</v>
      </c>
      <c r="BT334">
        <v>95392.07475200342</v>
      </c>
      <c r="BV334">
        <v>95392.07475200342</v>
      </c>
      <c r="BX334">
        <v>95392.07475200342</v>
      </c>
      <c r="BY334">
        <v>95392.07</v>
      </c>
      <c r="BZ334">
        <v>6481900</v>
      </c>
      <c r="CB334">
        <v>0.03</v>
      </c>
      <c r="CC334">
        <v>194457</v>
      </c>
      <c r="CD334">
        <v>92530.434142752027</v>
      </c>
      <c r="CE334">
        <v>6287443</v>
      </c>
      <c r="CF334" t="s">
        <v>9</v>
      </c>
      <c r="CG334">
        <v>7500</v>
      </c>
      <c r="CH334">
        <v>100030.43414275204</v>
      </c>
      <c r="CI334">
        <v>509625</v>
      </c>
      <c r="CJ334">
        <v>6797068</v>
      </c>
      <c r="CL334" t="s">
        <v>1279</v>
      </c>
      <c r="CN334">
        <v>0</v>
      </c>
      <c r="CO334" t="s">
        <v>1</v>
      </c>
      <c r="CP334" t="s">
        <v>1</v>
      </c>
      <c r="CQ334" t="b">
        <v>1</v>
      </c>
      <c r="CR334" t="s">
        <v>1863</v>
      </c>
      <c r="CT334" t="s">
        <v>1871</v>
      </c>
      <c r="CU334" t="s">
        <v>1857</v>
      </c>
      <c r="CV334" t="s">
        <v>1055</v>
      </c>
      <c r="CW334" t="s">
        <v>1269</v>
      </c>
      <c r="CX334" t="s">
        <v>1450</v>
      </c>
      <c r="CY334">
        <v>1.3499999999999943</v>
      </c>
      <c r="CZ334">
        <v>135041.08609271466</v>
      </c>
      <c r="DA334">
        <v>6797068</v>
      </c>
      <c r="DB334" t="s">
        <v>9</v>
      </c>
      <c r="DC334" t="b">
        <v>1</v>
      </c>
      <c r="DD334">
        <v>6797068</v>
      </c>
      <c r="DE334">
        <v>0</v>
      </c>
      <c r="DF334" t="b">
        <v>1</v>
      </c>
      <c r="DG334" s="23">
        <f>ROUND(ПП4[[#This Row],[Стоимость квартиры с отделкой]]/1000000,2)</f>
        <v>6.8</v>
      </c>
    </row>
    <row r="335" spans="1:111" x14ac:dyDescent="0.25">
      <c r="A335">
        <v>334</v>
      </c>
      <c r="B335" t="s">
        <v>21</v>
      </c>
      <c r="C335">
        <v>15</v>
      </c>
      <c r="D335" t="s">
        <v>55</v>
      </c>
      <c r="E335">
        <v>0</v>
      </c>
      <c r="F335">
        <v>19.22</v>
      </c>
      <c r="I335">
        <v>19.22</v>
      </c>
      <c r="J335">
        <v>9.57</v>
      </c>
      <c r="K335">
        <v>3.76</v>
      </c>
      <c r="N335">
        <v>2.56</v>
      </c>
      <c r="O335">
        <v>2.68</v>
      </c>
      <c r="Q335">
        <v>2.68</v>
      </c>
      <c r="R335">
        <v>37.79</v>
      </c>
      <c r="S335">
        <v>35.11</v>
      </c>
      <c r="T335">
        <v>36.450000000000003</v>
      </c>
      <c r="U335">
        <v>37.4</v>
      </c>
      <c r="V335">
        <v>76356</v>
      </c>
      <c r="W335">
        <v>3817.8</v>
      </c>
      <c r="X335">
        <v>80173.8</v>
      </c>
      <c r="Z335">
        <v>80173.8</v>
      </c>
      <c r="AB335">
        <v>80173.8</v>
      </c>
      <c r="AC335">
        <v>9.8613774000000003</v>
      </c>
      <c r="AD335">
        <v>80183.6613774</v>
      </c>
      <c r="AE335">
        <v>4009.1830688700002</v>
      </c>
      <c r="AF335">
        <v>84192.844446269999</v>
      </c>
      <c r="AH335">
        <v>84192.844446269999</v>
      </c>
      <c r="AJ335">
        <v>84192.844446269999</v>
      </c>
      <c r="AK335">
        <v>841.92844446269999</v>
      </c>
      <c r="AL335">
        <v>85034.772890732711</v>
      </c>
      <c r="AM335">
        <v>1700.695457814654</v>
      </c>
      <c r="AN335">
        <v>86735.468348547351</v>
      </c>
      <c r="AP335">
        <v>86735.468348547351</v>
      </c>
      <c r="AR335">
        <v>86735.468348547351</v>
      </c>
      <c r="AT335">
        <v>86735.468348547351</v>
      </c>
      <c r="AV335">
        <v>86735.468348547351</v>
      </c>
      <c r="AX335">
        <v>86735.468348547351</v>
      </c>
      <c r="AZ335">
        <v>86735.468348547351</v>
      </c>
      <c r="BB335">
        <v>86735.468348547351</v>
      </c>
      <c r="BD335">
        <v>86735.468348547351</v>
      </c>
      <c r="BF335">
        <v>86735.468348547351</v>
      </c>
      <c r="BH335">
        <v>86735.468348547351</v>
      </c>
      <c r="BI335" s="5"/>
      <c r="BJ335" s="5">
        <v>86735.468348547351</v>
      </c>
      <c r="BL335">
        <v>86735.468348547351</v>
      </c>
      <c r="BN335">
        <v>86735.468348547351</v>
      </c>
      <c r="BP335">
        <v>86735.468348547351</v>
      </c>
      <c r="BR335">
        <v>86735.468348547351</v>
      </c>
      <c r="BT335">
        <v>86735.468348547351</v>
      </c>
      <c r="BV335">
        <v>86735.468348547351</v>
      </c>
      <c r="BX335">
        <v>86735.468348547351</v>
      </c>
      <c r="BY335">
        <v>86735.47</v>
      </c>
      <c r="BZ335">
        <v>3161507.88</v>
      </c>
      <c r="CB335">
        <v>0.06</v>
      </c>
      <c r="CC335">
        <v>189690.47279999999</v>
      </c>
      <c r="CD335">
        <v>81531.341838134438</v>
      </c>
      <c r="CE335">
        <v>2971817.41</v>
      </c>
      <c r="CF335" t="s">
        <v>8</v>
      </c>
      <c r="CH335">
        <v>81531.341838134438</v>
      </c>
      <c r="CI335">
        <v>0</v>
      </c>
      <c r="CJ335">
        <v>2971817.41</v>
      </c>
      <c r="CL335" t="s">
        <v>110</v>
      </c>
      <c r="CN335">
        <v>0</v>
      </c>
      <c r="CO335" t="s">
        <v>1</v>
      </c>
      <c r="CP335" t="s">
        <v>1</v>
      </c>
      <c r="CQ335" t="b">
        <v>1</v>
      </c>
      <c r="CR335" t="s">
        <v>1863</v>
      </c>
      <c r="CT335" t="s">
        <v>1871</v>
      </c>
      <c r="CU335" t="s">
        <v>1862</v>
      </c>
      <c r="CV335" t="s">
        <v>1056</v>
      </c>
      <c r="CW335" t="s">
        <v>128</v>
      </c>
      <c r="CX335" t="s">
        <v>1450</v>
      </c>
      <c r="CY335">
        <v>0.94999999999999563</v>
      </c>
      <c r="CZ335">
        <v>77454.774746227355</v>
      </c>
      <c r="DA335">
        <v>2971817.41</v>
      </c>
      <c r="DB335" t="s">
        <v>8</v>
      </c>
      <c r="DC335" t="b">
        <v>1</v>
      </c>
      <c r="DD335">
        <v>2971817.41</v>
      </c>
      <c r="DE335">
        <v>0</v>
      </c>
      <c r="DF335" t="b">
        <v>1</v>
      </c>
      <c r="DG335" s="23">
        <f>ROUND(ПП4[[#This Row],[Стоимость квартиры с отделкой]]/1000000,2)</f>
        <v>2.97</v>
      </c>
    </row>
    <row r="336" spans="1:111" x14ac:dyDescent="0.25">
      <c r="A336">
        <v>335</v>
      </c>
      <c r="B336" t="s">
        <v>21</v>
      </c>
      <c r="C336">
        <v>15</v>
      </c>
      <c r="D336" t="s">
        <v>56</v>
      </c>
      <c r="E336">
        <v>2</v>
      </c>
      <c r="F336">
        <v>18.12</v>
      </c>
      <c r="G336">
        <v>9.8800000000000008</v>
      </c>
      <c r="I336">
        <v>28</v>
      </c>
      <c r="J336">
        <v>15.3</v>
      </c>
      <c r="K336">
        <v>3.49</v>
      </c>
      <c r="L336">
        <v>2.34</v>
      </c>
      <c r="N336">
        <v>8.1</v>
      </c>
      <c r="O336">
        <v>2.63</v>
      </c>
      <c r="Q336">
        <v>2.63</v>
      </c>
      <c r="R336">
        <v>59.86</v>
      </c>
      <c r="S336">
        <v>57.23</v>
      </c>
      <c r="T336">
        <v>58.55</v>
      </c>
      <c r="U336">
        <v>60.4</v>
      </c>
      <c r="V336">
        <v>68639.199999999997</v>
      </c>
      <c r="W336">
        <v>3431.96</v>
      </c>
      <c r="X336">
        <v>72071.16</v>
      </c>
      <c r="Z336">
        <v>72071.16</v>
      </c>
      <c r="AA336">
        <v>3603.558</v>
      </c>
      <c r="AB336">
        <v>75674.717999999993</v>
      </c>
      <c r="AC336">
        <v>9.3079903140000013</v>
      </c>
      <c r="AD336">
        <v>75684.02599031401</v>
      </c>
      <c r="AF336">
        <v>75684.02599031401</v>
      </c>
      <c r="AH336">
        <v>75684.02599031401</v>
      </c>
      <c r="AJ336">
        <v>75684.02599031401</v>
      </c>
      <c r="AL336">
        <v>75684.02599031401</v>
      </c>
      <c r="AN336">
        <v>75684.02599031401</v>
      </c>
      <c r="AP336">
        <v>75684.02599031401</v>
      </c>
      <c r="AR336">
        <v>75684.02599031401</v>
      </c>
      <c r="AT336">
        <v>75684.02599031401</v>
      </c>
      <c r="AV336">
        <v>75684.02599031401</v>
      </c>
      <c r="AX336">
        <v>75684.02599031401</v>
      </c>
      <c r="AZ336">
        <v>75684.02599031401</v>
      </c>
      <c r="BB336">
        <v>75684.02599031401</v>
      </c>
      <c r="BD336">
        <v>75684.02599031401</v>
      </c>
      <c r="BF336">
        <v>75684.02599031401</v>
      </c>
      <c r="BH336">
        <v>75684.02599031401</v>
      </c>
      <c r="BI336" s="5"/>
      <c r="BJ336" s="5">
        <v>75684.02599031401</v>
      </c>
      <c r="BL336">
        <v>75684.02599031401</v>
      </c>
      <c r="BN336">
        <v>75684.02599031401</v>
      </c>
      <c r="BP336">
        <v>75684.02599031401</v>
      </c>
      <c r="BR336">
        <v>75684.02599031401</v>
      </c>
      <c r="BT336">
        <v>75684.02599031401</v>
      </c>
      <c r="BV336">
        <v>75684.02599031401</v>
      </c>
      <c r="BX336">
        <v>75684.02599031401</v>
      </c>
      <c r="BY336">
        <v>75684.03</v>
      </c>
      <c r="BZ336">
        <v>4431299.96</v>
      </c>
      <c r="CB336">
        <v>0.05</v>
      </c>
      <c r="CC336">
        <v>221564.99799999999</v>
      </c>
      <c r="CD336">
        <v>71899.82852263024</v>
      </c>
      <c r="CE336">
        <v>4209734.96</v>
      </c>
      <c r="CF336" t="s">
        <v>8</v>
      </c>
      <c r="CH336">
        <v>71899.82852263024</v>
      </c>
      <c r="CI336">
        <v>0</v>
      </c>
      <c r="CJ336">
        <v>4209734.96</v>
      </c>
      <c r="CL336" t="s">
        <v>62</v>
      </c>
      <c r="CN336">
        <v>0</v>
      </c>
      <c r="CO336" t="s">
        <v>1</v>
      </c>
      <c r="CP336" t="s">
        <v>1</v>
      </c>
      <c r="CQ336" t="b">
        <v>1</v>
      </c>
      <c r="CR336" t="s">
        <v>1863</v>
      </c>
      <c r="CT336" t="s">
        <v>1871</v>
      </c>
      <c r="CU336" t="s">
        <v>1857</v>
      </c>
      <c r="CV336" t="s">
        <v>1057</v>
      </c>
      <c r="CW336" t="s">
        <v>128</v>
      </c>
      <c r="CX336" t="s">
        <v>1450</v>
      </c>
      <c r="CY336">
        <v>1.8500000000000016</v>
      </c>
      <c r="CZ336">
        <v>133014.68276686606</v>
      </c>
      <c r="DA336">
        <v>4209734.96</v>
      </c>
      <c r="DB336" t="s">
        <v>8</v>
      </c>
      <c r="DC336" t="b">
        <v>1</v>
      </c>
      <c r="DD336">
        <v>4209734.96</v>
      </c>
      <c r="DE336">
        <v>0</v>
      </c>
      <c r="DF336" t="b">
        <v>1</v>
      </c>
      <c r="DG336" s="23">
        <f>ROUND(ПП4[[#This Row],[Стоимость квартиры с отделкой]]/1000000,2)</f>
        <v>4.21</v>
      </c>
    </row>
    <row r="337" spans="1:111" x14ac:dyDescent="0.25">
      <c r="A337">
        <v>336</v>
      </c>
      <c r="B337" t="s">
        <v>21</v>
      </c>
      <c r="C337">
        <v>15</v>
      </c>
      <c r="D337" t="s">
        <v>57</v>
      </c>
      <c r="E337">
        <v>2</v>
      </c>
      <c r="F337">
        <v>15.36</v>
      </c>
      <c r="G337">
        <v>9.8699999999999992</v>
      </c>
      <c r="I337">
        <v>25.23</v>
      </c>
      <c r="J337">
        <v>16.260000000000002</v>
      </c>
      <c r="K337">
        <v>3.74</v>
      </c>
      <c r="L337">
        <v>2.09</v>
      </c>
      <c r="N337">
        <v>8.06</v>
      </c>
      <c r="O337">
        <v>2.63</v>
      </c>
      <c r="Q337">
        <v>2.63</v>
      </c>
      <c r="R337">
        <v>58.01</v>
      </c>
      <c r="S337">
        <v>55.379999999999995</v>
      </c>
      <c r="T337">
        <v>56.7</v>
      </c>
      <c r="U337">
        <v>58.099999999999987</v>
      </c>
      <c r="V337">
        <v>68639.199999999997</v>
      </c>
      <c r="W337">
        <v>3431.96</v>
      </c>
      <c r="X337">
        <v>72071.16</v>
      </c>
      <c r="Z337">
        <v>72071.16</v>
      </c>
      <c r="AA337">
        <v>3603.558</v>
      </c>
      <c r="AB337">
        <v>75674.717999999993</v>
      </c>
      <c r="AC337">
        <v>9.3079903140000013</v>
      </c>
      <c r="AD337">
        <v>75684.02599031401</v>
      </c>
      <c r="AF337">
        <v>75684.02599031401</v>
      </c>
      <c r="AH337">
        <v>75684.02599031401</v>
      </c>
      <c r="AJ337">
        <v>75684.02599031401</v>
      </c>
      <c r="AL337">
        <v>75684.02599031401</v>
      </c>
      <c r="AN337">
        <v>75684.02599031401</v>
      </c>
      <c r="AP337">
        <v>75684.02599031401</v>
      </c>
      <c r="AR337">
        <v>75684.02599031401</v>
      </c>
      <c r="AT337">
        <v>75684.02599031401</v>
      </c>
      <c r="AV337">
        <v>75684.02599031401</v>
      </c>
      <c r="AX337">
        <v>75684.02599031401</v>
      </c>
      <c r="AZ337">
        <v>75684.02599031401</v>
      </c>
      <c r="BB337">
        <v>75684.02599031401</v>
      </c>
      <c r="BD337">
        <v>75684.02599031401</v>
      </c>
      <c r="BF337">
        <v>75684.02599031401</v>
      </c>
      <c r="BH337">
        <v>75684.02599031401</v>
      </c>
      <c r="BI337" s="5"/>
      <c r="BJ337" s="5">
        <v>75684.02599031401</v>
      </c>
      <c r="BL337">
        <v>75684.02599031401</v>
      </c>
      <c r="BN337">
        <v>75684.02599031401</v>
      </c>
      <c r="BP337">
        <v>75684.02599031401</v>
      </c>
      <c r="BR337">
        <v>75684.02599031401</v>
      </c>
      <c r="BT337">
        <v>75684.02599031401</v>
      </c>
      <c r="BV337">
        <v>75684.02599031401</v>
      </c>
      <c r="BX337">
        <v>75684.02599031401</v>
      </c>
      <c r="BY337">
        <v>75684.03</v>
      </c>
      <c r="BZ337">
        <v>4291284.5</v>
      </c>
      <c r="CB337">
        <v>0.05</v>
      </c>
      <c r="CC337">
        <v>214564.22500000001</v>
      </c>
      <c r="CD337">
        <v>71899.828571428559</v>
      </c>
      <c r="CE337">
        <v>4076720.28</v>
      </c>
      <c r="CF337" t="s">
        <v>10</v>
      </c>
      <c r="CG337">
        <v>15000</v>
      </c>
      <c r="CH337">
        <v>86899.828571428559</v>
      </c>
      <c r="CI337">
        <v>850500.00000000047</v>
      </c>
      <c r="CJ337">
        <v>4927220.28</v>
      </c>
      <c r="CL337" t="s">
        <v>62</v>
      </c>
      <c r="CN337">
        <v>0</v>
      </c>
      <c r="CO337" t="s">
        <v>1</v>
      </c>
      <c r="CP337" t="s">
        <v>1</v>
      </c>
      <c r="CQ337" t="b">
        <v>1</v>
      </c>
      <c r="CR337" t="s">
        <v>1863</v>
      </c>
      <c r="CT337" t="s">
        <v>1871</v>
      </c>
      <c r="CU337" t="s">
        <v>1857</v>
      </c>
      <c r="CV337" t="s">
        <v>1058</v>
      </c>
      <c r="CW337" t="s">
        <v>128</v>
      </c>
      <c r="CX337" t="s">
        <v>1450</v>
      </c>
      <c r="CY337">
        <v>1.3999999999999844</v>
      </c>
      <c r="CZ337">
        <v>121659.75999999864</v>
      </c>
      <c r="DA337">
        <v>4927220.28</v>
      </c>
      <c r="DB337" t="s">
        <v>10</v>
      </c>
      <c r="DC337" t="b">
        <v>1</v>
      </c>
      <c r="DD337">
        <v>4927220.28</v>
      </c>
      <c r="DE337">
        <v>0</v>
      </c>
      <c r="DF337" t="b">
        <v>1</v>
      </c>
      <c r="DG337" s="23">
        <f>ROUND(ПП4[[#This Row],[Стоимость квартиры с отделкой]]/1000000,2)</f>
        <v>4.93</v>
      </c>
    </row>
    <row r="338" spans="1:111" x14ac:dyDescent="0.25">
      <c r="A338">
        <v>337</v>
      </c>
      <c r="B338" t="s">
        <v>21</v>
      </c>
      <c r="C338">
        <v>15</v>
      </c>
      <c r="D338" t="s">
        <v>58</v>
      </c>
      <c r="E338">
        <v>3</v>
      </c>
      <c r="F338">
        <v>16.27</v>
      </c>
      <c r="G338">
        <v>10.96</v>
      </c>
      <c r="H338">
        <v>10.7</v>
      </c>
      <c r="I338">
        <v>37.93</v>
      </c>
      <c r="J338">
        <v>13.42</v>
      </c>
      <c r="K338">
        <v>4.53</v>
      </c>
      <c r="L338">
        <v>2.27</v>
      </c>
      <c r="N338">
        <v>12.94</v>
      </c>
      <c r="O338">
        <v>2.83</v>
      </c>
      <c r="Q338">
        <v>2.83</v>
      </c>
      <c r="R338">
        <v>73.92</v>
      </c>
      <c r="S338">
        <v>71.09</v>
      </c>
      <c r="T338">
        <v>72.510000000000005</v>
      </c>
      <c r="U338">
        <v>74.5</v>
      </c>
      <c r="V338">
        <v>68992.000000000015</v>
      </c>
      <c r="W338">
        <v>3449.6000000000008</v>
      </c>
      <c r="X338">
        <v>72441.60000000002</v>
      </c>
      <c r="Z338">
        <v>72441.60000000002</v>
      </c>
      <c r="AB338">
        <v>72441.60000000002</v>
      </c>
      <c r="AC338">
        <v>8.9103168000000039</v>
      </c>
      <c r="AD338">
        <v>72450.510316800021</v>
      </c>
      <c r="AF338">
        <v>72450.510316800021</v>
      </c>
      <c r="AH338">
        <v>72450.510316800021</v>
      </c>
      <c r="AI338">
        <v>2173.5153095040005</v>
      </c>
      <c r="AJ338">
        <v>74624.025626304021</v>
      </c>
      <c r="AK338">
        <v>746.24025626304035</v>
      </c>
      <c r="AL338">
        <v>75370.265882567066</v>
      </c>
      <c r="AM338">
        <v>1507.4053176513414</v>
      </c>
      <c r="AN338">
        <v>76877.671200218407</v>
      </c>
      <c r="AO338">
        <v>2306.330136006552</v>
      </c>
      <c r="AP338">
        <v>79184.001336224959</v>
      </c>
      <c r="AQ338">
        <v>2375.5200400867488</v>
      </c>
      <c r="AR338">
        <v>81559.521376311706</v>
      </c>
      <c r="AT338">
        <v>81559.521376311706</v>
      </c>
      <c r="AU338">
        <v>2446.7856412893511</v>
      </c>
      <c r="AV338">
        <v>84006.307017601051</v>
      </c>
      <c r="AW338">
        <v>5040.3784210560625</v>
      </c>
      <c r="AX338">
        <v>89046.685438657121</v>
      </c>
      <c r="AY338">
        <v>2671.4005631597133</v>
      </c>
      <c r="AZ338">
        <v>91718.086001816831</v>
      </c>
      <c r="BB338">
        <v>91718.086001816831</v>
      </c>
      <c r="BD338">
        <v>91718.086001816831</v>
      </c>
      <c r="BF338">
        <v>91718.086001816831</v>
      </c>
      <c r="BH338">
        <v>91718.086001816831</v>
      </c>
      <c r="BI338" s="5"/>
      <c r="BJ338" s="5">
        <v>91718.086001816831</v>
      </c>
      <c r="BL338">
        <v>91718.086001816831</v>
      </c>
      <c r="BN338">
        <v>91718.086001816831</v>
      </c>
      <c r="BP338">
        <v>91718.086001816831</v>
      </c>
      <c r="BR338">
        <v>91718.086001816831</v>
      </c>
      <c r="BT338">
        <v>91718.086001816831</v>
      </c>
      <c r="BV338">
        <v>91718.086001816831</v>
      </c>
      <c r="BX338">
        <v>91718.086001816831</v>
      </c>
      <c r="BY338">
        <v>91718.09</v>
      </c>
      <c r="BZ338">
        <v>6650500</v>
      </c>
      <c r="CA338">
        <v>170000</v>
      </c>
      <c r="CC338">
        <v>170000</v>
      </c>
      <c r="CD338">
        <v>89373.879464901387</v>
      </c>
      <c r="CE338">
        <v>6480500</v>
      </c>
      <c r="CF338" t="s">
        <v>8</v>
      </c>
      <c r="CH338">
        <v>89373.879464901387</v>
      </c>
      <c r="CI338">
        <v>0</v>
      </c>
      <c r="CJ338">
        <v>6480500</v>
      </c>
      <c r="CL338" t="s">
        <v>1273</v>
      </c>
      <c r="CN338">
        <v>0</v>
      </c>
      <c r="CO338" t="s">
        <v>1</v>
      </c>
      <c r="CP338" t="s">
        <v>1</v>
      </c>
      <c r="CQ338" t="b">
        <v>1</v>
      </c>
      <c r="CR338" t="s">
        <v>1863</v>
      </c>
      <c r="CT338" t="s">
        <v>1871</v>
      </c>
      <c r="CU338" t="s">
        <v>1866</v>
      </c>
      <c r="CV338" t="s">
        <v>1059</v>
      </c>
      <c r="CW338" t="s">
        <v>1269</v>
      </c>
      <c r="CX338" t="s">
        <v>1450</v>
      </c>
      <c r="CY338">
        <v>1.9899999999999949</v>
      </c>
      <c r="CZ338">
        <v>177854.02013515329</v>
      </c>
      <c r="DA338">
        <v>6480500</v>
      </c>
      <c r="DB338" t="s">
        <v>8</v>
      </c>
      <c r="DC338" t="b">
        <v>1</v>
      </c>
      <c r="DD338">
        <v>6480500</v>
      </c>
      <c r="DE338">
        <v>0</v>
      </c>
      <c r="DF338" t="b">
        <v>1</v>
      </c>
      <c r="DG338" s="23">
        <f>ROUND(ПП4[[#This Row],[Стоимость квартиры с отделкой]]/1000000,2)</f>
        <v>6.48</v>
      </c>
    </row>
    <row r="339" spans="1:111" x14ac:dyDescent="0.25">
      <c r="A339">
        <v>338</v>
      </c>
      <c r="B339" t="s">
        <v>21</v>
      </c>
      <c r="C339">
        <v>15</v>
      </c>
      <c r="D339" t="s">
        <v>59</v>
      </c>
      <c r="E339">
        <v>1</v>
      </c>
      <c r="F339">
        <v>10.68</v>
      </c>
      <c r="I339">
        <v>10.68</v>
      </c>
      <c r="J339">
        <v>12.75</v>
      </c>
      <c r="K339">
        <v>3.65</v>
      </c>
      <c r="N339">
        <v>5.45</v>
      </c>
      <c r="O339">
        <v>2.62</v>
      </c>
      <c r="Q339">
        <v>2.62</v>
      </c>
      <c r="R339">
        <v>35.15</v>
      </c>
      <c r="S339">
        <v>32.53</v>
      </c>
      <c r="T339">
        <v>33.840000000000003</v>
      </c>
      <c r="U339">
        <v>34.799999999999997</v>
      </c>
      <c r="V339">
        <v>70700</v>
      </c>
      <c r="W339">
        <v>3535</v>
      </c>
      <c r="X339">
        <v>74235</v>
      </c>
      <c r="Y339">
        <v>2969.4</v>
      </c>
      <c r="Z339">
        <v>77204.399999999994</v>
      </c>
      <c r="AB339">
        <v>77204.399999999994</v>
      </c>
      <c r="AD339">
        <v>77204.399999999994</v>
      </c>
      <c r="AF339">
        <v>77204.399999999994</v>
      </c>
      <c r="AH339">
        <v>77204.399999999994</v>
      </c>
      <c r="AJ339">
        <v>77204.399999999994</v>
      </c>
      <c r="AL339">
        <v>77204.399999999994</v>
      </c>
      <c r="AN339">
        <v>77204.399999999994</v>
      </c>
      <c r="AP339">
        <v>77204.399999999994</v>
      </c>
      <c r="AR339">
        <v>77204.399999999994</v>
      </c>
      <c r="AT339">
        <v>77204.399999999994</v>
      </c>
      <c r="AV339">
        <v>77204.399999999994</v>
      </c>
      <c r="AX339">
        <v>77204.399999999994</v>
      </c>
      <c r="AZ339">
        <v>77204.399999999994</v>
      </c>
      <c r="BB339">
        <v>77204.399999999994</v>
      </c>
      <c r="BD339">
        <v>77204.399999999994</v>
      </c>
      <c r="BF339">
        <v>77204.399999999994</v>
      </c>
      <c r="BH339">
        <v>77204.399999999994</v>
      </c>
      <c r="BI339" s="5"/>
      <c r="BJ339" s="5">
        <v>77204.399999999994</v>
      </c>
      <c r="BL339">
        <v>77204.399999999994</v>
      </c>
      <c r="BN339">
        <v>77204.399999999994</v>
      </c>
      <c r="BP339">
        <v>77204.399999999994</v>
      </c>
      <c r="BR339">
        <v>77204.399999999994</v>
      </c>
      <c r="BT339">
        <v>77204.399999999994</v>
      </c>
      <c r="BV339">
        <v>77204.399999999994</v>
      </c>
      <c r="BX339">
        <v>77204.399999999994</v>
      </c>
      <c r="BY339">
        <v>77204.399999999994</v>
      </c>
      <c r="BZ339">
        <v>2612596.9</v>
      </c>
      <c r="CC339">
        <v>0</v>
      </c>
      <c r="CD339">
        <v>77204.400118203295</v>
      </c>
      <c r="CE339">
        <v>2612596.9</v>
      </c>
      <c r="CF339" t="s">
        <v>8</v>
      </c>
      <c r="CH339">
        <v>77204.400118203295</v>
      </c>
      <c r="CI339">
        <v>0</v>
      </c>
      <c r="CJ339">
        <v>2612596.9</v>
      </c>
      <c r="CK339" t="s">
        <v>20</v>
      </c>
      <c r="CN339">
        <v>0</v>
      </c>
      <c r="CO339" t="s">
        <v>1</v>
      </c>
      <c r="CP339" t="s">
        <v>1</v>
      </c>
      <c r="CQ339" t="b">
        <v>1</v>
      </c>
      <c r="CR339" t="s">
        <v>1863</v>
      </c>
      <c r="CT339" t="s">
        <v>1871</v>
      </c>
      <c r="CU339" t="s">
        <v>1864</v>
      </c>
      <c r="CV339" t="s">
        <v>1060</v>
      </c>
      <c r="CW339" t="s">
        <v>128</v>
      </c>
      <c r="CX339" t="s">
        <v>1450</v>
      </c>
      <c r="CY339">
        <v>0.95999999999999375</v>
      </c>
      <c r="CZ339">
        <v>74116.224113474687</v>
      </c>
      <c r="DA339">
        <v>2612596.9</v>
      </c>
      <c r="DB339" t="s">
        <v>8</v>
      </c>
      <c r="DC339" t="b">
        <v>1</v>
      </c>
      <c r="DD339">
        <v>2612596.9</v>
      </c>
      <c r="DE339">
        <v>0</v>
      </c>
      <c r="DF339" t="b">
        <v>1</v>
      </c>
      <c r="DG339" s="23">
        <f>ROUND(ПП4[[#This Row],[Стоимость квартиры с отделкой]]/1000000,2)</f>
        <v>2.61</v>
      </c>
    </row>
    <row r="340" spans="1:111" x14ac:dyDescent="0.25">
      <c r="A340">
        <v>339</v>
      </c>
      <c r="B340" t="s">
        <v>21</v>
      </c>
      <c r="C340">
        <v>16</v>
      </c>
      <c r="D340" t="s">
        <v>53</v>
      </c>
      <c r="E340">
        <v>0</v>
      </c>
      <c r="F340">
        <v>14.73</v>
      </c>
      <c r="I340">
        <v>14.73</v>
      </c>
      <c r="J340">
        <v>5.74</v>
      </c>
      <c r="K340">
        <v>3.61</v>
      </c>
      <c r="N340">
        <v>3.6</v>
      </c>
      <c r="O340">
        <v>3.34</v>
      </c>
      <c r="Q340">
        <v>3.34</v>
      </c>
      <c r="R340">
        <v>31.02</v>
      </c>
      <c r="S340">
        <v>27.68</v>
      </c>
      <c r="T340">
        <v>29.35</v>
      </c>
      <c r="U340">
        <v>30.299999999999997</v>
      </c>
      <c r="V340">
        <v>75600</v>
      </c>
      <c r="W340">
        <v>3780</v>
      </c>
      <c r="X340">
        <v>79380</v>
      </c>
      <c r="Z340">
        <v>79380</v>
      </c>
      <c r="AB340">
        <v>79380</v>
      </c>
      <c r="AC340">
        <v>9.7637400000000003</v>
      </c>
      <c r="AD340">
        <v>79389.763739999995</v>
      </c>
      <c r="AE340">
        <v>3969.4881869999999</v>
      </c>
      <c r="AF340">
        <v>83359.25192699999</v>
      </c>
      <c r="AH340">
        <v>83359.25192699999</v>
      </c>
      <c r="AJ340">
        <v>83359.25192699999</v>
      </c>
      <c r="AK340">
        <v>833.5925192699998</v>
      </c>
      <c r="AL340">
        <v>84192.844446269984</v>
      </c>
      <c r="AM340">
        <v>1683.8568889253995</v>
      </c>
      <c r="AN340">
        <v>85876.701335195379</v>
      </c>
      <c r="AO340">
        <v>4293.8350667597688</v>
      </c>
      <c r="AP340">
        <v>90170.536401955149</v>
      </c>
      <c r="AR340">
        <v>90170.536401955149</v>
      </c>
      <c r="AT340">
        <v>90170.536401955149</v>
      </c>
      <c r="AV340">
        <v>90170.536401955149</v>
      </c>
      <c r="AX340">
        <v>90170.536401955149</v>
      </c>
      <c r="AZ340">
        <v>90170.536401955149</v>
      </c>
      <c r="BB340">
        <v>90170.536401955149</v>
      </c>
      <c r="BD340">
        <v>90170.536401955149</v>
      </c>
      <c r="BF340">
        <v>90170.536401955149</v>
      </c>
      <c r="BH340">
        <v>90170.536401955149</v>
      </c>
      <c r="BI340" s="5"/>
      <c r="BJ340" s="5">
        <v>90170.536401955149</v>
      </c>
      <c r="BL340">
        <v>90170.536401955149</v>
      </c>
      <c r="BN340">
        <v>90170.536401955149</v>
      </c>
      <c r="BP340">
        <v>90170.536401955149</v>
      </c>
      <c r="BR340">
        <v>90170.536401955149</v>
      </c>
      <c r="BT340">
        <v>90170.536401955149</v>
      </c>
      <c r="BV340">
        <v>90170.536401955149</v>
      </c>
      <c r="BX340">
        <v>90170.536401955149</v>
      </c>
      <c r="BY340">
        <v>90170.54</v>
      </c>
      <c r="BZ340">
        <v>2646505.35</v>
      </c>
      <c r="CC340">
        <v>0</v>
      </c>
      <c r="CD340">
        <v>90170.540034071542</v>
      </c>
      <c r="CE340">
        <v>2646505.35</v>
      </c>
      <c r="CF340" t="s">
        <v>10</v>
      </c>
      <c r="CG340">
        <v>15000</v>
      </c>
      <c r="CH340">
        <v>105170.54003407154</v>
      </c>
      <c r="CI340">
        <v>440250</v>
      </c>
      <c r="CJ340">
        <v>3086755.35</v>
      </c>
      <c r="CN340">
        <v>0</v>
      </c>
      <c r="CO340" t="s">
        <v>1</v>
      </c>
      <c r="CP340" t="s">
        <v>1</v>
      </c>
      <c r="CQ340" t="b">
        <v>1</v>
      </c>
      <c r="CR340" t="s">
        <v>1863</v>
      </c>
      <c r="CT340" t="s">
        <v>1871</v>
      </c>
      <c r="CU340" t="s">
        <v>1862</v>
      </c>
      <c r="CV340" t="s">
        <v>1061</v>
      </c>
      <c r="CW340" t="s">
        <v>128</v>
      </c>
      <c r="CX340" t="s">
        <v>1450</v>
      </c>
      <c r="CY340">
        <v>0.94999999999999563</v>
      </c>
      <c r="CZ340">
        <v>99912.013032367511</v>
      </c>
      <c r="DA340">
        <v>3086755.35</v>
      </c>
      <c r="DB340" t="s">
        <v>10</v>
      </c>
      <c r="DC340" t="b">
        <v>1</v>
      </c>
      <c r="DD340">
        <v>3086755.35</v>
      </c>
      <c r="DE340">
        <v>0</v>
      </c>
      <c r="DF340" t="b">
        <v>1</v>
      </c>
      <c r="DG340" s="23">
        <f>ROUND(ПП4[[#This Row],[Стоимость квартиры с отделкой]]/1000000,2)</f>
        <v>3.09</v>
      </c>
    </row>
    <row r="341" spans="1:111" x14ac:dyDescent="0.25">
      <c r="A341">
        <v>340</v>
      </c>
      <c r="B341" t="s">
        <v>21</v>
      </c>
      <c r="C341">
        <v>16</v>
      </c>
      <c r="D341" t="s">
        <v>54</v>
      </c>
      <c r="E341">
        <v>2</v>
      </c>
      <c r="F341">
        <v>17.22</v>
      </c>
      <c r="G341">
        <v>12.24</v>
      </c>
      <c r="I341">
        <v>29.46</v>
      </c>
      <c r="J341">
        <v>17.010000000000002</v>
      </c>
      <c r="K341">
        <v>3.67</v>
      </c>
      <c r="L341">
        <v>2.4</v>
      </c>
      <c r="N341">
        <v>12.71</v>
      </c>
      <c r="O341">
        <v>2.61</v>
      </c>
      <c r="P341">
        <v>2.78</v>
      </c>
      <c r="Q341">
        <v>5.39</v>
      </c>
      <c r="R341">
        <v>70.64</v>
      </c>
      <c r="S341">
        <v>65.25</v>
      </c>
      <c r="T341">
        <v>67.95</v>
      </c>
      <c r="U341">
        <v>69.5</v>
      </c>
      <c r="V341">
        <v>71304.800000000003</v>
      </c>
      <c r="W341">
        <v>3565.24</v>
      </c>
      <c r="X341">
        <v>74870.039999999994</v>
      </c>
      <c r="Z341">
        <v>74870.039999999994</v>
      </c>
      <c r="AA341">
        <v>3743.502</v>
      </c>
      <c r="AB341">
        <v>78613.542000000016</v>
      </c>
      <c r="AC341">
        <v>9.6694656660000025</v>
      </c>
      <c r="AD341">
        <v>78623.211465666012</v>
      </c>
      <c r="AF341">
        <v>78623.211465666012</v>
      </c>
      <c r="AH341">
        <v>78623.211465666012</v>
      </c>
      <c r="AI341">
        <v>1572.4642293133202</v>
      </c>
      <c r="AJ341">
        <v>80195.675694979334</v>
      </c>
      <c r="AK341">
        <v>801.95675694979332</v>
      </c>
      <c r="AL341">
        <v>80997.632451929123</v>
      </c>
      <c r="AM341">
        <v>1619.9526490385824</v>
      </c>
      <c r="AN341">
        <v>82617.585100967699</v>
      </c>
      <c r="AP341">
        <v>82617.585100967699</v>
      </c>
      <c r="AR341">
        <v>82617.585100967699</v>
      </c>
      <c r="AT341">
        <v>82617.585100967699</v>
      </c>
      <c r="AV341">
        <v>82617.585100967699</v>
      </c>
      <c r="AX341">
        <v>82617.585100967699</v>
      </c>
      <c r="AZ341">
        <v>82617.585100967699</v>
      </c>
      <c r="BB341">
        <v>82617.585100967699</v>
      </c>
      <c r="BD341">
        <v>82617.585100967699</v>
      </c>
      <c r="BF341">
        <v>82617.585100967699</v>
      </c>
      <c r="BH341">
        <v>82617.585100967699</v>
      </c>
      <c r="BI341" s="5"/>
      <c r="BJ341" s="5">
        <v>82617.585100967699</v>
      </c>
      <c r="BL341">
        <v>82617.585100967699</v>
      </c>
      <c r="BN341">
        <v>82617.585100967699</v>
      </c>
      <c r="BP341">
        <v>82617.585100967699</v>
      </c>
      <c r="BR341">
        <v>82617.585100967699</v>
      </c>
      <c r="BT341">
        <v>82617.585100967699</v>
      </c>
      <c r="BV341">
        <v>82617.585100967699</v>
      </c>
      <c r="BX341">
        <v>82617.585100967699</v>
      </c>
      <c r="BY341">
        <v>82617.59</v>
      </c>
      <c r="BZ341">
        <v>5613865.2400000002</v>
      </c>
      <c r="CA341">
        <v>271800</v>
      </c>
      <c r="CC341">
        <v>271800</v>
      </c>
      <c r="CD341">
        <v>78617.589992641646</v>
      </c>
      <c r="CE341">
        <v>5342065.24</v>
      </c>
      <c r="CF341" t="s">
        <v>9</v>
      </c>
      <c r="CG341">
        <v>4000</v>
      </c>
      <c r="CH341">
        <v>82617.589992641646</v>
      </c>
      <c r="CI341">
        <v>271800</v>
      </c>
      <c r="CJ341">
        <v>5613865.2400000002</v>
      </c>
      <c r="CL341" t="s">
        <v>113</v>
      </c>
      <c r="CN341">
        <v>0</v>
      </c>
      <c r="CO341" t="s">
        <v>1</v>
      </c>
      <c r="CP341" t="s">
        <v>1</v>
      </c>
      <c r="CQ341" t="b">
        <v>1</v>
      </c>
      <c r="CR341" t="s">
        <v>1863</v>
      </c>
      <c r="CT341" t="s">
        <v>1871</v>
      </c>
      <c r="CU341" t="s">
        <v>1857</v>
      </c>
      <c r="CV341" t="s">
        <v>1062</v>
      </c>
      <c r="CW341" t="s">
        <v>128</v>
      </c>
      <c r="CX341" t="s">
        <v>1450</v>
      </c>
      <c r="CY341">
        <v>1.5499999999999972</v>
      </c>
      <c r="CZ341">
        <v>128057.26448859432</v>
      </c>
      <c r="DA341">
        <v>5613865.2400000002</v>
      </c>
      <c r="DB341" t="s">
        <v>9</v>
      </c>
      <c r="DC341" t="b">
        <v>1</v>
      </c>
      <c r="DD341">
        <v>5613865.2400000002</v>
      </c>
      <c r="DE341">
        <v>0</v>
      </c>
      <c r="DF341" t="b">
        <v>1</v>
      </c>
      <c r="DG341" s="23">
        <f>ROUND(ПП4[[#This Row],[Стоимость квартиры с отделкой]]/1000000,2)</f>
        <v>5.61</v>
      </c>
    </row>
    <row r="342" spans="1:111" x14ac:dyDescent="0.25">
      <c r="A342">
        <v>341</v>
      </c>
      <c r="B342" t="s">
        <v>21</v>
      </c>
      <c r="C342">
        <v>16</v>
      </c>
      <c r="D342" t="s">
        <v>55</v>
      </c>
      <c r="E342">
        <v>0</v>
      </c>
      <c r="F342">
        <v>19.22</v>
      </c>
      <c r="I342">
        <v>19.22</v>
      </c>
      <c r="J342">
        <v>9.57</v>
      </c>
      <c r="K342">
        <v>3.76</v>
      </c>
      <c r="N342">
        <v>2.56</v>
      </c>
      <c r="O342">
        <v>2.68</v>
      </c>
      <c r="Q342">
        <v>2.68</v>
      </c>
      <c r="R342">
        <v>37.79</v>
      </c>
      <c r="S342">
        <v>35.11</v>
      </c>
      <c r="T342">
        <v>36.450000000000003</v>
      </c>
      <c r="U342">
        <v>37.299999999999997</v>
      </c>
      <c r="V342">
        <v>76356</v>
      </c>
      <c r="W342">
        <v>3817.8</v>
      </c>
      <c r="X342">
        <v>80173.8</v>
      </c>
      <c r="Z342">
        <v>80173.8</v>
      </c>
      <c r="AB342">
        <v>80173.8</v>
      </c>
      <c r="AC342">
        <v>9.8613774000000003</v>
      </c>
      <c r="AD342">
        <v>80183.6613774</v>
      </c>
      <c r="AE342">
        <v>4009.1830688700002</v>
      </c>
      <c r="AF342">
        <v>84192.844446269999</v>
      </c>
      <c r="AH342">
        <v>84192.844446269999</v>
      </c>
      <c r="AJ342">
        <v>84192.844446269999</v>
      </c>
      <c r="AK342">
        <v>841.92844446269999</v>
      </c>
      <c r="AL342">
        <v>85034.772890732711</v>
      </c>
      <c r="AM342">
        <v>1700.695457814654</v>
      </c>
      <c r="AN342">
        <v>86735.468348547351</v>
      </c>
      <c r="AO342">
        <v>4336.7734174273673</v>
      </c>
      <c r="AP342">
        <v>91072.241765974715</v>
      </c>
      <c r="AQ342">
        <v>2732.1672529792413</v>
      </c>
      <c r="AR342">
        <v>93804.409018953957</v>
      </c>
      <c r="AS342">
        <v>4690.2204509476978</v>
      </c>
      <c r="AT342">
        <v>98494.629469901658</v>
      </c>
      <c r="AU342">
        <v>2954.8388840970497</v>
      </c>
      <c r="AV342">
        <v>101449.4683539987</v>
      </c>
      <c r="AX342">
        <v>101449.4683539987</v>
      </c>
      <c r="AZ342">
        <v>101449.4683539987</v>
      </c>
      <c r="BB342">
        <v>101449.4683539987</v>
      </c>
      <c r="BD342">
        <v>101449.4683539987</v>
      </c>
      <c r="BE342">
        <v>3043.4840506199607</v>
      </c>
      <c r="BF342">
        <v>104492.95240461866</v>
      </c>
      <c r="BH342">
        <v>104492.95240461866</v>
      </c>
      <c r="BI342" s="5">
        <v>5224.6476202309332</v>
      </c>
      <c r="BJ342" s="5">
        <v>109717.60002484958</v>
      </c>
      <c r="BK342">
        <v>500</v>
      </c>
      <c r="BL342">
        <v>110217.60002484958</v>
      </c>
      <c r="BN342">
        <v>110217.60002484958</v>
      </c>
      <c r="BP342">
        <v>110217.60002484958</v>
      </c>
      <c r="BR342">
        <v>110217.60002484958</v>
      </c>
      <c r="BT342">
        <v>110217.60002484958</v>
      </c>
      <c r="BV342">
        <v>110217.60002484958</v>
      </c>
      <c r="BX342">
        <v>110217.60002484958</v>
      </c>
      <c r="BY342">
        <v>110217.60000000001</v>
      </c>
      <c r="BZ342">
        <v>4017500</v>
      </c>
      <c r="CC342">
        <v>0</v>
      </c>
      <c r="CD342">
        <v>110219.47873799724</v>
      </c>
      <c r="CE342">
        <v>4017500</v>
      </c>
      <c r="CF342" t="s">
        <v>9</v>
      </c>
      <c r="CG342">
        <v>7500</v>
      </c>
      <c r="CH342">
        <v>117719.47873799724</v>
      </c>
      <c r="CI342">
        <v>273375</v>
      </c>
      <c r="CJ342">
        <v>4290875</v>
      </c>
      <c r="CN342">
        <v>0</v>
      </c>
      <c r="CO342" t="s">
        <v>1</v>
      </c>
      <c r="CP342" t="s">
        <v>1</v>
      </c>
      <c r="CQ342" t="b">
        <v>1</v>
      </c>
      <c r="CR342" t="s">
        <v>1863</v>
      </c>
      <c r="CT342" t="s">
        <v>1871</v>
      </c>
      <c r="CU342" t="s">
        <v>1862</v>
      </c>
      <c r="CV342" t="s">
        <v>1063</v>
      </c>
      <c r="CW342" t="s">
        <v>1269</v>
      </c>
      <c r="CX342" t="s">
        <v>1450</v>
      </c>
      <c r="CY342">
        <v>0.8499999999999942</v>
      </c>
      <c r="CZ342">
        <v>100061.556927297</v>
      </c>
      <c r="DA342">
        <v>4290875</v>
      </c>
      <c r="DB342" t="s">
        <v>9</v>
      </c>
      <c r="DC342" t="b">
        <v>1</v>
      </c>
      <c r="DD342">
        <v>4290875</v>
      </c>
      <c r="DE342">
        <v>0</v>
      </c>
      <c r="DF342" t="b">
        <v>1</v>
      </c>
      <c r="DG342" s="23">
        <f>ROUND(ПП4[[#This Row],[Стоимость квартиры с отделкой]]/1000000,2)</f>
        <v>4.29</v>
      </c>
    </row>
    <row r="343" spans="1:111" x14ac:dyDescent="0.25">
      <c r="A343">
        <v>342</v>
      </c>
      <c r="B343" t="s">
        <v>21</v>
      </c>
      <c r="C343">
        <v>16</v>
      </c>
      <c r="D343" t="s">
        <v>56</v>
      </c>
      <c r="E343">
        <v>2</v>
      </c>
      <c r="F343">
        <v>18.12</v>
      </c>
      <c r="G343">
        <v>9.8800000000000008</v>
      </c>
      <c r="I343">
        <v>28</v>
      </c>
      <c r="J343">
        <v>15.3</v>
      </c>
      <c r="K343">
        <v>3.49</v>
      </c>
      <c r="L343">
        <v>2.34</v>
      </c>
      <c r="N343">
        <v>8.1</v>
      </c>
      <c r="O343">
        <v>2.63</v>
      </c>
      <c r="Q343">
        <v>2.63</v>
      </c>
      <c r="R343">
        <v>59.86</v>
      </c>
      <c r="S343">
        <v>57.23</v>
      </c>
      <c r="T343">
        <v>58.55</v>
      </c>
      <c r="U343">
        <v>60.5</v>
      </c>
      <c r="V343">
        <v>68639.199999999997</v>
      </c>
      <c r="W343">
        <v>3431.96</v>
      </c>
      <c r="X343">
        <v>72071.16</v>
      </c>
      <c r="Z343">
        <v>72071.16</v>
      </c>
      <c r="AB343">
        <v>72071.16</v>
      </c>
      <c r="AD343">
        <v>72071.16</v>
      </c>
      <c r="AF343">
        <v>72071.16</v>
      </c>
      <c r="AH343">
        <v>72071.16</v>
      </c>
      <c r="AJ343">
        <v>72071.16</v>
      </c>
      <c r="AL343">
        <v>72071.16</v>
      </c>
      <c r="AN343">
        <v>72071.16</v>
      </c>
      <c r="AP343">
        <v>72071.16</v>
      </c>
      <c r="AR343">
        <v>72071.16</v>
      </c>
      <c r="AT343">
        <v>72071.16</v>
      </c>
      <c r="AV343">
        <v>72071.16</v>
      </c>
      <c r="AX343">
        <v>72071.16</v>
      </c>
      <c r="AZ343">
        <v>72071.16</v>
      </c>
      <c r="BB343">
        <v>72071.16</v>
      </c>
      <c r="BD343">
        <v>72071.16</v>
      </c>
      <c r="BF343">
        <v>72071.16</v>
      </c>
      <c r="BH343">
        <v>72071.16</v>
      </c>
      <c r="BI343" s="5"/>
      <c r="BJ343" s="5">
        <v>72071.16</v>
      </c>
      <c r="BL343">
        <v>72071.16</v>
      </c>
      <c r="BN343">
        <v>72071.16</v>
      </c>
      <c r="BP343">
        <v>72071.16</v>
      </c>
      <c r="BR343">
        <v>72071.16</v>
      </c>
      <c r="BT343">
        <v>72071.16</v>
      </c>
      <c r="BV343">
        <v>72071.16</v>
      </c>
      <c r="BX343">
        <v>72071.16</v>
      </c>
      <c r="BY343">
        <v>72071.16</v>
      </c>
      <c r="BZ343">
        <v>4219766.42</v>
      </c>
      <c r="CC343">
        <v>0</v>
      </c>
      <c r="CD343">
        <v>72071.160034158835</v>
      </c>
      <c r="CE343">
        <v>4219766.42</v>
      </c>
      <c r="CF343" t="s">
        <v>8</v>
      </c>
      <c r="CH343">
        <v>72071.160034158835</v>
      </c>
      <c r="CI343">
        <v>0</v>
      </c>
      <c r="CJ343">
        <v>4219766.42</v>
      </c>
      <c r="CN343">
        <v>0</v>
      </c>
      <c r="CO343" t="s">
        <v>1</v>
      </c>
      <c r="CP343" t="s">
        <v>1</v>
      </c>
      <c r="CQ343" t="b">
        <v>1</v>
      </c>
      <c r="CR343" t="s">
        <v>1863</v>
      </c>
      <c r="CT343" t="s">
        <v>1871</v>
      </c>
      <c r="CU343" t="s">
        <v>1857</v>
      </c>
      <c r="CV343" t="s">
        <v>1064</v>
      </c>
      <c r="CW343" t="s">
        <v>128</v>
      </c>
      <c r="CX343" t="s">
        <v>1450</v>
      </c>
      <c r="CY343">
        <v>1.9500000000000028</v>
      </c>
      <c r="CZ343">
        <v>140538.76206660992</v>
      </c>
      <c r="DA343">
        <v>4219766.42</v>
      </c>
      <c r="DB343" t="s">
        <v>8</v>
      </c>
      <c r="DC343" t="b">
        <v>1</v>
      </c>
      <c r="DD343">
        <v>4219766.42</v>
      </c>
      <c r="DE343">
        <v>0</v>
      </c>
      <c r="DF343" t="b">
        <v>1</v>
      </c>
      <c r="DG343" s="23">
        <f>ROUND(ПП4[[#This Row],[Стоимость квартиры с отделкой]]/1000000,2)</f>
        <v>4.22</v>
      </c>
    </row>
    <row r="344" spans="1:111" x14ac:dyDescent="0.25">
      <c r="A344">
        <v>343</v>
      </c>
      <c r="B344" t="s">
        <v>21</v>
      </c>
      <c r="C344">
        <v>16</v>
      </c>
      <c r="D344" t="s">
        <v>57</v>
      </c>
      <c r="E344">
        <v>2</v>
      </c>
      <c r="F344">
        <v>15.36</v>
      </c>
      <c r="G344">
        <v>9.8699999999999992</v>
      </c>
      <c r="I344">
        <v>25.23</v>
      </c>
      <c r="J344">
        <v>16.260000000000002</v>
      </c>
      <c r="K344">
        <v>3.74</v>
      </c>
      <c r="L344">
        <v>2.09</v>
      </c>
      <c r="N344">
        <v>8.06</v>
      </c>
      <c r="O344">
        <v>2.63</v>
      </c>
      <c r="Q344">
        <v>2.63</v>
      </c>
      <c r="R344">
        <v>58.01</v>
      </c>
      <c r="S344">
        <v>55.379999999999995</v>
      </c>
      <c r="T344">
        <v>56.7</v>
      </c>
      <c r="U344">
        <v>57.999999999999993</v>
      </c>
      <c r="V344">
        <v>68639.199999999997</v>
      </c>
      <c r="W344">
        <v>3431.96</v>
      </c>
      <c r="X344">
        <v>72071.16</v>
      </c>
      <c r="Z344">
        <v>72071.16</v>
      </c>
      <c r="AA344">
        <v>3603.558</v>
      </c>
      <c r="AB344">
        <v>75674.717999999993</v>
      </c>
      <c r="AC344">
        <v>9.3079903140000013</v>
      </c>
      <c r="AD344">
        <v>75684.02599031401</v>
      </c>
      <c r="AF344">
        <v>75684.02599031401</v>
      </c>
      <c r="AH344">
        <v>75684.02599031401</v>
      </c>
      <c r="AI344">
        <v>1513.6805198062802</v>
      </c>
      <c r="AJ344">
        <v>77197.70651012029</v>
      </c>
      <c r="AK344">
        <v>771.97706510120292</v>
      </c>
      <c r="AL344">
        <v>77969.683575221497</v>
      </c>
      <c r="AM344">
        <v>1559.3936715044299</v>
      </c>
      <c r="AN344">
        <v>79529.077246725923</v>
      </c>
      <c r="AO344">
        <v>2385.8723174017778</v>
      </c>
      <c r="AP344">
        <v>81914.949564127703</v>
      </c>
      <c r="AQ344">
        <v>2457.4484869238308</v>
      </c>
      <c r="AR344">
        <v>84372.398051051539</v>
      </c>
      <c r="AS344">
        <v>4218.6199025525775</v>
      </c>
      <c r="AT344">
        <v>88591.017953604111</v>
      </c>
      <c r="AU344">
        <v>2657.7305386081234</v>
      </c>
      <c r="AV344">
        <v>91248.748492212238</v>
      </c>
      <c r="AX344">
        <v>91248.748492212238</v>
      </c>
      <c r="AZ344">
        <v>91248.748492212238</v>
      </c>
      <c r="BB344">
        <v>91248.748492212238</v>
      </c>
      <c r="BD344">
        <v>91248.748492212238</v>
      </c>
      <c r="BF344">
        <v>91248.748492212238</v>
      </c>
      <c r="BH344">
        <v>91248.748492212238</v>
      </c>
      <c r="BI344" s="5"/>
      <c r="BJ344" s="5">
        <v>91248.748492212238</v>
      </c>
      <c r="BL344">
        <v>91248.748492212238</v>
      </c>
      <c r="BN344">
        <v>91248.748492212238</v>
      </c>
      <c r="BP344">
        <v>91248.748492212238</v>
      </c>
      <c r="BR344">
        <v>91248.748492212238</v>
      </c>
      <c r="BT344">
        <v>91248.748492212238</v>
      </c>
      <c r="BV344">
        <v>91248.748492212238</v>
      </c>
      <c r="BX344">
        <v>91248.748492212238</v>
      </c>
      <c r="BY344">
        <v>91248.75</v>
      </c>
      <c r="BZ344">
        <v>5173804.13</v>
      </c>
      <c r="CB344">
        <v>0.05</v>
      </c>
      <c r="CC344">
        <v>258690.2065</v>
      </c>
      <c r="CD344">
        <v>86686.312522045846</v>
      </c>
      <c r="CE344">
        <v>4915113.92</v>
      </c>
      <c r="CF344" t="s">
        <v>10</v>
      </c>
      <c r="CG344">
        <v>22000</v>
      </c>
      <c r="CH344">
        <v>108686.31252204585</v>
      </c>
      <c r="CI344">
        <v>1247400</v>
      </c>
      <c r="CJ344">
        <v>6162513.9199999999</v>
      </c>
      <c r="CL344" t="s">
        <v>110</v>
      </c>
      <c r="CN344">
        <v>0</v>
      </c>
      <c r="CO344" t="s">
        <v>1</v>
      </c>
      <c r="CP344" t="s">
        <v>1</v>
      </c>
      <c r="CQ344" t="b">
        <v>1</v>
      </c>
      <c r="CR344" t="s">
        <v>1863</v>
      </c>
      <c r="CT344" t="s">
        <v>1871</v>
      </c>
      <c r="CU344" t="s">
        <v>1857</v>
      </c>
      <c r="CV344" t="s">
        <v>1065</v>
      </c>
      <c r="CW344" t="s">
        <v>128</v>
      </c>
      <c r="CX344" t="s">
        <v>1450</v>
      </c>
      <c r="CY344">
        <v>1.2999999999999901</v>
      </c>
      <c r="CZ344">
        <v>141292.20627865853</v>
      </c>
      <c r="DA344">
        <v>6162513.9199999999</v>
      </c>
      <c r="DB344" t="s">
        <v>10</v>
      </c>
      <c r="DC344" t="b">
        <v>1</v>
      </c>
      <c r="DD344">
        <v>6162513.9199999999</v>
      </c>
      <c r="DE344">
        <v>0</v>
      </c>
      <c r="DF344" t="b">
        <v>1</v>
      </c>
      <c r="DG344" s="23">
        <f>ROUND(ПП4[[#This Row],[Стоимость квартиры с отделкой]]/1000000,2)</f>
        <v>6.16</v>
      </c>
    </row>
    <row r="345" spans="1:111" x14ac:dyDescent="0.25">
      <c r="A345">
        <v>344</v>
      </c>
      <c r="B345" t="s">
        <v>21</v>
      </c>
      <c r="C345">
        <v>16</v>
      </c>
      <c r="D345" t="s">
        <v>58</v>
      </c>
      <c r="E345">
        <v>3</v>
      </c>
      <c r="F345">
        <v>16.27</v>
      </c>
      <c r="G345">
        <v>10.96</v>
      </c>
      <c r="H345">
        <v>10.7</v>
      </c>
      <c r="I345">
        <v>37.93</v>
      </c>
      <c r="J345">
        <v>13.42</v>
      </c>
      <c r="K345">
        <v>4.53</v>
      </c>
      <c r="L345">
        <v>2.27</v>
      </c>
      <c r="N345">
        <v>12.94</v>
      </c>
      <c r="O345">
        <v>2.83</v>
      </c>
      <c r="Q345">
        <v>2.83</v>
      </c>
      <c r="R345">
        <v>73.92</v>
      </c>
      <c r="S345">
        <v>71.09</v>
      </c>
      <c r="T345">
        <v>72.510000000000005</v>
      </c>
      <c r="U345">
        <v>74.400000000000006</v>
      </c>
      <c r="V345">
        <v>68992.000000000015</v>
      </c>
      <c r="W345">
        <v>3449.6000000000008</v>
      </c>
      <c r="X345">
        <v>72441.60000000002</v>
      </c>
      <c r="Z345">
        <v>72441.60000000002</v>
      </c>
      <c r="AB345">
        <v>72441.60000000002</v>
      </c>
      <c r="AC345">
        <v>8.9103168000000039</v>
      </c>
      <c r="AD345">
        <v>72450.510316800021</v>
      </c>
      <c r="AF345">
        <v>72450.510316800021</v>
      </c>
      <c r="AH345">
        <v>72450.510316800021</v>
      </c>
      <c r="AI345">
        <v>2173.5153095040005</v>
      </c>
      <c r="AJ345">
        <v>74624.025626304021</v>
      </c>
      <c r="AK345">
        <v>746.24025626304035</v>
      </c>
      <c r="AL345">
        <v>75370.265882567066</v>
      </c>
      <c r="AM345">
        <v>1507.4053176513414</v>
      </c>
      <c r="AN345">
        <v>76877.671200218407</v>
      </c>
      <c r="AO345">
        <v>2306.330136006552</v>
      </c>
      <c r="AP345">
        <v>79184.001336224959</v>
      </c>
      <c r="AQ345">
        <v>2375.5200400867488</v>
      </c>
      <c r="AR345">
        <v>81559.521376311706</v>
      </c>
      <c r="AT345">
        <v>81559.521376311706</v>
      </c>
      <c r="AU345">
        <v>2446.7856412893511</v>
      </c>
      <c r="AV345">
        <v>84006.307017601051</v>
      </c>
      <c r="AW345">
        <v>5040.3784210560625</v>
      </c>
      <c r="AX345">
        <v>89046.685438657121</v>
      </c>
      <c r="AY345">
        <v>2671.4005631597133</v>
      </c>
      <c r="AZ345">
        <v>91718.086001816831</v>
      </c>
      <c r="BB345">
        <v>91718.086001816831</v>
      </c>
      <c r="BD345">
        <v>91718.086001816831</v>
      </c>
      <c r="BF345">
        <v>91718.086001816831</v>
      </c>
      <c r="BH345">
        <v>91718.086001816831</v>
      </c>
      <c r="BI345" s="5">
        <v>4585.9043000908414</v>
      </c>
      <c r="BJ345" s="5">
        <v>96303.990301907674</v>
      </c>
      <c r="BK345">
        <v>500</v>
      </c>
      <c r="BL345">
        <v>96803.990301907674</v>
      </c>
      <c r="BM345">
        <v>1936.0798060381535</v>
      </c>
      <c r="BN345">
        <v>98740.070107945823</v>
      </c>
      <c r="BP345">
        <v>98740.070107945823</v>
      </c>
      <c r="BQ345">
        <v>500</v>
      </c>
      <c r="BR345">
        <v>99240.070107945823</v>
      </c>
      <c r="BT345">
        <v>99240.070107945823</v>
      </c>
      <c r="BV345">
        <v>99240.070107945823</v>
      </c>
      <c r="BX345">
        <v>99240.070107945823</v>
      </c>
      <c r="BY345">
        <v>99240.07</v>
      </c>
      <c r="BZ345">
        <v>7195900</v>
      </c>
      <c r="CB345">
        <v>0.02</v>
      </c>
      <c r="CC345">
        <v>143918</v>
      </c>
      <c r="CD345">
        <v>97255.302716866645</v>
      </c>
      <c r="CE345">
        <v>7051982</v>
      </c>
      <c r="CF345" t="s">
        <v>9</v>
      </c>
      <c r="CG345">
        <v>7500</v>
      </c>
      <c r="CH345">
        <v>104755.30271686664</v>
      </c>
      <c r="CI345">
        <v>543825</v>
      </c>
      <c r="CJ345">
        <v>7595807</v>
      </c>
      <c r="CL345" t="s">
        <v>1316</v>
      </c>
      <c r="CN345">
        <v>0</v>
      </c>
      <c r="CO345" t="s">
        <v>1</v>
      </c>
      <c r="CP345" t="s">
        <v>1</v>
      </c>
      <c r="CQ345" t="b">
        <v>1</v>
      </c>
      <c r="CR345" t="s">
        <v>1863</v>
      </c>
      <c r="CT345" t="s">
        <v>1871</v>
      </c>
      <c r="CU345" t="s">
        <v>1866</v>
      </c>
      <c r="CV345" t="s">
        <v>1066</v>
      </c>
      <c r="CW345" t="s">
        <v>1269</v>
      </c>
      <c r="CX345" t="s">
        <v>1450</v>
      </c>
      <c r="CY345">
        <v>1.8900000000000008</v>
      </c>
      <c r="CZ345">
        <v>197987.522134878</v>
      </c>
      <c r="DA345">
        <v>7595807</v>
      </c>
      <c r="DB345" t="s">
        <v>9</v>
      </c>
      <c r="DC345" t="b">
        <v>1</v>
      </c>
      <c r="DD345">
        <v>7595807</v>
      </c>
      <c r="DE345">
        <v>0</v>
      </c>
      <c r="DF345" t="b">
        <v>1</v>
      </c>
      <c r="DG345" s="23">
        <f>ROUND(ПП4[[#This Row],[Стоимость квартиры с отделкой]]/1000000,2)</f>
        <v>7.6</v>
      </c>
    </row>
    <row r="346" spans="1:111" x14ac:dyDescent="0.25">
      <c r="A346">
        <v>345</v>
      </c>
      <c r="B346" t="s">
        <v>21</v>
      </c>
      <c r="C346">
        <v>16</v>
      </c>
      <c r="D346" t="s">
        <v>59</v>
      </c>
      <c r="E346">
        <v>1</v>
      </c>
      <c r="F346">
        <v>10.68</v>
      </c>
      <c r="I346">
        <v>10.68</v>
      </c>
      <c r="J346">
        <v>12.75</v>
      </c>
      <c r="K346">
        <v>3.65</v>
      </c>
      <c r="N346">
        <v>5.45</v>
      </c>
      <c r="O346">
        <v>2.62</v>
      </c>
      <c r="Q346">
        <v>2.62</v>
      </c>
      <c r="R346">
        <v>35.15</v>
      </c>
      <c r="S346">
        <v>32.53</v>
      </c>
      <c r="T346">
        <v>33.840000000000003</v>
      </c>
      <c r="U346">
        <v>34.6</v>
      </c>
      <c r="V346">
        <v>70700</v>
      </c>
      <c r="X346">
        <v>70700</v>
      </c>
      <c r="Z346">
        <v>70700</v>
      </c>
      <c r="AB346">
        <v>70700</v>
      </c>
      <c r="AD346">
        <v>70700</v>
      </c>
      <c r="AF346">
        <v>70700</v>
      </c>
      <c r="AH346">
        <v>70700</v>
      </c>
      <c r="AJ346">
        <v>70700</v>
      </c>
      <c r="AL346">
        <v>70700</v>
      </c>
      <c r="AN346">
        <v>70700</v>
      </c>
      <c r="AP346">
        <v>70700</v>
      </c>
      <c r="AR346">
        <v>70700</v>
      </c>
      <c r="AT346">
        <v>70700</v>
      </c>
      <c r="AV346">
        <v>70700</v>
      </c>
      <c r="AX346">
        <v>70700</v>
      </c>
      <c r="AZ346">
        <v>70700</v>
      </c>
      <c r="BB346">
        <v>70700</v>
      </c>
      <c r="BD346">
        <v>70700</v>
      </c>
      <c r="BF346">
        <v>70700</v>
      </c>
      <c r="BH346">
        <v>70700</v>
      </c>
      <c r="BI346" s="5"/>
      <c r="BJ346" s="5">
        <v>70700</v>
      </c>
      <c r="BL346">
        <v>70700</v>
      </c>
      <c r="BN346">
        <v>70700</v>
      </c>
      <c r="BP346">
        <v>70700</v>
      </c>
      <c r="BR346">
        <v>70700</v>
      </c>
      <c r="BT346">
        <v>70700</v>
      </c>
      <c r="BV346">
        <v>70700</v>
      </c>
      <c r="BX346">
        <v>70700</v>
      </c>
      <c r="BY346">
        <v>70700</v>
      </c>
      <c r="BZ346">
        <v>2392488</v>
      </c>
      <c r="CC346">
        <v>0</v>
      </c>
      <c r="CD346">
        <v>70700</v>
      </c>
      <c r="CE346">
        <v>2392488</v>
      </c>
      <c r="CF346" t="s">
        <v>8</v>
      </c>
      <c r="CH346">
        <v>70700</v>
      </c>
      <c r="CI346">
        <v>0</v>
      </c>
      <c r="CJ346">
        <v>2392488</v>
      </c>
      <c r="CK346" t="s">
        <v>20</v>
      </c>
      <c r="CN346">
        <v>0</v>
      </c>
      <c r="CO346" t="s">
        <v>1</v>
      </c>
      <c r="CP346" t="s">
        <v>1</v>
      </c>
      <c r="CQ346" t="b">
        <v>1</v>
      </c>
      <c r="CR346" t="s">
        <v>1863</v>
      </c>
      <c r="CT346" t="s">
        <v>1871</v>
      </c>
      <c r="CU346" t="s">
        <v>1864</v>
      </c>
      <c r="CV346" t="s">
        <v>1067</v>
      </c>
      <c r="CW346" t="s">
        <v>128</v>
      </c>
      <c r="CX346" t="s">
        <v>1450</v>
      </c>
      <c r="CY346">
        <v>0.75999999999999812</v>
      </c>
      <c r="CZ346">
        <v>53731.999999999862</v>
      </c>
      <c r="DA346">
        <v>2392488</v>
      </c>
      <c r="DB346" t="s">
        <v>8</v>
      </c>
      <c r="DC346" t="b">
        <v>1</v>
      </c>
      <c r="DD346">
        <v>2392488</v>
      </c>
      <c r="DE346">
        <v>0</v>
      </c>
      <c r="DF346" t="b">
        <v>1</v>
      </c>
      <c r="DG346" s="23">
        <f>ROUND(ПП4[[#This Row],[Стоимость квартиры с отделкой]]/1000000,2)</f>
        <v>2.39</v>
      </c>
    </row>
    <row r="347" spans="1:111" x14ac:dyDescent="0.25">
      <c r="A347">
        <v>346</v>
      </c>
      <c r="B347" t="s">
        <v>21</v>
      </c>
      <c r="C347">
        <v>17</v>
      </c>
      <c r="D347" t="s">
        <v>53</v>
      </c>
      <c r="E347">
        <v>0</v>
      </c>
      <c r="F347">
        <v>14.73</v>
      </c>
      <c r="I347">
        <v>14.73</v>
      </c>
      <c r="J347">
        <v>5.74</v>
      </c>
      <c r="K347">
        <v>3.61</v>
      </c>
      <c r="N347">
        <v>3.6</v>
      </c>
      <c r="O347">
        <v>3.34</v>
      </c>
      <c r="Q347">
        <v>3.34</v>
      </c>
      <c r="R347">
        <v>31.02</v>
      </c>
      <c r="S347">
        <v>27.68</v>
      </c>
      <c r="T347">
        <v>29.35</v>
      </c>
      <c r="U347">
        <v>30.099999999999991</v>
      </c>
      <c r="V347">
        <v>75600</v>
      </c>
      <c r="W347">
        <v>3780</v>
      </c>
      <c r="X347">
        <v>79380</v>
      </c>
      <c r="Z347">
        <v>79380</v>
      </c>
      <c r="AB347">
        <v>79380</v>
      </c>
      <c r="AC347">
        <v>9.7637400000000003</v>
      </c>
      <c r="AD347">
        <v>79389.763739999995</v>
      </c>
      <c r="AE347">
        <v>3969.4881869999999</v>
      </c>
      <c r="AF347">
        <v>83359.25192699999</v>
      </c>
      <c r="AH347">
        <v>83359.25192699999</v>
      </c>
      <c r="AJ347">
        <v>83359.25192699999</v>
      </c>
      <c r="AL347">
        <v>83359.25192699999</v>
      </c>
      <c r="AN347">
        <v>83359.25192699999</v>
      </c>
      <c r="AP347">
        <v>83359.25192699999</v>
      </c>
      <c r="AR347">
        <v>83359.25192699999</v>
      </c>
      <c r="AT347">
        <v>83359.25192699999</v>
      </c>
      <c r="AV347">
        <v>83359.25192699999</v>
      </c>
      <c r="AX347">
        <v>83359.25192699999</v>
      </c>
      <c r="AZ347">
        <v>83359.25192699999</v>
      </c>
      <c r="BB347">
        <v>83359.25192699999</v>
      </c>
      <c r="BD347">
        <v>83359.25192699999</v>
      </c>
      <c r="BF347">
        <v>83359.25192699999</v>
      </c>
      <c r="BH347">
        <v>83359.25192699999</v>
      </c>
      <c r="BI347" s="5"/>
      <c r="BJ347" s="5">
        <v>83359.25192699999</v>
      </c>
      <c r="BL347">
        <v>83359.25192699999</v>
      </c>
      <c r="BN347">
        <v>83359.25192699999</v>
      </c>
      <c r="BP347">
        <v>83359.25192699999</v>
      </c>
      <c r="BR347">
        <v>83359.25192699999</v>
      </c>
      <c r="BT347">
        <v>83359.25192699999</v>
      </c>
      <c r="BV347">
        <v>83359.25192699999</v>
      </c>
      <c r="BX347">
        <v>83359.25192699999</v>
      </c>
      <c r="BY347">
        <v>83359.25</v>
      </c>
      <c r="BZ347">
        <v>2446593.9900000002</v>
      </c>
      <c r="CC347">
        <v>0</v>
      </c>
      <c r="CD347">
        <v>83359.250085178879</v>
      </c>
      <c r="CE347">
        <v>2446593.9900000002</v>
      </c>
      <c r="CF347" t="s">
        <v>9</v>
      </c>
      <c r="CG347">
        <v>4000</v>
      </c>
      <c r="CH347">
        <v>87359.250085178879</v>
      </c>
      <c r="CI347">
        <v>117400</v>
      </c>
      <c r="CJ347">
        <v>2563993.9900000002</v>
      </c>
      <c r="CN347">
        <v>0</v>
      </c>
      <c r="CO347" t="s">
        <v>1</v>
      </c>
      <c r="CP347" t="s">
        <v>1</v>
      </c>
      <c r="CQ347" t="b">
        <v>1</v>
      </c>
      <c r="CR347" t="s">
        <v>1863</v>
      </c>
      <c r="CT347" t="s">
        <v>1871</v>
      </c>
      <c r="CU347" t="s">
        <v>1862</v>
      </c>
      <c r="CV347" t="s">
        <v>1068</v>
      </c>
      <c r="CW347" t="s">
        <v>128</v>
      </c>
      <c r="CX347" t="s">
        <v>1450</v>
      </c>
      <c r="CY347">
        <v>0.74999999999999301</v>
      </c>
      <c r="CZ347">
        <v>65519.437563883541</v>
      </c>
      <c r="DA347">
        <v>2563993.9900000002</v>
      </c>
      <c r="DB347" t="s">
        <v>9</v>
      </c>
      <c r="DC347" t="b">
        <v>1</v>
      </c>
      <c r="DD347">
        <v>2563993.9900000002</v>
      </c>
      <c r="DE347">
        <v>0</v>
      </c>
      <c r="DF347" t="b">
        <v>1</v>
      </c>
      <c r="DG347" s="23">
        <f>ROUND(ПП4[[#This Row],[Стоимость квартиры с отделкой]]/1000000,2)</f>
        <v>2.56</v>
      </c>
    </row>
    <row r="348" spans="1:111" x14ac:dyDescent="0.25">
      <c r="A348">
        <v>347</v>
      </c>
      <c r="B348" t="s">
        <v>21</v>
      </c>
      <c r="C348">
        <v>17</v>
      </c>
      <c r="D348" t="s">
        <v>54</v>
      </c>
      <c r="E348">
        <v>2</v>
      </c>
      <c r="F348">
        <v>17.22</v>
      </c>
      <c r="G348">
        <v>12.24</v>
      </c>
      <c r="I348">
        <v>29.46</v>
      </c>
      <c r="J348">
        <v>17.010000000000002</v>
      </c>
      <c r="K348">
        <v>3.67</v>
      </c>
      <c r="L348">
        <v>2.4</v>
      </c>
      <c r="N348">
        <v>12.71</v>
      </c>
      <c r="O348">
        <v>2.61</v>
      </c>
      <c r="P348">
        <v>2.78</v>
      </c>
      <c r="Q348">
        <v>5.39</v>
      </c>
      <c r="R348">
        <v>70.64</v>
      </c>
      <c r="S348">
        <v>65.25</v>
      </c>
      <c r="T348">
        <v>67.95</v>
      </c>
      <c r="U348">
        <v>69.599999999999994</v>
      </c>
      <c r="V348">
        <v>71304.800000000003</v>
      </c>
      <c r="W348">
        <v>3565.24</v>
      </c>
      <c r="X348">
        <v>74870.039999999994</v>
      </c>
      <c r="Z348">
        <v>74870.039999999994</v>
      </c>
      <c r="AA348">
        <v>3743.502</v>
      </c>
      <c r="AB348">
        <v>78613.542000000016</v>
      </c>
      <c r="AC348">
        <v>9.6694656660000025</v>
      </c>
      <c r="AD348">
        <v>78623.211465666012</v>
      </c>
      <c r="AF348">
        <v>78623.211465666012</v>
      </c>
      <c r="AH348">
        <v>78623.211465666012</v>
      </c>
      <c r="AI348">
        <v>1572.4642293133202</v>
      </c>
      <c r="AJ348">
        <v>80195.675694979334</v>
      </c>
      <c r="AK348">
        <v>801.95675694979332</v>
      </c>
      <c r="AL348">
        <v>80997.632451929123</v>
      </c>
      <c r="AM348">
        <v>1619.9526490385824</v>
      </c>
      <c r="AN348">
        <v>82617.585100967699</v>
      </c>
      <c r="AP348">
        <v>82617.585100967699</v>
      </c>
      <c r="AQ348">
        <v>2478.527553029031</v>
      </c>
      <c r="AR348">
        <v>85096.112653996737</v>
      </c>
      <c r="AT348">
        <v>85096.112653996737</v>
      </c>
      <c r="AU348">
        <v>2552.8833796199019</v>
      </c>
      <c r="AV348">
        <v>87648.99603361664</v>
      </c>
      <c r="AX348">
        <v>87648.99603361664</v>
      </c>
      <c r="AZ348">
        <v>87648.99603361664</v>
      </c>
      <c r="BB348">
        <v>87648.99603361664</v>
      </c>
      <c r="BD348">
        <v>87648.99603361664</v>
      </c>
      <c r="BF348">
        <v>87648.99603361664</v>
      </c>
      <c r="BH348">
        <v>87648.99603361664</v>
      </c>
      <c r="BI348" s="5">
        <v>4382.449801680832</v>
      </c>
      <c r="BJ348" s="5">
        <v>92031.445835297476</v>
      </c>
      <c r="BK348">
        <v>1000</v>
      </c>
      <c r="BL348">
        <v>93031.445835297476</v>
      </c>
      <c r="BM348">
        <v>1860.6289167059497</v>
      </c>
      <c r="BN348">
        <v>94892.07475200342</v>
      </c>
      <c r="BP348">
        <v>94892.07475200342</v>
      </c>
      <c r="BQ348">
        <v>500</v>
      </c>
      <c r="BR348">
        <v>95392.07475200342</v>
      </c>
      <c r="BT348">
        <v>95392.07475200342</v>
      </c>
      <c r="BV348">
        <v>95392.07475200342</v>
      </c>
      <c r="BX348">
        <v>95392.07475200342</v>
      </c>
      <c r="BY348">
        <v>95392.07</v>
      </c>
      <c r="BZ348">
        <v>6481900</v>
      </c>
      <c r="CB348">
        <v>0.03</v>
      </c>
      <c r="CC348">
        <v>194457</v>
      </c>
      <c r="CD348">
        <v>92530.434142752027</v>
      </c>
      <c r="CE348">
        <v>6287443</v>
      </c>
      <c r="CF348" t="s">
        <v>9</v>
      </c>
      <c r="CG348">
        <v>7500</v>
      </c>
      <c r="CH348">
        <v>100030.43414275204</v>
      </c>
      <c r="CI348">
        <v>509625</v>
      </c>
      <c r="CJ348">
        <v>6797068</v>
      </c>
      <c r="CL348" t="s">
        <v>1319</v>
      </c>
      <c r="CN348">
        <v>0</v>
      </c>
      <c r="CO348" t="s">
        <v>1</v>
      </c>
      <c r="CP348" t="s">
        <v>1</v>
      </c>
      <c r="CQ348" t="b">
        <v>1</v>
      </c>
      <c r="CR348" t="s">
        <v>1863</v>
      </c>
      <c r="CT348" t="s">
        <v>1871</v>
      </c>
      <c r="CU348" t="s">
        <v>1857</v>
      </c>
      <c r="CV348" t="s">
        <v>1069</v>
      </c>
      <c r="CW348" t="s">
        <v>1269</v>
      </c>
      <c r="CX348" t="s">
        <v>1450</v>
      </c>
      <c r="CY348">
        <v>1.6499999999999917</v>
      </c>
      <c r="CZ348">
        <v>165050.21633554</v>
      </c>
      <c r="DA348">
        <v>6797068</v>
      </c>
      <c r="DB348" t="s">
        <v>9</v>
      </c>
      <c r="DC348" t="b">
        <v>1</v>
      </c>
      <c r="DD348">
        <v>6797068</v>
      </c>
      <c r="DE348">
        <v>0</v>
      </c>
      <c r="DF348" t="b">
        <v>1</v>
      </c>
      <c r="DG348" s="23">
        <f>ROUND(ПП4[[#This Row],[Стоимость квартиры с отделкой]]/1000000,2)</f>
        <v>6.8</v>
      </c>
    </row>
    <row r="349" spans="1:111" x14ac:dyDescent="0.25">
      <c r="A349">
        <v>348</v>
      </c>
      <c r="B349" t="s">
        <v>21</v>
      </c>
      <c r="C349">
        <v>17</v>
      </c>
      <c r="D349" t="s">
        <v>55</v>
      </c>
      <c r="E349">
        <v>0</v>
      </c>
      <c r="F349">
        <v>19.22</v>
      </c>
      <c r="I349">
        <v>19.22</v>
      </c>
      <c r="J349">
        <v>9.57</v>
      </c>
      <c r="K349">
        <v>3.76</v>
      </c>
      <c r="N349">
        <v>2.56</v>
      </c>
      <c r="O349">
        <v>2.68</v>
      </c>
      <c r="Q349">
        <v>2.68</v>
      </c>
      <c r="R349">
        <v>37.79</v>
      </c>
      <c r="S349">
        <v>35.11</v>
      </c>
      <c r="T349">
        <v>36.450000000000003</v>
      </c>
      <c r="U349">
        <v>37.700000000000003</v>
      </c>
      <c r="V349">
        <v>76356</v>
      </c>
      <c r="W349">
        <v>3817.8</v>
      </c>
      <c r="X349">
        <v>80173.8</v>
      </c>
      <c r="Z349">
        <v>80173.8</v>
      </c>
      <c r="AB349">
        <v>80173.8</v>
      </c>
      <c r="AC349">
        <v>9.8613774000000003</v>
      </c>
      <c r="AD349">
        <v>80183.6613774</v>
      </c>
      <c r="AE349">
        <v>4009.1830688700002</v>
      </c>
      <c r="AF349">
        <v>84192.844446269999</v>
      </c>
      <c r="AH349">
        <v>84192.844446269999</v>
      </c>
      <c r="AJ349">
        <v>84192.844446269999</v>
      </c>
      <c r="AK349">
        <v>841.92844446269999</v>
      </c>
      <c r="AL349">
        <v>85034.772890732711</v>
      </c>
      <c r="AM349">
        <v>1700.695457814654</v>
      </c>
      <c r="AN349">
        <v>86735.468348547351</v>
      </c>
      <c r="AO349">
        <v>4336.7734174273673</v>
      </c>
      <c r="AP349">
        <v>91072.241765974715</v>
      </c>
      <c r="AQ349">
        <v>2732.1672529792413</v>
      </c>
      <c r="AR349">
        <v>93804.409018953957</v>
      </c>
      <c r="AS349">
        <v>4690.2204509476978</v>
      </c>
      <c r="AT349">
        <v>98494.629469901658</v>
      </c>
      <c r="AU349">
        <v>2954.8388840970497</v>
      </c>
      <c r="AV349">
        <v>101449.4683539987</v>
      </c>
      <c r="AX349">
        <v>101449.4683539987</v>
      </c>
      <c r="AZ349">
        <v>101449.4683539987</v>
      </c>
      <c r="BB349">
        <v>101449.4683539987</v>
      </c>
      <c r="BD349">
        <v>101449.4683539987</v>
      </c>
      <c r="BF349">
        <v>101449.4683539987</v>
      </c>
      <c r="BH349">
        <v>101449.4683539987</v>
      </c>
      <c r="BI349" s="5"/>
      <c r="BJ349" s="5">
        <v>101449.4683539987</v>
      </c>
      <c r="BL349">
        <v>101449.4683539987</v>
      </c>
      <c r="BN349">
        <v>101449.4683539987</v>
      </c>
      <c r="BP349">
        <v>101449.4683539987</v>
      </c>
      <c r="BR349">
        <v>101449.4683539987</v>
      </c>
      <c r="BT349">
        <v>101449.4683539987</v>
      </c>
      <c r="BV349">
        <v>101449.4683539987</v>
      </c>
      <c r="BX349">
        <v>101449.4683539987</v>
      </c>
      <c r="BY349">
        <v>101449.47</v>
      </c>
      <c r="BZ349">
        <v>3697833.18</v>
      </c>
      <c r="CA349">
        <v>55555</v>
      </c>
      <c r="CC349">
        <v>55555</v>
      </c>
      <c r="CD349">
        <v>99925.327297668031</v>
      </c>
      <c r="CE349">
        <v>3642278.18</v>
      </c>
      <c r="CF349" t="s">
        <v>8</v>
      </c>
      <c r="CH349">
        <v>99925.327297668031</v>
      </c>
      <c r="CI349">
        <v>0</v>
      </c>
      <c r="CJ349">
        <v>3642278.18</v>
      </c>
      <c r="CL349" t="s">
        <v>61</v>
      </c>
      <c r="CN349">
        <v>0</v>
      </c>
      <c r="CO349" t="s">
        <v>1</v>
      </c>
      <c r="CP349" t="s">
        <v>1</v>
      </c>
      <c r="CQ349" t="b">
        <v>1</v>
      </c>
      <c r="CR349" t="s">
        <v>1863</v>
      </c>
      <c r="CT349" t="s">
        <v>1871</v>
      </c>
      <c r="CU349" t="s">
        <v>1862</v>
      </c>
      <c r="CV349" t="s">
        <v>1070</v>
      </c>
      <c r="CW349" t="s">
        <v>128</v>
      </c>
      <c r="CX349" t="s">
        <v>1450</v>
      </c>
      <c r="CY349">
        <v>1.2499999999999929</v>
      </c>
      <c r="CZ349">
        <v>124906.65912208433</v>
      </c>
      <c r="DA349">
        <v>3642278.18</v>
      </c>
      <c r="DB349" t="s">
        <v>8</v>
      </c>
      <c r="DC349" t="b">
        <v>1</v>
      </c>
      <c r="DD349">
        <v>3642278.18</v>
      </c>
      <c r="DE349">
        <v>0</v>
      </c>
      <c r="DF349" t="b">
        <v>1</v>
      </c>
      <c r="DG349" s="23">
        <f>ROUND(ПП4[[#This Row],[Стоимость квартиры с отделкой]]/1000000,2)</f>
        <v>3.64</v>
      </c>
    </row>
    <row r="350" spans="1:111" x14ac:dyDescent="0.25">
      <c r="A350">
        <v>349</v>
      </c>
      <c r="B350" t="s">
        <v>21</v>
      </c>
      <c r="C350">
        <v>17</v>
      </c>
      <c r="D350" t="s">
        <v>56</v>
      </c>
      <c r="E350">
        <v>2</v>
      </c>
      <c r="F350">
        <v>18.12</v>
      </c>
      <c r="G350">
        <v>9.8800000000000008</v>
      </c>
      <c r="I350">
        <v>28</v>
      </c>
      <c r="J350">
        <v>15.3</v>
      </c>
      <c r="K350">
        <v>3.49</v>
      </c>
      <c r="L350">
        <v>2.34</v>
      </c>
      <c r="N350">
        <v>8.1</v>
      </c>
      <c r="O350">
        <v>2.63</v>
      </c>
      <c r="Q350">
        <v>2.63</v>
      </c>
      <c r="R350">
        <v>59.86</v>
      </c>
      <c r="S350">
        <v>57.23</v>
      </c>
      <c r="T350">
        <v>58.55</v>
      </c>
      <c r="U350">
        <v>60.499999999999986</v>
      </c>
      <c r="V350">
        <v>68639.199999999997</v>
      </c>
      <c r="W350">
        <v>3431.96</v>
      </c>
      <c r="X350">
        <v>72071.16</v>
      </c>
      <c r="Z350">
        <v>72071.16</v>
      </c>
      <c r="AB350">
        <v>72071.16</v>
      </c>
      <c r="AD350">
        <v>72071.16</v>
      </c>
      <c r="AF350">
        <v>72071.16</v>
      </c>
      <c r="AH350">
        <v>72071.16</v>
      </c>
      <c r="AJ350">
        <v>72071.16</v>
      </c>
      <c r="AL350">
        <v>72071.16</v>
      </c>
      <c r="AN350">
        <v>72071.16</v>
      </c>
      <c r="AP350">
        <v>72071.16</v>
      </c>
      <c r="AR350">
        <v>72071.16</v>
      </c>
      <c r="AT350">
        <v>72071.16</v>
      </c>
      <c r="AV350">
        <v>72071.16</v>
      </c>
      <c r="AX350">
        <v>72071.16</v>
      </c>
      <c r="AZ350">
        <v>72071.16</v>
      </c>
      <c r="BB350">
        <v>72071.16</v>
      </c>
      <c r="BD350">
        <v>72071.16</v>
      </c>
      <c r="BF350">
        <v>72071.16</v>
      </c>
      <c r="BH350">
        <v>72071.16</v>
      </c>
      <c r="BI350" s="5"/>
      <c r="BJ350" s="5">
        <v>72071.16</v>
      </c>
      <c r="BL350">
        <v>72071.16</v>
      </c>
      <c r="BN350">
        <v>72071.16</v>
      </c>
      <c r="BP350">
        <v>72071.16</v>
      </c>
      <c r="BR350">
        <v>72071.16</v>
      </c>
      <c r="BT350">
        <v>72071.16</v>
      </c>
      <c r="BV350">
        <v>72071.16</v>
      </c>
      <c r="BX350">
        <v>72071.16</v>
      </c>
      <c r="BY350">
        <v>72071.16</v>
      </c>
      <c r="BZ350">
        <v>4219766.42</v>
      </c>
      <c r="CC350">
        <v>0</v>
      </c>
      <c r="CD350">
        <v>72071.160034158835</v>
      </c>
      <c r="CE350">
        <v>4219766.42</v>
      </c>
      <c r="CF350" t="s">
        <v>9</v>
      </c>
      <c r="CG350">
        <v>7500</v>
      </c>
      <c r="CH350">
        <v>79571.160034158835</v>
      </c>
      <c r="CI350">
        <v>439125</v>
      </c>
      <c r="CJ350">
        <v>4658891.42</v>
      </c>
      <c r="CN350">
        <v>0</v>
      </c>
      <c r="CO350" t="s">
        <v>1</v>
      </c>
      <c r="CP350" t="s">
        <v>1</v>
      </c>
      <c r="CQ350" t="b">
        <v>1</v>
      </c>
      <c r="CR350" t="s">
        <v>1863</v>
      </c>
      <c r="CT350" t="s">
        <v>1871</v>
      </c>
      <c r="CU350" t="s">
        <v>1857</v>
      </c>
      <c r="CV350" t="s">
        <v>1071</v>
      </c>
      <c r="CW350" t="s">
        <v>128</v>
      </c>
      <c r="CX350" t="s">
        <v>1450</v>
      </c>
      <c r="CY350">
        <v>1.9499999999999889</v>
      </c>
      <c r="CZ350">
        <v>155163.76206660882</v>
      </c>
      <c r="DA350">
        <v>4658891.42</v>
      </c>
      <c r="DB350" t="s">
        <v>9</v>
      </c>
      <c r="DC350" t="b">
        <v>1</v>
      </c>
      <c r="DD350">
        <v>4658891.42</v>
      </c>
      <c r="DE350">
        <v>0</v>
      </c>
      <c r="DF350" t="b">
        <v>1</v>
      </c>
      <c r="DG350" s="23">
        <f>ROUND(ПП4[[#This Row],[Стоимость квартиры с отделкой]]/1000000,2)</f>
        <v>4.66</v>
      </c>
    </row>
    <row r="351" spans="1:111" x14ac:dyDescent="0.25">
      <c r="A351">
        <v>350</v>
      </c>
      <c r="B351" t="s">
        <v>21</v>
      </c>
      <c r="C351">
        <v>17</v>
      </c>
      <c r="D351" t="s">
        <v>57</v>
      </c>
      <c r="E351">
        <v>2</v>
      </c>
      <c r="F351">
        <v>15.36</v>
      </c>
      <c r="G351">
        <v>9.8699999999999992</v>
      </c>
      <c r="I351">
        <v>25.23</v>
      </c>
      <c r="J351">
        <v>16.260000000000002</v>
      </c>
      <c r="K351">
        <v>3.74</v>
      </c>
      <c r="L351">
        <v>2.09</v>
      </c>
      <c r="N351">
        <v>8.06</v>
      </c>
      <c r="O351">
        <v>2.63</v>
      </c>
      <c r="Q351">
        <v>2.63</v>
      </c>
      <c r="R351">
        <v>58.01</v>
      </c>
      <c r="S351">
        <v>55.379999999999995</v>
      </c>
      <c r="T351">
        <v>56.7</v>
      </c>
      <c r="U351">
        <v>58.3</v>
      </c>
      <c r="V351">
        <v>68639.199999999997</v>
      </c>
      <c r="W351">
        <v>3431.96</v>
      </c>
      <c r="X351">
        <v>72071.16</v>
      </c>
      <c r="Z351">
        <v>72071.16</v>
      </c>
      <c r="AA351">
        <v>3603.558</v>
      </c>
      <c r="AB351">
        <v>75674.717999999993</v>
      </c>
      <c r="AC351">
        <v>9.3079903140000013</v>
      </c>
      <c r="AD351">
        <v>75684.02599031401</v>
      </c>
      <c r="AF351">
        <v>75684.02599031401</v>
      </c>
      <c r="AH351">
        <v>75684.02599031401</v>
      </c>
      <c r="AI351">
        <v>1513.6805198062802</v>
      </c>
      <c r="AJ351">
        <v>77197.70651012029</v>
      </c>
      <c r="AK351">
        <v>771.97706510120292</v>
      </c>
      <c r="AL351">
        <v>77969.683575221497</v>
      </c>
      <c r="AM351">
        <v>1559.3936715044299</v>
      </c>
      <c r="AN351">
        <v>79529.077246725923</v>
      </c>
      <c r="AP351">
        <v>79529.077246725923</v>
      </c>
      <c r="AR351">
        <v>79529.077246725923</v>
      </c>
      <c r="AT351">
        <v>79529.077246725923</v>
      </c>
      <c r="AV351">
        <v>79529.077246725923</v>
      </c>
      <c r="AX351">
        <v>79529.077246725923</v>
      </c>
      <c r="AZ351">
        <v>79529.077246725923</v>
      </c>
      <c r="BB351">
        <v>79529.077246725923</v>
      </c>
      <c r="BD351">
        <v>79529.077246725923</v>
      </c>
      <c r="BF351">
        <v>79529.077246725923</v>
      </c>
      <c r="BH351">
        <v>79529.077246725923</v>
      </c>
      <c r="BI351" s="5"/>
      <c r="BJ351" s="5">
        <v>79529.077246725923</v>
      </c>
      <c r="BL351">
        <v>79529.077246725923</v>
      </c>
      <c r="BN351">
        <v>79529.077246725923</v>
      </c>
      <c r="BP351">
        <v>79529.077246725923</v>
      </c>
      <c r="BR351">
        <v>79529.077246725923</v>
      </c>
      <c r="BT351">
        <v>79529.077246725923</v>
      </c>
      <c r="BV351">
        <v>79529.077246725923</v>
      </c>
      <c r="BX351">
        <v>79529.077246725923</v>
      </c>
      <c r="BY351">
        <v>79529.08</v>
      </c>
      <c r="BZ351">
        <v>4509298.84</v>
      </c>
      <c r="CC351">
        <v>0</v>
      </c>
      <c r="CD351">
        <v>79529.080070546726</v>
      </c>
      <c r="CE351">
        <v>4509298.84</v>
      </c>
      <c r="CF351" t="s">
        <v>10</v>
      </c>
      <c r="CG351">
        <v>15000</v>
      </c>
      <c r="CH351">
        <v>94529.080070546726</v>
      </c>
      <c r="CI351">
        <v>850500</v>
      </c>
      <c r="CJ351">
        <v>5359798.84</v>
      </c>
      <c r="CN351">
        <v>0</v>
      </c>
      <c r="CO351" t="s">
        <v>1</v>
      </c>
      <c r="CP351" t="s">
        <v>1</v>
      </c>
      <c r="CQ351" t="b">
        <v>1</v>
      </c>
      <c r="CR351" t="s">
        <v>1863</v>
      </c>
      <c r="CT351" t="s">
        <v>1871</v>
      </c>
      <c r="CU351" t="s">
        <v>1857</v>
      </c>
      <c r="CV351" t="s">
        <v>1072</v>
      </c>
      <c r="CW351" t="s">
        <v>128</v>
      </c>
      <c r="CX351" t="s">
        <v>1450</v>
      </c>
      <c r="CY351">
        <v>1.5999999999999943</v>
      </c>
      <c r="CZ351">
        <v>151246.52811287422</v>
      </c>
      <c r="DA351">
        <v>5359798.84</v>
      </c>
      <c r="DB351" t="s">
        <v>10</v>
      </c>
      <c r="DC351" t="b">
        <v>1</v>
      </c>
      <c r="DD351">
        <v>5359798.84</v>
      </c>
      <c r="DE351">
        <v>0</v>
      </c>
      <c r="DF351" t="b">
        <v>1</v>
      </c>
      <c r="DG351" s="23">
        <f>ROUND(ПП4[[#This Row],[Стоимость квартиры с отделкой]]/1000000,2)</f>
        <v>5.36</v>
      </c>
    </row>
    <row r="352" spans="1:111" x14ac:dyDescent="0.25">
      <c r="A352">
        <v>351</v>
      </c>
      <c r="B352" t="s">
        <v>21</v>
      </c>
      <c r="C352">
        <v>17</v>
      </c>
      <c r="D352" t="s">
        <v>58</v>
      </c>
      <c r="E352">
        <v>3</v>
      </c>
      <c r="F352">
        <v>16.27</v>
      </c>
      <c r="G352">
        <v>10.96</v>
      </c>
      <c r="H352">
        <v>10.7</v>
      </c>
      <c r="I352">
        <v>37.93</v>
      </c>
      <c r="J352">
        <v>13.42</v>
      </c>
      <c r="K352">
        <v>4.53</v>
      </c>
      <c r="L352">
        <v>2.27</v>
      </c>
      <c r="N352">
        <v>12.94</v>
      </c>
      <c r="O352">
        <v>2.83</v>
      </c>
      <c r="Q352">
        <v>2.83</v>
      </c>
      <c r="R352">
        <v>73.92</v>
      </c>
      <c r="S352">
        <v>71.09</v>
      </c>
      <c r="T352">
        <v>72.510000000000005</v>
      </c>
      <c r="U352">
        <v>74.3</v>
      </c>
      <c r="V352">
        <v>68992.000000000015</v>
      </c>
      <c r="W352">
        <v>3449.6000000000008</v>
      </c>
      <c r="X352">
        <v>72441.60000000002</v>
      </c>
      <c r="Z352">
        <v>72441.60000000002</v>
      </c>
      <c r="AB352">
        <v>72441.60000000002</v>
      </c>
      <c r="AC352">
        <v>8.9103168000000039</v>
      </c>
      <c r="AD352">
        <v>72450.510316800021</v>
      </c>
      <c r="AF352">
        <v>72450.510316800021</v>
      </c>
      <c r="AH352">
        <v>72450.510316800021</v>
      </c>
      <c r="AI352">
        <v>2173.5153095040005</v>
      </c>
      <c r="AJ352">
        <v>74624.025626304021</v>
      </c>
      <c r="AK352">
        <v>746.24025626304035</v>
      </c>
      <c r="AL352">
        <v>75370.265882567066</v>
      </c>
      <c r="AN352">
        <v>75370.265882567066</v>
      </c>
      <c r="AP352">
        <v>75370.265882567066</v>
      </c>
      <c r="AR352">
        <v>75370.265882567066</v>
      </c>
      <c r="AT352">
        <v>75370.265882567066</v>
      </c>
      <c r="AV352">
        <v>75370.265882567066</v>
      </c>
      <c r="AX352">
        <v>75370.265882567066</v>
      </c>
      <c r="AZ352">
        <v>75370.265882567066</v>
      </c>
      <c r="BB352">
        <v>75370.265882567066</v>
      </c>
      <c r="BD352">
        <v>75370.265882567066</v>
      </c>
      <c r="BF352">
        <v>75370.265882567066</v>
      </c>
      <c r="BH352">
        <v>75370.265882567066</v>
      </c>
      <c r="BI352" s="5"/>
      <c r="BJ352" s="5">
        <v>75370.265882567066</v>
      </c>
      <c r="BL352">
        <v>75370.265882567066</v>
      </c>
      <c r="BN352">
        <v>75370.265882567066</v>
      </c>
      <c r="BP352">
        <v>75370.265882567066</v>
      </c>
      <c r="BR352">
        <v>75370.265882567066</v>
      </c>
      <c r="BT352">
        <v>75370.265882567066</v>
      </c>
      <c r="BV352">
        <v>75370.265882567066</v>
      </c>
      <c r="BX352">
        <v>75370.265882567066</v>
      </c>
      <c r="BY352">
        <v>75370.27</v>
      </c>
      <c r="BZ352">
        <v>5465098.2800000003</v>
      </c>
      <c r="CA352">
        <v>165000</v>
      </c>
      <c r="CC352">
        <v>165000</v>
      </c>
      <c r="CD352">
        <v>73094.721831471514</v>
      </c>
      <c r="CE352">
        <v>5300098.28</v>
      </c>
      <c r="CF352" t="s">
        <v>9</v>
      </c>
      <c r="CG352">
        <v>4000</v>
      </c>
      <c r="CH352">
        <v>77094.721831471514</v>
      </c>
      <c r="CI352">
        <v>290040</v>
      </c>
      <c r="CJ352">
        <v>5590138.2800000003</v>
      </c>
      <c r="CL352" t="s">
        <v>61</v>
      </c>
      <c r="CN352">
        <v>0</v>
      </c>
      <c r="CO352" t="s">
        <v>1</v>
      </c>
      <c r="CP352" t="s">
        <v>1</v>
      </c>
      <c r="CQ352" t="b">
        <v>1</v>
      </c>
      <c r="CR352" t="s">
        <v>1863</v>
      </c>
      <c r="CT352" t="s">
        <v>1871</v>
      </c>
      <c r="CU352" t="s">
        <v>1866</v>
      </c>
      <c r="CV352" t="s">
        <v>1073</v>
      </c>
      <c r="CW352" t="s">
        <v>128</v>
      </c>
      <c r="CX352" t="s">
        <v>1450</v>
      </c>
      <c r="CY352">
        <v>1.789999999999992</v>
      </c>
      <c r="CZ352">
        <v>137999.55207833339</v>
      </c>
      <c r="DA352">
        <v>5590138.2800000003</v>
      </c>
      <c r="DB352" t="s">
        <v>9</v>
      </c>
      <c r="DC352" t="b">
        <v>1</v>
      </c>
      <c r="DD352">
        <v>5590138.2800000003</v>
      </c>
      <c r="DE352">
        <v>0</v>
      </c>
      <c r="DF352" t="b">
        <v>1</v>
      </c>
      <c r="DG352" s="23">
        <f>ROUND(ПП4[[#This Row],[Стоимость квартиры с отделкой]]/1000000,2)</f>
        <v>5.59</v>
      </c>
    </row>
    <row r="353" spans="1:111" x14ac:dyDescent="0.25">
      <c r="A353">
        <v>352</v>
      </c>
      <c r="B353" t="s">
        <v>21</v>
      </c>
      <c r="C353">
        <v>17</v>
      </c>
      <c r="D353" t="s">
        <v>59</v>
      </c>
      <c r="E353">
        <v>1</v>
      </c>
      <c r="F353">
        <v>10.68</v>
      </c>
      <c r="I353">
        <v>10.68</v>
      </c>
      <c r="J353">
        <v>12.75</v>
      </c>
      <c r="K353">
        <v>3.65</v>
      </c>
      <c r="N353">
        <v>5.45</v>
      </c>
      <c r="O353">
        <v>2.62</v>
      </c>
      <c r="Q353">
        <v>2.62</v>
      </c>
      <c r="R353">
        <v>35.15</v>
      </c>
      <c r="S353">
        <v>32.53</v>
      </c>
      <c r="T353">
        <v>33.840000000000003</v>
      </c>
      <c r="U353">
        <v>34.699999999999996</v>
      </c>
      <c r="V353">
        <v>70700</v>
      </c>
      <c r="W353">
        <v>3535</v>
      </c>
      <c r="X353">
        <v>74235</v>
      </c>
      <c r="Y353">
        <v>2969.4</v>
      </c>
      <c r="Z353">
        <v>77204.399999999994</v>
      </c>
      <c r="AA353">
        <v>3860.22</v>
      </c>
      <c r="AB353">
        <v>81064.62</v>
      </c>
      <c r="AC353">
        <v>9.9709482600000001</v>
      </c>
      <c r="AD353">
        <v>81074.590948259996</v>
      </c>
      <c r="AE353">
        <v>4053.7295474130001</v>
      </c>
      <c r="AF353">
        <v>85128.32049567299</v>
      </c>
      <c r="AH353">
        <v>85128.32049567299</v>
      </c>
      <c r="AI353">
        <v>2553.8496148701897</v>
      </c>
      <c r="AJ353">
        <v>87682.170110543186</v>
      </c>
      <c r="AK353">
        <v>2630.4651033162954</v>
      </c>
      <c r="AL353">
        <v>90312.635213859481</v>
      </c>
      <c r="AM353">
        <v>3612.5054085543793</v>
      </c>
      <c r="AN353">
        <v>93925.140622413863</v>
      </c>
      <c r="AO353">
        <v>1878.5028124482776</v>
      </c>
      <c r="AP353">
        <v>95803.643434862141</v>
      </c>
      <c r="AR353">
        <v>95803.643434862141</v>
      </c>
      <c r="AT353">
        <v>95803.643434862141</v>
      </c>
      <c r="AV353">
        <v>95803.643434862141</v>
      </c>
      <c r="AX353">
        <v>95803.643434862141</v>
      </c>
      <c r="AZ353">
        <v>95803.643434862141</v>
      </c>
      <c r="BB353">
        <v>95803.643434862141</v>
      </c>
      <c r="BD353">
        <v>95803.643434862141</v>
      </c>
      <c r="BF353">
        <v>95803.643434862141</v>
      </c>
      <c r="BH353">
        <v>95803.643434862141</v>
      </c>
      <c r="BI353" s="5"/>
      <c r="BJ353" s="5">
        <v>95803.643434862141</v>
      </c>
      <c r="BL353">
        <v>95803.643434862141</v>
      </c>
      <c r="BN353">
        <v>95803.643434862141</v>
      </c>
      <c r="BP353">
        <v>95803.643434862141</v>
      </c>
      <c r="BR353">
        <v>95803.643434862141</v>
      </c>
      <c r="BT353">
        <v>95803.643434862141</v>
      </c>
      <c r="BV353">
        <v>95803.643434862141</v>
      </c>
      <c r="BX353">
        <v>95803.643434862141</v>
      </c>
      <c r="BY353">
        <v>95803.64</v>
      </c>
      <c r="BZ353">
        <v>3241995.18</v>
      </c>
      <c r="CC353">
        <v>0</v>
      </c>
      <c r="CD353">
        <v>95803.640070921974</v>
      </c>
      <c r="CE353">
        <v>3241995.18</v>
      </c>
      <c r="CF353" t="s">
        <v>9</v>
      </c>
      <c r="CG353">
        <v>4000</v>
      </c>
      <c r="CH353">
        <v>99803.640070921974</v>
      </c>
      <c r="CI353">
        <v>135360</v>
      </c>
      <c r="CJ353">
        <v>3377355.18</v>
      </c>
      <c r="CK353" t="s">
        <v>20</v>
      </c>
      <c r="CN353">
        <v>0</v>
      </c>
      <c r="CO353" t="s">
        <v>1</v>
      </c>
      <c r="CP353" t="s">
        <v>1</v>
      </c>
      <c r="CQ353" t="b">
        <v>1</v>
      </c>
      <c r="CR353" t="s">
        <v>1863</v>
      </c>
      <c r="CT353" t="s">
        <v>1871</v>
      </c>
      <c r="CU353" t="s">
        <v>1864</v>
      </c>
      <c r="CV353" t="s">
        <v>1074</v>
      </c>
      <c r="CW353" t="s">
        <v>128</v>
      </c>
      <c r="CX353" t="s">
        <v>1450</v>
      </c>
      <c r="CY353">
        <v>0.85999999999999233</v>
      </c>
      <c r="CZ353">
        <v>85831.130460992121</v>
      </c>
      <c r="DA353">
        <v>3377355.18</v>
      </c>
      <c r="DB353" t="s">
        <v>9</v>
      </c>
      <c r="DC353" t="b">
        <v>1</v>
      </c>
      <c r="DD353">
        <v>3377355.18</v>
      </c>
      <c r="DE353">
        <v>0</v>
      </c>
      <c r="DF353" t="b">
        <v>1</v>
      </c>
      <c r="DG353" s="23">
        <f>ROUND(ПП4[[#This Row],[Стоимость квартиры с отделкой]]/1000000,2)</f>
        <v>3.38</v>
      </c>
    </row>
    <row r="354" spans="1:111" x14ac:dyDescent="0.25">
      <c r="A354">
        <v>353</v>
      </c>
      <c r="B354" t="s">
        <v>21</v>
      </c>
      <c r="C354">
        <v>18</v>
      </c>
      <c r="D354" t="s">
        <v>53</v>
      </c>
      <c r="E354">
        <v>0</v>
      </c>
      <c r="F354">
        <v>14.73</v>
      </c>
      <c r="I354">
        <v>14.73</v>
      </c>
      <c r="J354">
        <v>5.74</v>
      </c>
      <c r="K354">
        <v>3.61</v>
      </c>
      <c r="N354">
        <v>3.6</v>
      </c>
      <c r="O354">
        <v>3.34</v>
      </c>
      <c r="Q354">
        <v>3.34</v>
      </c>
      <c r="R354">
        <v>31.02</v>
      </c>
      <c r="S354">
        <v>27.68</v>
      </c>
      <c r="T354">
        <v>29.35</v>
      </c>
      <c r="U354">
        <v>30.299999999999997</v>
      </c>
      <c r="V354">
        <v>75600</v>
      </c>
      <c r="W354">
        <v>3780</v>
      </c>
      <c r="X354">
        <v>79380</v>
      </c>
      <c r="Z354">
        <v>79380</v>
      </c>
      <c r="AB354">
        <v>79380</v>
      </c>
      <c r="AC354">
        <v>9.7637400000000003</v>
      </c>
      <c r="AD354">
        <v>79389.763739999995</v>
      </c>
      <c r="AE354">
        <v>3969.4881869999999</v>
      </c>
      <c r="AF354">
        <v>83359.25192699999</v>
      </c>
      <c r="AH354">
        <v>83359.25192699999</v>
      </c>
      <c r="AJ354">
        <v>83359.25192699999</v>
      </c>
      <c r="AK354">
        <v>833.5925192699998</v>
      </c>
      <c r="AL354">
        <v>84192.844446269984</v>
      </c>
      <c r="AM354">
        <v>1683.8568889253995</v>
      </c>
      <c r="AN354">
        <v>85876.701335195379</v>
      </c>
      <c r="AO354">
        <v>4293.8350667597688</v>
      </c>
      <c r="AP354">
        <v>90170.536401955149</v>
      </c>
      <c r="AQ354">
        <v>2705.1160920586544</v>
      </c>
      <c r="AR354">
        <v>92875.652494013804</v>
      </c>
      <c r="AS354">
        <v>4643.7826247006906</v>
      </c>
      <c r="AT354">
        <v>97519.435118714493</v>
      </c>
      <c r="AU354">
        <v>2925.5830535614346</v>
      </c>
      <c r="AV354">
        <v>100445.01817227592</v>
      </c>
      <c r="AW354">
        <v>6026.7010903365554</v>
      </c>
      <c r="AX354">
        <v>106471.71926261247</v>
      </c>
      <c r="AZ354">
        <v>106471.71926261247</v>
      </c>
      <c r="BB354">
        <v>106471.71926261247</v>
      </c>
      <c r="BD354">
        <v>106471.71926261247</v>
      </c>
      <c r="BE354">
        <v>3194.1515778783746</v>
      </c>
      <c r="BF354">
        <v>109665.87084049088</v>
      </c>
      <c r="BH354">
        <v>109665.87084049088</v>
      </c>
      <c r="BI354" s="5">
        <v>5483.293542024544</v>
      </c>
      <c r="BJ354" s="5">
        <v>115149.16438251542</v>
      </c>
      <c r="BK354">
        <v>500</v>
      </c>
      <c r="BL354">
        <v>115649.16438251542</v>
      </c>
      <c r="BM354">
        <v>2312.9832876503083</v>
      </c>
      <c r="BN354">
        <v>117962.14767016572</v>
      </c>
      <c r="BP354">
        <v>117962.14767016572</v>
      </c>
      <c r="BR354">
        <v>117962.14767016572</v>
      </c>
      <c r="BT354">
        <v>117962.14767016572</v>
      </c>
      <c r="BV354">
        <v>117962.14767016572</v>
      </c>
      <c r="BX354">
        <v>117962.14767016572</v>
      </c>
      <c r="BY354">
        <v>117962.15</v>
      </c>
      <c r="BZ354">
        <v>3462200</v>
      </c>
      <c r="CA354">
        <v>88888</v>
      </c>
      <c r="CC354">
        <v>88888</v>
      </c>
      <c r="CD354">
        <v>114933.96933560476</v>
      </c>
      <c r="CE354">
        <v>3373312</v>
      </c>
      <c r="CF354" t="s">
        <v>8</v>
      </c>
      <c r="CH354">
        <v>114933.96933560476</v>
      </c>
      <c r="CI354">
        <v>0</v>
      </c>
      <c r="CJ354">
        <v>3373312</v>
      </c>
      <c r="CL354" t="s">
        <v>1297</v>
      </c>
      <c r="CN354">
        <v>0</v>
      </c>
      <c r="CO354" t="s">
        <v>1</v>
      </c>
      <c r="CP354" t="s">
        <v>1</v>
      </c>
      <c r="CQ354" t="b">
        <v>1</v>
      </c>
      <c r="CR354" t="s">
        <v>1863</v>
      </c>
      <c r="CT354" t="s">
        <v>1871</v>
      </c>
      <c r="CU354" t="s">
        <v>1862</v>
      </c>
      <c r="CV354" t="s">
        <v>1075</v>
      </c>
      <c r="CW354" t="s">
        <v>1269</v>
      </c>
      <c r="CX354" t="s">
        <v>1450</v>
      </c>
      <c r="CY354">
        <v>0.94999999999999563</v>
      </c>
      <c r="CZ354">
        <v>109187.27086882404</v>
      </c>
      <c r="DA354">
        <v>3373312</v>
      </c>
      <c r="DB354" t="s">
        <v>8</v>
      </c>
      <c r="DC354" t="b">
        <v>1</v>
      </c>
      <c r="DD354">
        <v>3373312</v>
      </c>
      <c r="DE354">
        <v>0</v>
      </c>
      <c r="DF354" t="b">
        <v>1</v>
      </c>
      <c r="DG354" s="23">
        <f>ROUND(ПП4[[#This Row],[Стоимость квартиры с отделкой]]/1000000,2)</f>
        <v>3.37</v>
      </c>
    </row>
    <row r="355" spans="1:111" x14ac:dyDescent="0.25">
      <c r="A355">
        <v>354</v>
      </c>
      <c r="B355" t="s">
        <v>21</v>
      </c>
      <c r="C355">
        <v>18</v>
      </c>
      <c r="D355" t="s">
        <v>54</v>
      </c>
      <c r="E355">
        <v>2</v>
      </c>
      <c r="F355">
        <v>17.22</v>
      </c>
      <c r="G355">
        <v>12.24</v>
      </c>
      <c r="I355">
        <v>29.46</v>
      </c>
      <c r="J355">
        <v>17.010000000000002</v>
      </c>
      <c r="K355">
        <v>3.67</v>
      </c>
      <c r="L355">
        <v>2.4</v>
      </c>
      <c r="N355">
        <v>12.71</v>
      </c>
      <c r="O355">
        <v>2.61</v>
      </c>
      <c r="P355">
        <v>2.78</v>
      </c>
      <c r="Q355">
        <v>5.39</v>
      </c>
      <c r="R355">
        <v>70.64</v>
      </c>
      <c r="S355">
        <v>65.25</v>
      </c>
      <c r="T355">
        <v>67.95</v>
      </c>
      <c r="U355">
        <v>69.3</v>
      </c>
      <c r="V355">
        <v>71304.800000000003</v>
      </c>
      <c r="W355">
        <v>3565.24</v>
      </c>
      <c r="X355">
        <v>74870.039999999994</v>
      </c>
      <c r="Z355">
        <v>74870.039999999994</v>
      </c>
      <c r="AA355">
        <v>3743.502</v>
      </c>
      <c r="AB355">
        <v>78613.542000000016</v>
      </c>
      <c r="AC355">
        <v>9.6694656660000025</v>
      </c>
      <c r="AD355">
        <v>78623.211465666012</v>
      </c>
      <c r="AF355">
        <v>78623.211465666012</v>
      </c>
      <c r="AH355">
        <v>78623.211465666012</v>
      </c>
      <c r="AI355">
        <v>1572.4642293133202</v>
      </c>
      <c r="AJ355">
        <v>80195.675694979334</v>
      </c>
      <c r="AK355">
        <v>801.95675694979332</v>
      </c>
      <c r="AL355">
        <v>80997.632451929123</v>
      </c>
      <c r="AM355">
        <v>1619.9526490385824</v>
      </c>
      <c r="AN355">
        <v>82617.585100967699</v>
      </c>
      <c r="AP355">
        <v>82617.585100967699</v>
      </c>
      <c r="AQ355">
        <v>2478.527553029031</v>
      </c>
      <c r="AR355">
        <v>85096.112653996737</v>
      </c>
      <c r="AT355">
        <v>85096.112653996737</v>
      </c>
      <c r="AU355">
        <v>2552.8833796199019</v>
      </c>
      <c r="AV355">
        <v>87648.99603361664</v>
      </c>
      <c r="AX355">
        <v>87648.99603361664</v>
      </c>
      <c r="AZ355">
        <v>87648.99603361664</v>
      </c>
      <c r="BB355">
        <v>87648.99603361664</v>
      </c>
      <c r="BD355">
        <v>87648.99603361664</v>
      </c>
      <c r="BF355">
        <v>87648.99603361664</v>
      </c>
      <c r="BH355">
        <v>87648.99603361664</v>
      </c>
      <c r="BI355" s="5"/>
      <c r="BJ355" s="5">
        <v>87648.99603361664</v>
      </c>
      <c r="BL355">
        <v>87648.99603361664</v>
      </c>
      <c r="BN355">
        <v>87648.99603361664</v>
      </c>
      <c r="BP355">
        <v>87648.99603361664</v>
      </c>
      <c r="BR355">
        <v>87648.99603361664</v>
      </c>
      <c r="BT355">
        <v>87648.99603361664</v>
      </c>
      <c r="BV355">
        <v>87648.99603361664</v>
      </c>
      <c r="BX355">
        <v>87648.99603361664</v>
      </c>
      <c r="BY355">
        <v>87649</v>
      </c>
      <c r="BZ355">
        <v>5955749.5499999998</v>
      </c>
      <c r="CA355">
        <v>300000</v>
      </c>
      <c r="CC355">
        <v>300000</v>
      </c>
      <c r="CD355">
        <v>83233.988962472402</v>
      </c>
      <c r="CE355">
        <v>5655749.5499999998</v>
      </c>
      <c r="CF355" t="s">
        <v>10</v>
      </c>
      <c r="CG355">
        <v>22000</v>
      </c>
      <c r="CH355">
        <v>105233.9889624724</v>
      </c>
      <c r="CI355">
        <v>1494900</v>
      </c>
      <c r="CJ355">
        <v>7150649.5499999998</v>
      </c>
      <c r="CL355" t="s">
        <v>24</v>
      </c>
      <c r="CN355">
        <v>0</v>
      </c>
      <c r="CO355" t="s">
        <v>1</v>
      </c>
      <c r="CP355" t="s">
        <v>1</v>
      </c>
      <c r="CQ355" t="b">
        <v>1</v>
      </c>
      <c r="CR355" t="s">
        <v>1863</v>
      </c>
      <c r="CT355" t="s">
        <v>1871</v>
      </c>
      <c r="CU355" t="s">
        <v>1857</v>
      </c>
      <c r="CV355" t="s">
        <v>1076</v>
      </c>
      <c r="CW355" t="s">
        <v>128</v>
      </c>
      <c r="CX355" t="s">
        <v>1450</v>
      </c>
      <c r="CY355">
        <v>1.3499999999999943</v>
      </c>
      <c r="CZ355">
        <v>142065.88509933717</v>
      </c>
      <c r="DA355">
        <v>7150649.5499999998</v>
      </c>
      <c r="DB355" t="s">
        <v>10</v>
      </c>
      <c r="DC355" t="b">
        <v>1</v>
      </c>
      <c r="DD355">
        <v>7150649.5499999998</v>
      </c>
      <c r="DE355">
        <v>0</v>
      </c>
      <c r="DF355" t="b">
        <v>1</v>
      </c>
      <c r="DG355" s="23">
        <f>ROUND(ПП4[[#This Row],[Стоимость квартиры с отделкой]]/1000000,2)</f>
        <v>7.15</v>
      </c>
    </row>
    <row r="356" spans="1:111" x14ac:dyDescent="0.25">
      <c r="A356">
        <v>355</v>
      </c>
      <c r="B356" t="s">
        <v>21</v>
      </c>
      <c r="C356">
        <v>18</v>
      </c>
      <c r="D356" t="s">
        <v>55</v>
      </c>
      <c r="E356">
        <v>0</v>
      </c>
      <c r="F356">
        <v>19.22</v>
      </c>
      <c r="I356">
        <v>19.22</v>
      </c>
      <c r="J356">
        <v>9.57</v>
      </c>
      <c r="K356">
        <v>3.76</v>
      </c>
      <c r="N356">
        <v>2.56</v>
      </c>
      <c r="O356">
        <v>2.68</v>
      </c>
      <c r="Q356">
        <v>2.68</v>
      </c>
      <c r="R356">
        <v>37.79</v>
      </c>
      <c r="S356">
        <v>35.11</v>
      </c>
      <c r="T356">
        <v>36.450000000000003</v>
      </c>
      <c r="U356">
        <v>37.299999999999997</v>
      </c>
      <c r="V356">
        <v>76356</v>
      </c>
      <c r="W356">
        <v>3817.8</v>
      </c>
      <c r="X356">
        <v>80173.8</v>
      </c>
      <c r="Z356">
        <v>80173.8</v>
      </c>
      <c r="AB356">
        <v>80173.8</v>
      </c>
      <c r="AC356">
        <v>9.8613774000000003</v>
      </c>
      <c r="AD356">
        <v>80183.6613774</v>
      </c>
      <c r="AE356">
        <v>4009.1830688700002</v>
      </c>
      <c r="AF356">
        <v>84192.844446269999</v>
      </c>
      <c r="AH356">
        <v>84192.844446269999</v>
      </c>
      <c r="AJ356">
        <v>84192.844446269999</v>
      </c>
      <c r="AK356">
        <v>841.92844446269999</v>
      </c>
      <c r="AL356">
        <v>85034.772890732711</v>
      </c>
      <c r="AM356">
        <v>1700.695457814654</v>
      </c>
      <c r="AN356">
        <v>86735.468348547351</v>
      </c>
      <c r="AO356">
        <v>4336.7734174273673</v>
      </c>
      <c r="AP356">
        <v>91072.241765974715</v>
      </c>
      <c r="AQ356">
        <v>2732.1672529792413</v>
      </c>
      <c r="AR356">
        <v>93804.409018953957</v>
      </c>
      <c r="AT356">
        <v>93804.409018953957</v>
      </c>
      <c r="AU356">
        <v>2814.1322705686184</v>
      </c>
      <c r="AV356">
        <v>96618.541289522575</v>
      </c>
      <c r="AX356">
        <v>96618.541289522575</v>
      </c>
      <c r="AZ356">
        <v>96618.541289522575</v>
      </c>
      <c r="BB356">
        <v>96618.541289522575</v>
      </c>
      <c r="BD356">
        <v>96618.541289522575</v>
      </c>
      <c r="BF356">
        <v>96618.541289522575</v>
      </c>
      <c r="BH356">
        <v>96618.541289522575</v>
      </c>
      <c r="BI356" s="5"/>
      <c r="BJ356" s="5">
        <v>96618.541289522575</v>
      </c>
      <c r="BL356">
        <v>96618.541289522575</v>
      </c>
      <c r="BN356">
        <v>96618.541289522575</v>
      </c>
      <c r="BP356">
        <v>96618.541289522575</v>
      </c>
      <c r="BR356">
        <v>96618.541289522575</v>
      </c>
      <c r="BT356">
        <v>96618.541289522575</v>
      </c>
      <c r="BV356">
        <v>96618.541289522575</v>
      </c>
      <c r="BX356">
        <v>96618.541289522575</v>
      </c>
      <c r="BY356">
        <v>96618.54</v>
      </c>
      <c r="BZ356">
        <v>3521745.78</v>
      </c>
      <c r="CC356">
        <v>0</v>
      </c>
      <c r="CD356">
        <v>96618.539917695467</v>
      </c>
      <c r="CE356">
        <v>3521745.78</v>
      </c>
      <c r="CF356" t="s">
        <v>10</v>
      </c>
      <c r="CG356">
        <v>15500</v>
      </c>
      <c r="CH356">
        <v>112118.53991769548</v>
      </c>
      <c r="CI356">
        <v>564975</v>
      </c>
      <c r="CJ356">
        <v>4086720.78</v>
      </c>
      <c r="CN356">
        <v>0</v>
      </c>
      <c r="CO356" t="s">
        <v>1</v>
      </c>
      <c r="CP356" t="s">
        <v>1</v>
      </c>
      <c r="CQ356" t="b">
        <v>1</v>
      </c>
      <c r="CR356" t="s">
        <v>1863</v>
      </c>
      <c r="CT356" t="s">
        <v>1871</v>
      </c>
      <c r="CU356" t="s">
        <v>1862</v>
      </c>
      <c r="CV356" t="s">
        <v>1077</v>
      </c>
      <c r="CW356" t="s">
        <v>128</v>
      </c>
      <c r="CX356" t="s">
        <v>1450</v>
      </c>
      <c r="CY356">
        <v>0.8499999999999942</v>
      </c>
      <c r="CZ356">
        <v>95300.758930040509</v>
      </c>
      <c r="DA356">
        <v>4086720.78</v>
      </c>
      <c r="DB356" t="s">
        <v>10</v>
      </c>
      <c r="DC356" t="b">
        <v>1</v>
      </c>
      <c r="DD356">
        <v>4086720.78</v>
      </c>
      <c r="DE356">
        <v>0</v>
      </c>
      <c r="DF356" t="b">
        <v>1</v>
      </c>
      <c r="DG356" s="23">
        <f>ROUND(ПП4[[#This Row],[Стоимость квартиры с отделкой]]/1000000,2)</f>
        <v>4.09</v>
      </c>
    </row>
    <row r="357" spans="1:111" x14ac:dyDescent="0.25">
      <c r="A357">
        <v>356</v>
      </c>
      <c r="B357" t="s">
        <v>21</v>
      </c>
      <c r="C357">
        <v>18</v>
      </c>
      <c r="D357" t="s">
        <v>56</v>
      </c>
      <c r="E357">
        <v>2</v>
      </c>
      <c r="F357">
        <v>18.12</v>
      </c>
      <c r="G357">
        <v>9.8800000000000008</v>
      </c>
      <c r="I357">
        <v>28</v>
      </c>
      <c r="J357">
        <v>15.3</v>
      </c>
      <c r="K357">
        <v>3.49</v>
      </c>
      <c r="L357">
        <v>2.34</v>
      </c>
      <c r="N357">
        <v>8.1</v>
      </c>
      <c r="O357">
        <v>2.63</v>
      </c>
      <c r="Q357">
        <v>2.63</v>
      </c>
      <c r="R357">
        <v>59.86</v>
      </c>
      <c r="S357">
        <v>57.23</v>
      </c>
      <c r="T357">
        <v>58.55</v>
      </c>
      <c r="U357">
        <v>60.5</v>
      </c>
      <c r="V357">
        <v>68639.199999999997</v>
      </c>
      <c r="W357">
        <v>3431.96</v>
      </c>
      <c r="X357">
        <v>72071.16</v>
      </c>
      <c r="Z357">
        <v>72071.16</v>
      </c>
      <c r="AA357">
        <v>3603.558</v>
      </c>
      <c r="AB357">
        <v>75674.717999999993</v>
      </c>
      <c r="AC357">
        <v>9.3079903140000013</v>
      </c>
      <c r="AD357">
        <v>75684.02599031401</v>
      </c>
      <c r="AF357">
        <v>75684.02599031401</v>
      </c>
      <c r="AH357">
        <v>75684.02599031401</v>
      </c>
      <c r="AJ357">
        <v>75684.02599031401</v>
      </c>
      <c r="AL357">
        <v>75684.02599031401</v>
      </c>
      <c r="AN357">
        <v>75684.02599031401</v>
      </c>
      <c r="AP357">
        <v>75684.02599031401</v>
      </c>
      <c r="AR357">
        <v>75684.02599031401</v>
      </c>
      <c r="AT357">
        <v>75684.02599031401</v>
      </c>
      <c r="AV357">
        <v>75684.02599031401</v>
      </c>
      <c r="AX357">
        <v>75684.02599031401</v>
      </c>
      <c r="AZ357">
        <v>75684.02599031401</v>
      </c>
      <c r="BB357">
        <v>75684.02599031401</v>
      </c>
      <c r="BD357">
        <v>75684.02599031401</v>
      </c>
      <c r="BF357">
        <v>75684.02599031401</v>
      </c>
      <c r="BH357">
        <v>75684.02599031401</v>
      </c>
      <c r="BI357" s="5"/>
      <c r="BJ357" s="5">
        <v>75684.02599031401</v>
      </c>
      <c r="BL357">
        <v>75684.02599031401</v>
      </c>
      <c r="BN357">
        <v>75684.02599031401</v>
      </c>
      <c r="BP357">
        <v>75684.02599031401</v>
      </c>
      <c r="BR357">
        <v>75684.02599031401</v>
      </c>
      <c r="BT357">
        <v>75684.02599031401</v>
      </c>
      <c r="BV357">
        <v>75684.02599031401</v>
      </c>
      <c r="BX357">
        <v>75684.02599031401</v>
      </c>
      <c r="BY357">
        <v>75684.03</v>
      </c>
      <c r="BZ357">
        <v>4431299.96</v>
      </c>
      <c r="CC357">
        <v>0</v>
      </c>
      <c r="CD357">
        <v>75684.030059777971</v>
      </c>
      <c r="CE357">
        <v>4431299.96</v>
      </c>
      <c r="CF357" t="s">
        <v>8</v>
      </c>
      <c r="CH357">
        <v>75684.030059777971</v>
      </c>
      <c r="CI357">
        <v>0</v>
      </c>
      <c r="CJ357">
        <v>4431299.96</v>
      </c>
      <c r="CN357">
        <v>0</v>
      </c>
      <c r="CO357" t="s">
        <v>1</v>
      </c>
      <c r="CP357" t="s">
        <v>1</v>
      </c>
      <c r="CQ357" t="b">
        <v>1</v>
      </c>
      <c r="CR357" t="s">
        <v>1863</v>
      </c>
      <c r="CT357" t="s">
        <v>1871</v>
      </c>
      <c r="CU357" t="s">
        <v>1857</v>
      </c>
      <c r="CV357" t="s">
        <v>1078</v>
      </c>
      <c r="CW357" t="s">
        <v>128</v>
      </c>
      <c r="CX357" t="s">
        <v>1450</v>
      </c>
      <c r="CY357">
        <v>1.9500000000000028</v>
      </c>
      <c r="CZ357">
        <v>147583.85861656725</v>
      </c>
      <c r="DA357">
        <v>4431299.96</v>
      </c>
      <c r="DB357" t="s">
        <v>8</v>
      </c>
      <c r="DC357" t="b">
        <v>1</v>
      </c>
      <c r="DD357">
        <v>4431299.96</v>
      </c>
      <c r="DE357">
        <v>0</v>
      </c>
      <c r="DF357" t="b">
        <v>1</v>
      </c>
      <c r="DG357" s="23">
        <f>ROUND(ПП4[[#This Row],[Стоимость квартиры с отделкой]]/1000000,2)</f>
        <v>4.43</v>
      </c>
    </row>
    <row r="358" spans="1:111" x14ac:dyDescent="0.25">
      <c r="A358">
        <v>357</v>
      </c>
      <c r="B358" t="s">
        <v>21</v>
      </c>
      <c r="C358">
        <v>18</v>
      </c>
      <c r="D358" t="s">
        <v>57</v>
      </c>
      <c r="E358">
        <v>2</v>
      </c>
      <c r="F358">
        <v>15.36</v>
      </c>
      <c r="G358">
        <v>9.8699999999999992</v>
      </c>
      <c r="I358">
        <v>25.23</v>
      </c>
      <c r="J358">
        <v>16.260000000000002</v>
      </c>
      <c r="K358">
        <v>3.74</v>
      </c>
      <c r="L358">
        <v>2.09</v>
      </c>
      <c r="N358">
        <v>8.06</v>
      </c>
      <c r="O358">
        <v>2.63</v>
      </c>
      <c r="Q358">
        <v>2.63</v>
      </c>
      <c r="R358">
        <v>58.01</v>
      </c>
      <c r="S358">
        <v>55.379999999999995</v>
      </c>
      <c r="T358">
        <v>56.7</v>
      </c>
      <c r="U358">
        <v>58</v>
      </c>
      <c r="V358">
        <v>68639.199999999997</v>
      </c>
      <c r="W358">
        <v>3431.96</v>
      </c>
      <c r="X358">
        <v>72071.16</v>
      </c>
      <c r="Z358">
        <v>72071.16</v>
      </c>
      <c r="AA358">
        <v>3603.558</v>
      </c>
      <c r="AB358">
        <v>75674.717999999993</v>
      </c>
      <c r="AC358">
        <v>9.3079903140000013</v>
      </c>
      <c r="AD358">
        <v>75684.02599031401</v>
      </c>
      <c r="AF358">
        <v>75684.02599031401</v>
      </c>
      <c r="AH358">
        <v>75684.02599031401</v>
      </c>
      <c r="AJ358">
        <v>75684.02599031401</v>
      </c>
      <c r="AL358">
        <v>75684.02599031401</v>
      </c>
      <c r="AN358">
        <v>75684.02599031401</v>
      </c>
      <c r="AP358">
        <v>75684.02599031401</v>
      </c>
      <c r="AR358">
        <v>75684.02599031401</v>
      </c>
      <c r="AT358">
        <v>75684.02599031401</v>
      </c>
      <c r="AV358">
        <v>75684.02599031401</v>
      </c>
      <c r="AX358">
        <v>75684.02599031401</v>
      </c>
      <c r="AZ358">
        <v>75684.02599031401</v>
      </c>
      <c r="BB358">
        <v>75684.02599031401</v>
      </c>
      <c r="BD358">
        <v>75684.02599031401</v>
      </c>
      <c r="BF358">
        <v>75684.02599031401</v>
      </c>
      <c r="BH358">
        <v>75684.02599031401</v>
      </c>
      <c r="BI358" s="5"/>
      <c r="BJ358" s="5">
        <v>75684.02599031401</v>
      </c>
      <c r="BL358">
        <v>75684.02599031401</v>
      </c>
      <c r="BN358">
        <v>75684.02599031401</v>
      </c>
      <c r="BP358">
        <v>75684.02599031401</v>
      </c>
      <c r="BR358">
        <v>75684.02599031401</v>
      </c>
      <c r="BT358">
        <v>75684.02599031401</v>
      </c>
      <c r="BV358">
        <v>75684.02599031401</v>
      </c>
      <c r="BX358">
        <v>75684.02599031401</v>
      </c>
      <c r="BY358">
        <v>75684.03</v>
      </c>
      <c r="BZ358">
        <v>4291284.5</v>
      </c>
      <c r="CC358">
        <v>0</v>
      </c>
      <c r="CD358">
        <v>75684.02998236331</v>
      </c>
      <c r="CE358">
        <v>4291284.5</v>
      </c>
      <c r="CF358" t="s">
        <v>9</v>
      </c>
      <c r="CG358">
        <v>4000</v>
      </c>
      <c r="CH358">
        <v>79684.02998236331</v>
      </c>
      <c r="CI358">
        <v>226800</v>
      </c>
      <c r="CJ358">
        <v>4518084.5</v>
      </c>
      <c r="CN358">
        <v>0</v>
      </c>
      <c r="CO358" t="s">
        <v>1</v>
      </c>
      <c r="CP358" t="s">
        <v>1</v>
      </c>
      <c r="CQ358" t="b">
        <v>1</v>
      </c>
      <c r="CR358" t="s">
        <v>1863</v>
      </c>
      <c r="CT358" t="s">
        <v>1871</v>
      </c>
      <c r="CU358" t="s">
        <v>1857</v>
      </c>
      <c r="CV358" t="s">
        <v>1079</v>
      </c>
      <c r="CW358" t="s">
        <v>128</v>
      </c>
      <c r="CX358" t="s">
        <v>1450</v>
      </c>
      <c r="CY358">
        <v>1.2999999999999972</v>
      </c>
      <c r="CZ358">
        <v>103589.23897707208</v>
      </c>
      <c r="DA358">
        <v>4518084.5</v>
      </c>
      <c r="DB358" t="s">
        <v>9</v>
      </c>
      <c r="DC358" t="b">
        <v>1</v>
      </c>
      <c r="DD358">
        <v>4518084.5</v>
      </c>
      <c r="DE358">
        <v>0</v>
      </c>
      <c r="DF358" t="b">
        <v>1</v>
      </c>
      <c r="DG358" s="23">
        <f>ROUND(ПП4[[#This Row],[Стоимость квартиры с отделкой]]/1000000,2)</f>
        <v>4.5199999999999996</v>
      </c>
    </row>
    <row r="359" spans="1:111" x14ac:dyDescent="0.25">
      <c r="A359">
        <v>358</v>
      </c>
      <c r="B359" t="s">
        <v>21</v>
      </c>
      <c r="C359">
        <v>18</v>
      </c>
      <c r="D359" t="s">
        <v>58</v>
      </c>
      <c r="E359">
        <v>3</v>
      </c>
      <c r="F359">
        <v>16.27</v>
      </c>
      <c r="G359">
        <v>10.96</v>
      </c>
      <c r="H359">
        <v>10.7</v>
      </c>
      <c r="I359">
        <v>37.93</v>
      </c>
      <c r="J359">
        <v>13.42</v>
      </c>
      <c r="K359">
        <v>4.53</v>
      </c>
      <c r="L359">
        <v>2.27</v>
      </c>
      <c r="N359">
        <v>12.94</v>
      </c>
      <c r="O359">
        <v>2.83</v>
      </c>
      <c r="Q359">
        <v>2.83</v>
      </c>
      <c r="R359">
        <v>73.92</v>
      </c>
      <c r="S359">
        <v>71.09</v>
      </c>
      <c r="T359">
        <v>72.510000000000005</v>
      </c>
      <c r="U359">
        <v>74.100000000000023</v>
      </c>
      <c r="V359">
        <v>68992.000000000015</v>
      </c>
      <c r="W359">
        <v>3449.6000000000008</v>
      </c>
      <c r="X359">
        <v>72441.60000000002</v>
      </c>
      <c r="Z359">
        <v>72441.60000000002</v>
      </c>
      <c r="AB359">
        <v>72441.60000000002</v>
      </c>
      <c r="AC359">
        <v>8.9103168000000039</v>
      </c>
      <c r="AD359">
        <v>72450.510316800021</v>
      </c>
      <c r="AF359">
        <v>72450.510316800021</v>
      </c>
      <c r="AH359">
        <v>72450.510316800021</v>
      </c>
      <c r="AI359">
        <v>2173.5153095040005</v>
      </c>
      <c r="AJ359">
        <v>74624.025626304021</v>
      </c>
      <c r="AK359">
        <v>746.24025626304035</v>
      </c>
      <c r="AL359">
        <v>75370.265882567066</v>
      </c>
      <c r="AM359">
        <v>1507.4053176513414</v>
      </c>
      <c r="AN359">
        <v>76877.671200218407</v>
      </c>
      <c r="AP359">
        <v>76877.671200218407</v>
      </c>
      <c r="AQ359">
        <v>2306.330136006552</v>
      </c>
      <c r="AR359">
        <v>79184.001336224959</v>
      </c>
      <c r="AT359">
        <v>79184.001336224959</v>
      </c>
      <c r="AV359">
        <v>79184.001336224959</v>
      </c>
      <c r="AX359">
        <v>79184.001336224959</v>
      </c>
      <c r="AZ359">
        <v>79184.001336224959</v>
      </c>
      <c r="BB359">
        <v>79184.001336224959</v>
      </c>
      <c r="BD359">
        <v>79184.001336224959</v>
      </c>
      <c r="BF359">
        <v>79184.001336224959</v>
      </c>
      <c r="BH359">
        <v>79184.001336224959</v>
      </c>
      <c r="BI359" s="5"/>
      <c r="BJ359" s="5">
        <v>79184.001336224959</v>
      </c>
      <c r="BL359">
        <v>79184.001336224959</v>
      </c>
      <c r="BN359">
        <v>79184.001336224959</v>
      </c>
      <c r="BP359">
        <v>79184.001336224959</v>
      </c>
      <c r="BR359">
        <v>79184.001336224959</v>
      </c>
      <c r="BT359">
        <v>79184.001336224959</v>
      </c>
      <c r="BV359">
        <v>79184.001336224959</v>
      </c>
      <c r="BX359">
        <v>79184.001336224959</v>
      </c>
      <c r="BY359">
        <v>79184</v>
      </c>
      <c r="BZ359">
        <v>5741631.8399999999</v>
      </c>
      <c r="CC359">
        <v>0</v>
      </c>
      <c r="CD359">
        <v>79183.999999999985</v>
      </c>
      <c r="CE359">
        <v>5741631.8399999999</v>
      </c>
      <c r="CF359" t="s">
        <v>8</v>
      </c>
      <c r="CH359">
        <v>79183.999999999985</v>
      </c>
      <c r="CI359">
        <v>0</v>
      </c>
      <c r="CJ359">
        <v>5741631.8399999999</v>
      </c>
      <c r="CN359">
        <v>0</v>
      </c>
      <c r="CO359" t="s">
        <v>1</v>
      </c>
      <c r="CP359" t="s">
        <v>1</v>
      </c>
      <c r="CQ359" t="b">
        <v>1</v>
      </c>
      <c r="CR359" t="s">
        <v>1863</v>
      </c>
      <c r="CT359" t="s">
        <v>1871</v>
      </c>
      <c r="CU359" t="s">
        <v>1866</v>
      </c>
      <c r="CV359" t="s">
        <v>1080</v>
      </c>
      <c r="CW359" t="s">
        <v>128</v>
      </c>
      <c r="CX359" t="s">
        <v>1450</v>
      </c>
      <c r="CY359">
        <v>1.5900000000000034</v>
      </c>
      <c r="CZ359">
        <v>125902.56000000025</v>
      </c>
      <c r="DA359">
        <v>5741631.8399999999</v>
      </c>
      <c r="DB359" t="s">
        <v>8</v>
      </c>
      <c r="DC359" t="b">
        <v>1</v>
      </c>
      <c r="DD359">
        <v>5741631.8399999999</v>
      </c>
      <c r="DE359">
        <v>0</v>
      </c>
      <c r="DF359" t="b">
        <v>1</v>
      </c>
      <c r="DG359" s="23">
        <f>ROUND(ПП4[[#This Row],[Стоимость квартиры с отделкой]]/1000000,2)</f>
        <v>5.74</v>
      </c>
    </row>
    <row r="360" spans="1:111" x14ac:dyDescent="0.25">
      <c r="A360">
        <v>359</v>
      </c>
      <c r="B360" t="s">
        <v>21</v>
      </c>
      <c r="C360">
        <v>18</v>
      </c>
      <c r="D360" t="s">
        <v>59</v>
      </c>
      <c r="E360">
        <v>1</v>
      </c>
      <c r="F360">
        <v>10.68</v>
      </c>
      <c r="I360">
        <v>10.68</v>
      </c>
      <c r="J360">
        <v>12.75</v>
      </c>
      <c r="K360">
        <v>3.65</v>
      </c>
      <c r="N360">
        <v>5.45</v>
      </c>
      <c r="O360">
        <v>2.62</v>
      </c>
      <c r="Q360">
        <v>2.62</v>
      </c>
      <c r="R360">
        <v>35.15</v>
      </c>
      <c r="S360">
        <v>32.53</v>
      </c>
      <c r="T360">
        <v>33.840000000000003</v>
      </c>
      <c r="U360">
        <v>34.699999999999996</v>
      </c>
      <c r="V360">
        <v>71400</v>
      </c>
      <c r="W360">
        <v>3570</v>
      </c>
      <c r="X360">
        <v>74970</v>
      </c>
      <c r="Y360">
        <v>2998.8</v>
      </c>
      <c r="Z360">
        <v>77968.800000000003</v>
      </c>
      <c r="AA360">
        <v>3898.440000000001</v>
      </c>
      <c r="AB360">
        <v>81867.240000000005</v>
      </c>
      <c r="AC360">
        <v>10.069670520000001</v>
      </c>
      <c r="AD360">
        <v>81877.309670520001</v>
      </c>
      <c r="AE360">
        <v>4093.8654835259999</v>
      </c>
      <c r="AF360">
        <v>85971.175154045995</v>
      </c>
      <c r="AH360">
        <v>85971.175154045995</v>
      </c>
      <c r="AI360">
        <v>2579.1352546213802</v>
      </c>
      <c r="AJ360">
        <v>88550.31040866737</v>
      </c>
      <c r="AK360">
        <v>2656.509312260021</v>
      </c>
      <c r="AL360">
        <v>91206.819720927393</v>
      </c>
      <c r="AM360">
        <v>3648.272788837096</v>
      </c>
      <c r="AN360">
        <v>94855.092509764494</v>
      </c>
      <c r="AO360">
        <v>1897.1018501952899</v>
      </c>
      <c r="AP360">
        <v>96752.194359959787</v>
      </c>
      <c r="AQ360">
        <v>2902.5658307987933</v>
      </c>
      <c r="AR360">
        <v>99654.760190758578</v>
      </c>
      <c r="AS360">
        <v>4982.7380095379294</v>
      </c>
      <c r="AT360">
        <v>104637.49820029653</v>
      </c>
      <c r="AU360">
        <v>3139.1249460088952</v>
      </c>
      <c r="AV360">
        <v>107776.6231463054</v>
      </c>
      <c r="AW360">
        <v>6466.5973887783248</v>
      </c>
      <c r="AX360">
        <v>114243.22053508372</v>
      </c>
      <c r="AZ360">
        <v>114243.22053508372</v>
      </c>
      <c r="BB360">
        <v>114243.22053508372</v>
      </c>
      <c r="BD360">
        <v>114243.22053508372</v>
      </c>
      <c r="BF360">
        <v>114243.22053508372</v>
      </c>
      <c r="BH360">
        <v>114243.22053508372</v>
      </c>
      <c r="BI360" s="5">
        <v>5712.1610267541873</v>
      </c>
      <c r="BJ360" s="5">
        <v>119955.38156183792</v>
      </c>
      <c r="BK360">
        <v>500</v>
      </c>
      <c r="BL360">
        <v>120455.38156183792</v>
      </c>
      <c r="BM360">
        <v>2409.1076312367586</v>
      </c>
      <c r="BN360">
        <v>122864.48919307468</v>
      </c>
      <c r="BO360">
        <v>6143.2244596537339</v>
      </c>
      <c r="BP360">
        <v>129007.7136527284</v>
      </c>
      <c r="BR360">
        <v>129007.7136527284</v>
      </c>
      <c r="BT360">
        <v>129007.7136527284</v>
      </c>
      <c r="BV360">
        <v>129007.7136527284</v>
      </c>
      <c r="BX360">
        <v>129007.7136527284</v>
      </c>
      <c r="BY360">
        <v>129007.71</v>
      </c>
      <c r="BZ360">
        <v>4365700</v>
      </c>
      <c r="CC360">
        <v>0</v>
      </c>
      <c r="CD360">
        <v>129010.04728132386</v>
      </c>
      <c r="CE360">
        <v>4365700</v>
      </c>
      <c r="CF360" t="s">
        <v>10</v>
      </c>
      <c r="CG360">
        <v>22000</v>
      </c>
      <c r="CH360">
        <v>151010.04728132387</v>
      </c>
      <c r="CI360">
        <v>744480</v>
      </c>
      <c r="CJ360">
        <v>5110180</v>
      </c>
      <c r="CK360" t="s">
        <v>20</v>
      </c>
      <c r="CN360">
        <v>0</v>
      </c>
      <c r="CO360" t="s">
        <v>1</v>
      </c>
      <c r="CP360" t="s">
        <v>1</v>
      </c>
      <c r="CQ360" t="b">
        <v>1</v>
      </c>
      <c r="CR360" t="s">
        <v>1863</v>
      </c>
      <c r="CT360" t="s">
        <v>1871</v>
      </c>
      <c r="CU360" t="s">
        <v>1864</v>
      </c>
      <c r="CV360" t="s">
        <v>1081</v>
      </c>
      <c r="CW360" t="s">
        <v>1269</v>
      </c>
      <c r="CX360" t="s">
        <v>1450</v>
      </c>
      <c r="CY360">
        <v>0.85999999999999233</v>
      </c>
      <c r="CZ360">
        <v>129868.64066193736</v>
      </c>
      <c r="DA360">
        <v>5110180</v>
      </c>
      <c r="DB360" t="s">
        <v>10</v>
      </c>
      <c r="DC360" t="b">
        <v>1</v>
      </c>
      <c r="DD360">
        <v>5110180</v>
      </c>
      <c r="DE360">
        <v>0</v>
      </c>
      <c r="DF360" t="b">
        <v>1</v>
      </c>
      <c r="DG360" s="23">
        <f>ROUND(ПП4[[#This Row],[Стоимость квартиры с отделкой]]/1000000,2)</f>
        <v>5.1100000000000003</v>
      </c>
    </row>
    <row r="361" spans="1:111" x14ac:dyDescent="0.25">
      <c r="A361">
        <v>360</v>
      </c>
      <c r="B361" t="s">
        <v>21</v>
      </c>
      <c r="C361">
        <v>19</v>
      </c>
      <c r="D361" t="s">
        <v>53</v>
      </c>
      <c r="E361">
        <v>0</v>
      </c>
      <c r="F361">
        <v>14.73</v>
      </c>
      <c r="I361">
        <v>14.73</v>
      </c>
      <c r="J361">
        <v>5.74</v>
      </c>
      <c r="K361">
        <v>3.61</v>
      </c>
      <c r="N361">
        <v>3.6</v>
      </c>
      <c r="O361">
        <v>3.34</v>
      </c>
      <c r="Q361">
        <v>3.34</v>
      </c>
      <c r="R361">
        <v>31.02</v>
      </c>
      <c r="S361">
        <v>27.68</v>
      </c>
      <c r="T361">
        <v>29.35</v>
      </c>
      <c r="U361">
        <v>30.199999999999996</v>
      </c>
      <c r="V361">
        <v>83160</v>
      </c>
      <c r="W361">
        <v>4158</v>
      </c>
      <c r="X361">
        <v>87318</v>
      </c>
      <c r="Z361">
        <v>87318</v>
      </c>
      <c r="AB361">
        <v>87318</v>
      </c>
      <c r="AC361">
        <v>10.740114</v>
      </c>
      <c r="AD361">
        <v>87328.740114</v>
      </c>
      <c r="AE361">
        <v>4366.4370057000006</v>
      </c>
      <c r="AF361">
        <v>91695.177119700005</v>
      </c>
      <c r="AH361">
        <v>91695.177119700005</v>
      </c>
      <c r="AJ361">
        <v>91695.177119700005</v>
      </c>
      <c r="AK361">
        <v>916.95177119699997</v>
      </c>
      <c r="AL361">
        <v>92612.128890897002</v>
      </c>
      <c r="AM361">
        <v>1852.2425778179399</v>
      </c>
      <c r="AN361">
        <v>94464.371468714948</v>
      </c>
      <c r="AO361">
        <v>4723.2185734357472</v>
      </c>
      <c r="AP361">
        <v>99187.590042150681</v>
      </c>
      <c r="AQ361">
        <v>2975.627701264521</v>
      </c>
      <c r="AR361">
        <v>102163.2177434152</v>
      </c>
      <c r="AT361">
        <v>102163.2177434152</v>
      </c>
      <c r="AV361">
        <v>102163.2177434152</v>
      </c>
      <c r="AX361">
        <v>102163.2177434152</v>
      </c>
      <c r="AZ361">
        <v>102163.2177434152</v>
      </c>
      <c r="BB361">
        <v>102163.2177434152</v>
      </c>
      <c r="BD361">
        <v>102163.2177434152</v>
      </c>
      <c r="BF361">
        <v>102163.2177434152</v>
      </c>
      <c r="BH361">
        <v>102163.2177434152</v>
      </c>
      <c r="BI361" s="5"/>
      <c r="BJ361" s="5">
        <v>102163.2177434152</v>
      </c>
      <c r="BL361">
        <v>102163.2177434152</v>
      </c>
      <c r="BN361">
        <v>102163.2177434152</v>
      </c>
      <c r="BP361">
        <v>102163.2177434152</v>
      </c>
      <c r="BR361">
        <v>102163.2177434152</v>
      </c>
      <c r="BT361">
        <v>102163.2177434152</v>
      </c>
      <c r="BV361">
        <v>102163.2177434152</v>
      </c>
      <c r="BX361">
        <v>102163.2177434152</v>
      </c>
      <c r="BY361">
        <v>102163.22</v>
      </c>
      <c r="BZ361">
        <v>2998490.51</v>
      </c>
      <c r="CB361">
        <v>0.06</v>
      </c>
      <c r="CC361">
        <v>179909.43059999999</v>
      </c>
      <c r="CD361">
        <v>96033.426916524695</v>
      </c>
      <c r="CE361">
        <v>2818581.08</v>
      </c>
      <c r="CF361" t="s">
        <v>10</v>
      </c>
      <c r="CG361">
        <v>15500</v>
      </c>
      <c r="CH361">
        <v>111533.4269165247</v>
      </c>
      <c r="CI361">
        <v>454925</v>
      </c>
      <c r="CJ361">
        <v>3273506.08</v>
      </c>
      <c r="CL361" t="s">
        <v>110</v>
      </c>
      <c r="CN361">
        <v>0</v>
      </c>
      <c r="CO361" t="s">
        <v>1</v>
      </c>
      <c r="CP361" t="s">
        <v>1</v>
      </c>
      <c r="CQ361" t="b">
        <v>1</v>
      </c>
      <c r="CR361" t="s">
        <v>1863</v>
      </c>
      <c r="CT361" t="s">
        <v>1871</v>
      </c>
      <c r="CU361" t="s">
        <v>1862</v>
      </c>
      <c r="CV361" t="s">
        <v>1082</v>
      </c>
      <c r="CW361" t="s">
        <v>128</v>
      </c>
      <c r="CX361" t="s">
        <v>1450</v>
      </c>
      <c r="CY361">
        <v>0.8499999999999942</v>
      </c>
      <c r="CZ361">
        <v>94803.412879045354</v>
      </c>
      <c r="DA361">
        <v>3273506.08</v>
      </c>
      <c r="DB361" t="s">
        <v>10</v>
      </c>
      <c r="DC361" t="b">
        <v>1</v>
      </c>
      <c r="DD361">
        <v>3273506.08</v>
      </c>
      <c r="DE361">
        <v>0</v>
      </c>
      <c r="DF361" t="b">
        <v>1</v>
      </c>
      <c r="DG361" s="23">
        <f>ROUND(ПП4[[#This Row],[Стоимость квартиры с отделкой]]/1000000,2)</f>
        <v>3.27</v>
      </c>
    </row>
    <row r="362" spans="1:111" x14ac:dyDescent="0.25">
      <c r="A362">
        <v>361</v>
      </c>
      <c r="B362" t="s">
        <v>21</v>
      </c>
      <c r="C362">
        <v>19</v>
      </c>
      <c r="D362" t="s">
        <v>54</v>
      </c>
      <c r="E362">
        <v>2</v>
      </c>
      <c r="F362">
        <v>17.22</v>
      </c>
      <c r="G362">
        <v>12.24</v>
      </c>
      <c r="I362">
        <v>29.46</v>
      </c>
      <c r="J362">
        <v>17.010000000000002</v>
      </c>
      <c r="K362">
        <v>3.67</v>
      </c>
      <c r="L362">
        <v>2.4</v>
      </c>
      <c r="N362">
        <v>12.71</v>
      </c>
      <c r="O362">
        <v>2.61</v>
      </c>
      <c r="P362">
        <v>2.78</v>
      </c>
      <c r="Q362">
        <v>5.39</v>
      </c>
      <c r="R362">
        <v>70.64</v>
      </c>
      <c r="S362">
        <v>65.25</v>
      </c>
      <c r="T362">
        <v>67.95</v>
      </c>
      <c r="U362">
        <v>69.3</v>
      </c>
      <c r="V362">
        <v>76636</v>
      </c>
      <c r="W362">
        <v>3831.8</v>
      </c>
      <c r="X362">
        <v>80467.8</v>
      </c>
      <c r="Z362">
        <v>80467.8</v>
      </c>
      <c r="AA362">
        <v>4023.39</v>
      </c>
      <c r="AB362">
        <v>84491.19</v>
      </c>
      <c r="AC362">
        <v>10.392416369999999</v>
      </c>
      <c r="AD362">
        <v>84501.582416370002</v>
      </c>
      <c r="AF362">
        <v>84501.582416370002</v>
      </c>
      <c r="AH362">
        <v>84501.582416370002</v>
      </c>
      <c r="AI362">
        <v>1690.0316483274</v>
      </c>
      <c r="AJ362">
        <v>86191.614064697409</v>
      </c>
      <c r="AK362">
        <v>861.9161406469741</v>
      </c>
      <c r="AL362">
        <v>87053.530205344388</v>
      </c>
      <c r="AM362">
        <v>1741.0706041068879</v>
      </c>
      <c r="AN362">
        <v>88794.60080945128</v>
      </c>
      <c r="AP362">
        <v>88794.60080945128</v>
      </c>
      <c r="AQ362">
        <v>2663.8380242835383</v>
      </c>
      <c r="AR362">
        <v>91458.438833734821</v>
      </c>
      <c r="AT362">
        <v>91458.438833734821</v>
      </c>
      <c r="AU362">
        <v>2743.7531650120445</v>
      </c>
      <c r="AV362">
        <v>94202.191998746886</v>
      </c>
      <c r="AX362">
        <v>94202.191998746886</v>
      </c>
      <c r="AZ362">
        <v>94202.191998746886</v>
      </c>
      <c r="BB362">
        <v>94202.191998746886</v>
      </c>
      <c r="BD362">
        <v>94202.191998746886</v>
      </c>
      <c r="BF362">
        <v>94202.191998746886</v>
      </c>
      <c r="BH362">
        <v>94202.191998746886</v>
      </c>
      <c r="BI362" s="5"/>
      <c r="BJ362" s="5">
        <v>94202.191998746886</v>
      </c>
      <c r="BL362">
        <v>94202.191998746886</v>
      </c>
      <c r="BN362">
        <v>94202.191998746886</v>
      </c>
      <c r="BP362">
        <v>94202.191998746886</v>
      </c>
      <c r="BR362">
        <v>94202.191998746886</v>
      </c>
      <c r="BT362">
        <v>94202.191998746886</v>
      </c>
      <c r="BV362">
        <v>94202.191998746886</v>
      </c>
      <c r="BX362">
        <v>94202.191998746886</v>
      </c>
      <c r="BY362">
        <v>94202.19</v>
      </c>
      <c r="BZ362">
        <v>6401100</v>
      </c>
      <c r="CA362">
        <v>305775</v>
      </c>
      <c r="CC362">
        <v>305775</v>
      </c>
      <c r="CD362">
        <v>89703.090507726272</v>
      </c>
      <c r="CE362">
        <v>6095325</v>
      </c>
      <c r="CF362" t="s">
        <v>9</v>
      </c>
      <c r="CG362">
        <v>7500</v>
      </c>
      <c r="CH362">
        <v>97203.090507726272</v>
      </c>
      <c r="CI362">
        <v>509625</v>
      </c>
      <c r="CJ362">
        <v>6604950</v>
      </c>
      <c r="CL362" t="s">
        <v>1287</v>
      </c>
      <c r="CN362">
        <v>0</v>
      </c>
      <c r="CO362" t="s">
        <v>1</v>
      </c>
      <c r="CP362" t="s">
        <v>1</v>
      </c>
      <c r="CQ362" t="b">
        <v>1</v>
      </c>
      <c r="CR362" t="s">
        <v>1863</v>
      </c>
      <c r="CT362" t="s">
        <v>1871</v>
      </c>
      <c r="CU362" t="s">
        <v>1857</v>
      </c>
      <c r="CV362" t="s">
        <v>1083</v>
      </c>
      <c r="CW362" t="s">
        <v>1269</v>
      </c>
      <c r="CX362" t="s">
        <v>1450</v>
      </c>
      <c r="CY362">
        <v>1.3499999999999943</v>
      </c>
      <c r="CZ362">
        <v>131224.17218542992</v>
      </c>
      <c r="DA362">
        <v>6604950</v>
      </c>
      <c r="DB362" t="s">
        <v>9</v>
      </c>
      <c r="DC362" t="b">
        <v>1</v>
      </c>
      <c r="DD362">
        <v>6604950</v>
      </c>
      <c r="DE362">
        <v>0</v>
      </c>
      <c r="DF362" t="b">
        <v>1</v>
      </c>
      <c r="DG362" s="23">
        <f>ROUND(ПП4[[#This Row],[Стоимость квартиры с отделкой]]/1000000,2)</f>
        <v>6.6</v>
      </c>
    </row>
    <row r="363" spans="1:111" x14ac:dyDescent="0.25">
      <c r="A363">
        <v>362</v>
      </c>
      <c r="B363" t="s">
        <v>21</v>
      </c>
      <c r="C363">
        <v>19</v>
      </c>
      <c r="D363" t="s">
        <v>55</v>
      </c>
      <c r="E363">
        <v>0</v>
      </c>
      <c r="F363">
        <v>19.22</v>
      </c>
      <c r="I363">
        <v>19.22</v>
      </c>
      <c r="J363">
        <v>9.57</v>
      </c>
      <c r="K363">
        <v>3.76</v>
      </c>
      <c r="N363">
        <v>2.56</v>
      </c>
      <c r="O363">
        <v>2.68</v>
      </c>
      <c r="Q363">
        <v>2.68</v>
      </c>
      <c r="R363">
        <v>37.79</v>
      </c>
      <c r="S363">
        <v>35.11</v>
      </c>
      <c r="T363">
        <v>36.450000000000003</v>
      </c>
      <c r="U363">
        <v>37.299999999999997</v>
      </c>
      <c r="V363">
        <v>82404</v>
      </c>
      <c r="W363">
        <v>4120.2</v>
      </c>
      <c r="X363">
        <v>86524.2</v>
      </c>
      <c r="Z363">
        <v>86524.2</v>
      </c>
      <c r="AB363">
        <v>86524.2</v>
      </c>
      <c r="AD363">
        <v>86524.2</v>
      </c>
      <c r="AF363">
        <v>86524.2</v>
      </c>
      <c r="AH363">
        <v>86524.2</v>
      </c>
      <c r="AJ363">
        <v>86524.2</v>
      </c>
      <c r="AL363">
        <v>86524.2</v>
      </c>
      <c r="AN363">
        <v>86524.2</v>
      </c>
      <c r="AP363">
        <v>86524.2</v>
      </c>
      <c r="AR363">
        <v>86524.2</v>
      </c>
      <c r="AT363">
        <v>86524.2</v>
      </c>
      <c r="AV363">
        <v>86524.2</v>
      </c>
      <c r="AX363">
        <v>86524.2</v>
      </c>
      <c r="AZ363">
        <v>86524.2</v>
      </c>
      <c r="BB363">
        <v>86524.2</v>
      </c>
      <c r="BD363">
        <v>86524.2</v>
      </c>
      <c r="BF363">
        <v>86524.2</v>
      </c>
      <c r="BH363">
        <v>86524.2</v>
      </c>
      <c r="BI363" s="5"/>
      <c r="BJ363" s="5">
        <v>86524.2</v>
      </c>
      <c r="BL363">
        <v>86524.2</v>
      </c>
      <c r="BN363">
        <v>86524.2</v>
      </c>
      <c r="BP363">
        <v>86524.2</v>
      </c>
      <c r="BR363">
        <v>86524.2</v>
      </c>
      <c r="BT363">
        <v>86524.2</v>
      </c>
      <c r="BV363">
        <v>86524.2</v>
      </c>
      <c r="BX363">
        <v>86524.2</v>
      </c>
      <c r="BY363">
        <v>86524.2</v>
      </c>
      <c r="BZ363">
        <v>3153807.09</v>
      </c>
      <c r="CC363">
        <v>0</v>
      </c>
      <c r="CD363">
        <v>86524.199999999983</v>
      </c>
      <c r="CE363">
        <v>3153807.09</v>
      </c>
      <c r="CF363" t="s">
        <v>8</v>
      </c>
      <c r="CH363">
        <v>86524.199999999983</v>
      </c>
      <c r="CI363">
        <v>0</v>
      </c>
      <c r="CJ363">
        <v>3153807.09</v>
      </c>
      <c r="CN363">
        <v>0</v>
      </c>
      <c r="CO363" t="s">
        <v>1</v>
      </c>
      <c r="CP363" t="s">
        <v>1</v>
      </c>
      <c r="CQ363" t="b">
        <v>1</v>
      </c>
      <c r="CR363" t="s">
        <v>1863</v>
      </c>
      <c r="CT363" t="s">
        <v>1871</v>
      </c>
      <c r="CU363" t="s">
        <v>1862</v>
      </c>
      <c r="CV363" t="s">
        <v>1084</v>
      </c>
      <c r="CW363" t="s">
        <v>128</v>
      </c>
      <c r="CX363" t="s">
        <v>1450</v>
      </c>
      <c r="CY363">
        <v>0.8499999999999942</v>
      </c>
      <c r="CZ363">
        <v>73545.569999999498</v>
      </c>
      <c r="DA363">
        <v>3153807.09</v>
      </c>
      <c r="DB363" t="s">
        <v>8</v>
      </c>
      <c r="DC363" t="b">
        <v>1</v>
      </c>
      <c r="DD363">
        <v>3153807.09</v>
      </c>
      <c r="DE363">
        <v>0</v>
      </c>
      <c r="DF363" t="b">
        <v>1</v>
      </c>
      <c r="DG363" s="23">
        <f>ROUND(ПП4[[#This Row],[Стоимость квартиры с отделкой]]/1000000,2)</f>
        <v>3.15</v>
      </c>
    </row>
    <row r="364" spans="1:111" x14ac:dyDescent="0.25">
      <c r="A364">
        <v>363</v>
      </c>
      <c r="B364" t="s">
        <v>21</v>
      </c>
      <c r="C364">
        <v>19</v>
      </c>
      <c r="D364" t="s">
        <v>56</v>
      </c>
      <c r="E364">
        <v>2</v>
      </c>
      <c r="F364">
        <v>18.12</v>
      </c>
      <c r="G364">
        <v>9.8800000000000008</v>
      </c>
      <c r="I364">
        <v>28</v>
      </c>
      <c r="J364">
        <v>15.3</v>
      </c>
      <c r="K364">
        <v>3.49</v>
      </c>
      <c r="L364">
        <v>2.34</v>
      </c>
      <c r="N364">
        <v>8.1</v>
      </c>
      <c r="O364">
        <v>2.63</v>
      </c>
      <c r="Q364">
        <v>2.63</v>
      </c>
      <c r="R364">
        <v>59.86</v>
      </c>
      <c r="S364">
        <v>57.23</v>
      </c>
      <c r="T364">
        <v>58.55</v>
      </c>
      <c r="U364">
        <v>60.3</v>
      </c>
      <c r="V364">
        <v>73970.399999999994</v>
      </c>
      <c r="W364">
        <v>3698.52</v>
      </c>
      <c r="X364">
        <v>77668.92</v>
      </c>
      <c r="Z364">
        <v>77668.92</v>
      </c>
      <c r="AA364">
        <v>3883.4459999999999</v>
      </c>
      <c r="AB364">
        <v>81552.365999999995</v>
      </c>
      <c r="AC364">
        <v>10.030941018</v>
      </c>
      <c r="AD364">
        <v>81562.396941018</v>
      </c>
      <c r="AF364">
        <v>81562.396941018</v>
      </c>
      <c r="AH364">
        <v>81562.396941018</v>
      </c>
      <c r="AI364">
        <v>1631.2479388203601</v>
      </c>
      <c r="AJ364">
        <v>83193.644879838364</v>
      </c>
      <c r="AK364">
        <v>831.93644879838371</v>
      </c>
      <c r="AL364">
        <v>84025.581328636748</v>
      </c>
      <c r="AM364">
        <v>1680.5116265727347</v>
      </c>
      <c r="AN364">
        <v>85706.092955209489</v>
      </c>
      <c r="AO364">
        <v>2571.1827886562846</v>
      </c>
      <c r="AP364">
        <v>88277.275743865772</v>
      </c>
      <c r="AQ364">
        <v>2648.318272315973</v>
      </c>
      <c r="AR364">
        <v>90925.594016181742</v>
      </c>
      <c r="AS364">
        <v>4546.2797008090874</v>
      </c>
      <c r="AT364">
        <v>95471.873716990827</v>
      </c>
      <c r="AU364">
        <v>2864.1562115097249</v>
      </c>
      <c r="AV364">
        <v>98336.029928500546</v>
      </c>
      <c r="AX364">
        <v>98336.029928500546</v>
      </c>
      <c r="AZ364">
        <v>98336.029928500546</v>
      </c>
      <c r="BB364">
        <v>98336.029928500546</v>
      </c>
      <c r="BD364">
        <v>98336.029928500546</v>
      </c>
      <c r="BF364">
        <v>98336.029928500546</v>
      </c>
      <c r="BH364">
        <v>98336.029928500546</v>
      </c>
      <c r="BI364" s="5">
        <v>4916.8014964250278</v>
      </c>
      <c r="BJ364" s="5">
        <v>103252.83142492558</v>
      </c>
      <c r="BK364">
        <v>1000</v>
      </c>
      <c r="BL364">
        <v>104252.83142492558</v>
      </c>
      <c r="BM364">
        <v>2085.0566284985116</v>
      </c>
      <c r="BN364">
        <v>106337.88805342407</v>
      </c>
      <c r="BO364">
        <v>5316.8944026712052</v>
      </c>
      <c r="BP364">
        <v>111654.7824560953</v>
      </c>
      <c r="BQ364">
        <v>500</v>
      </c>
      <c r="BR364">
        <v>112154.7824560953</v>
      </c>
      <c r="BT364">
        <v>112154.7824560953</v>
      </c>
      <c r="BV364">
        <v>112154.7824560953</v>
      </c>
      <c r="BX364">
        <v>112154.7824560953</v>
      </c>
      <c r="BY364">
        <v>112154.78</v>
      </c>
      <c r="BZ364">
        <v>6566700</v>
      </c>
      <c r="CB364">
        <v>0.03</v>
      </c>
      <c r="CC364">
        <v>197001</v>
      </c>
      <c r="CD364">
        <v>108790.76003415884</v>
      </c>
      <c r="CE364">
        <v>6369699</v>
      </c>
      <c r="CF364" t="s">
        <v>10</v>
      </c>
      <c r="CG364">
        <v>22000</v>
      </c>
      <c r="CH364">
        <v>130790.76003415884</v>
      </c>
      <c r="CI364">
        <v>1288100</v>
      </c>
      <c r="CJ364">
        <v>7657799</v>
      </c>
      <c r="CL364" t="s">
        <v>110</v>
      </c>
      <c r="CN364">
        <v>0</v>
      </c>
      <c r="CO364" t="s">
        <v>1</v>
      </c>
      <c r="CP364" t="s">
        <v>1</v>
      </c>
      <c r="CQ364" t="b">
        <v>1</v>
      </c>
      <c r="CR364" t="s">
        <v>1863</v>
      </c>
      <c r="CT364" t="s">
        <v>1871</v>
      </c>
      <c r="CU364" t="s">
        <v>1857</v>
      </c>
      <c r="CV364" t="s">
        <v>1085</v>
      </c>
      <c r="CW364" t="s">
        <v>1269</v>
      </c>
      <c r="CX364" t="s">
        <v>1450</v>
      </c>
      <c r="CY364">
        <v>1.75</v>
      </c>
      <c r="CZ364">
        <v>228883.83005977797</v>
      </c>
      <c r="DA364">
        <v>7657799</v>
      </c>
      <c r="DB364" t="s">
        <v>10</v>
      </c>
      <c r="DC364" t="b">
        <v>1</v>
      </c>
      <c r="DD364">
        <v>7657799</v>
      </c>
      <c r="DE364">
        <v>0</v>
      </c>
      <c r="DF364" t="b">
        <v>1</v>
      </c>
      <c r="DG364" s="23">
        <f>ROUND(ПП4[[#This Row],[Стоимость квартиры с отделкой]]/1000000,2)</f>
        <v>7.66</v>
      </c>
    </row>
    <row r="365" spans="1:111" x14ac:dyDescent="0.25">
      <c r="A365">
        <v>364</v>
      </c>
      <c r="B365" t="s">
        <v>21</v>
      </c>
      <c r="C365">
        <v>19</v>
      </c>
      <c r="D365" t="s">
        <v>57</v>
      </c>
      <c r="E365">
        <v>2</v>
      </c>
      <c r="F365">
        <v>15.36</v>
      </c>
      <c r="G365">
        <v>9.8699999999999992</v>
      </c>
      <c r="I365">
        <v>25.23</v>
      </c>
      <c r="J365">
        <v>16.260000000000002</v>
      </c>
      <c r="K365">
        <v>3.74</v>
      </c>
      <c r="L365">
        <v>2.09</v>
      </c>
      <c r="N365">
        <v>8.06</v>
      </c>
      <c r="O365">
        <v>2.63</v>
      </c>
      <c r="Q365">
        <v>2.63</v>
      </c>
      <c r="R365">
        <v>58.01</v>
      </c>
      <c r="S365">
        <v>55.379999999999995</v>
      </c>
      <c r="T365">
        <v>56.7</v>
      </c>
      <c r="U365">
        <v>57.999999999999993</v>
      </c>
      <c r="V365">
        <v>73970.399999999994</v>
      </c>
      <c r="W365">
        <v>3698.52</v>
      </c>
      <c r="X365">
        <v>77668.92</v>
      </c>
      <c r="Z365">
        <v>77668.92</v>
      </c>
      <c r="AA365">
        <v>3883.4459999999999</v>
      </c>
      <c r="AB365">
        <v>81552.365999999995</v>
      </c>
      <c r="AC365">
        <v>10.030941018</v>
      </c>
      <c r="AD365">
        <v>81562.396941018</v>
      </c>
      <c r="AF365">
        <v>81562.396941018</v>
      </c>
      <c r="AH365">
        <v>81562.396941018</v>
      </c>
      <c r="AJ365">
        <v>81562.396941018</v>
      </c>
      <c r="AL365">
        <v>81562.396941018</v>
      </c>
      <c r="AN365">
        <v>81562.396941018</v>
      </c>
      <c r="AP365">
        <v>81562.396941018</v>
      </c>
      <c r="AR365">
        <v>81562.396941018</v>
      </c>
      <c r="AT365">
        <v>81562.396941018</v>
      </c>
      <c r="AV365">
        <v>81562.396941018</v>
      </c>
      <c r="AX365">
        <v>81562.396941018</v>
      </c>
      <c r="AZ365">
        <v>81562.396941018</v>
      </c>
      <c r="BB365">
        <v>81562.396941018</v>
      </c>
      <c r="BD365">
        <v>81562.396941018</v>
      </c>
      <c r="BF365">
        <v>81562.396941018</v>
      </c>
      <c r="BH365">
        <v>81562.396941018</v>
      </c>
      <c r="BI365" s="5"/>
      <c r="BJ365" s="5">
        <v>81562.396941018</v>
      </c>
      <c r="BL365">
        <v>81562.396941018</v>
      </c>
      <c r="BN365">
        <v>81562.396941018</v>
      </c>
      <c r="BP365">
        <v>81562.396941018</v>
      </c>
      <c r="BR365">
        <v>81562.396941018</v>
      </c>
      <c r="BT365">
        <v>81562.396941018</v>
      </c>
      <c r="BV365">
        <v>81562.396941018</v>
      </c>
      <c r="BX365">
        <v>81562.396941018</v>
      </c>
      <c r="BY365">
        <v>81562.399999999994</v>
      </c>
      <c r="BZ365">
        <v>4624588.08</v>
      </c>
      <c r="CB365">
        <v>0.05</v>
      </c>
      <c r="CC365">
        <v>231229.40400000001</v>
      </c>
      <c r="CD365">
        <v>77484.280070546723</v>
      </c>
      <c r="CE365">
        <v>4393358.68</v>
      </c>
      <c r="CF365" t="s">
        <v>9</v>
      </c>
      <c r="CG365">
        <v>4000</v>
      </c>
      <c r="CH365">
        <v>81484.280070546723</v>
      </c>
      <c r="CI365">
        <v>226800</v>
      </c>
      <c r="CJ365">
        <v>4620158.68</v>
      </c>
      <c r="CL365" t="s">
        <v>62</v>
      </c>
      <c r="CN365">
        <v>0</v>
      </c>
      <c r="CO365" t="s">
        <v>1</v>
      </c>
      <c r="CP365" t="s">
        <v>1</v>
      </c>
      <c r="CQ365" t="b">
        <v>1</v>
      </c>
      <c r="CR365" t="s">
        <v>1863</v>
      </c>
      <c r="CT365" t="s">
        <v>1871</v>
      </c>
      <c r="CU365" t="s">
        <v>1857</v>
      </c>
      <c r="CV365" t="s">
        <v>1086</v>
      </c>
      <c r="CW365" t="s">
        <v>128</v>
      </c>
      <c r="CX365" t="s">
        <v>1450</v>
      </c>
      <c r="CY365">
        <v>1.2999999999999901</v>
      </c>
      <c r="CZ365">
        <v>105929.56409170992</v>
      </c>
      <c r="DA365">
        <v>4620158.68</v>
      </c>
      <c r="DB365" t="s">
        <v>9</v>
      </c>
      <c r="DC365" t="b">
        <v>1</v>
      </c>
      <c r="DD365">
        <v>4620158.68</v>
      </c>
      <c r="DE365">
        <v>0</v>
      </c>
      <c r="DF365" t="b">
        <v>1</v>
      </c>
      <c r="DG365" s="23">
        <f>ROUND(ПП4[[#This Row],[Стоимость квартиры с отделкой]]/1000000,2)</f>
        <v>4.62</v>
      </c>
    </row>
    <row r="366" spans="1:111" x14ac:dyDescent="0.25">
      <c r="A366">
        <v>365</v>
      </c>
      <c r="B366" t="s">
        <v>21</v>
      </c>
      <c r="C366">
        <v>19</v>
      </c>
      <c r="D366" t="s">
        <v>58</v>
      </c>
      <c r="E366">
        <v>3</v>
      </c>
      <c r="F366">
        <v>16.27</v>
      </c>
      <c r="G366">
        <v>10.96</v>
      </c>
      <c r="H366">
        <v>10.7</v>
      </c>
      <c r="I366">
        <v>37.93</v>
      </c>
      <c r="J366">
        <v>13.42</v>
      </c>
      <c r="K366">
        <v>4.53</v>
      </c>
      <c r="L366">
        <v>2.27</v>
      </c>
      <c r="N366">
        <v>12.94</v>
      </c>
      <c r="O366">
        <v>2.83</v>
      </c>
      <c r="Q366">
        <v>2.83</v>
      </c>
      <c r="R366">
        <v>73.92</v>
      </c>
      <c r="S366">
        <v>71.09</v>
      </c>
      <c r="T366">
        <v>72.510000000000005</v>
      </c>
      <c r="U366">
        <v>74.2</v>
      </c>
      <c r="V366">
        <v>74009.600000000006</v>
      </c>
      <c r="W366">
        <v>3700.4800000000009</v>
      </c>
      <c r="X366">
        <v>77710.080000000002</v>
      </c>
      <c r="Z366">
        <v>77710.080000000002</v>
      </c>
      <c r="AB366">
        <v>77710.080000000002</v>
      </c>
      <c r="AC366">
        <v>9.5583398400000004</v>
      </c>
      <c r="AD366">
        <v>77719.638339840007</v>
      </c>
      <c r="AF366">
        <v>77719.638339840007</v>
      </c>
      <c r="AH366">
        <v>77719.638339840007</v>
      </c>
      <c r="AI366">
        <v>2331.5891501952001</v>
      </c>
      <c r="AJ366">
        <v>80051.227490035206</v>
      </c>
      <c r="AK366">
        <v>800.51227490035205</v>
      </c>
      <c r="AL366">
        <v>80851.739764935555</v>
      </c>
      <c r="AM366">
        <v>1617.0347952987113</v>
      </c>
      <c r="AN366">
        <v>82468.774560234262</v>
      </c>
      <c r="AP366">
        <v>82468.774560234262</v>
      </c>
      <c r="AQ366">
        <v>2474.0632368070278</v>
      </c>
      <c r="AR366">
        <v>84942.837797041284</v>
      </c>
      <c r="AT366">
        <v>84942.837797041284</v>
      </c>
      <c r="AV366">
        <v>84942.837797041284</v>
      </c>
      <c r="AX366">
        <v>84942.837797041284</v>
      </c>
      <c r="AZ366">
        <v>84942.837797041284</v>
      </c>
      <c r="BB366">
        <v>84942.837797041284</v>
      </c>
      <c r="BD366">
        <v>84942.837797041284</v>
      </c>
      <c r="BF366">
        <v>84942.837797041284</v>
      </c>
      <c r="BH366">
        <v>84942.837797041284</v>
      </c>
      <c r="BI366" s="5"/>
      <c r="BJ366" s="5">
        <v>84942.837797041284</v>
      </c>
      <c r="BL366">
        <v>84942.837797041284</v>
      </c>
      <c r="BN366">
        <v>84942.837797041284</v>
      </c>
      <c r="BP366">
        <v>84942.837797041284</v>
      </c>
      <c r="BR366">
        <v>84942.837797041284</v>
      </c>
      <c r="BT366">
        <v>84942.837797041284</v>
      </c>
      <c r="BV366">
        <v>84942.837797041284</v>
      </c>
      <c r="BX366">
        <v>84942.837797041284</v>
      </c>
      <c r="BY366">
        <v>84942.84</v>
      </c>
      <c r="BZ366">
        <v>6159205.3300000001</v>
      </c>
      <c r="CB366">
        <v>0.06</v>
      </c>
      <c r="CC366">
        <v>369552.3198</v>
      </c>
      <c r="CD366">
        <v>79846.269617983722</v>
      </c>
      <c r="CE366">
        <v>5789653.0099999998</v>
      </c>
      <c r="CF366" t="s">
        <v>9</v>
      </c>
      <c r="CG366">
        <v>4500</v>
      </c>
      <c r="CH366">
        <v>84346.269617983722</v>
      </c>
      <c r="CI366">
        <v>326295</v>
      </c>
      <c r="CJ366">
        <v>6115948.0099999998</v>
      </c>
      <c r="CL366" t="s">
        <v>110</v>
      </c>
      <c r="CN366">
        <v>0</v>
      </c>
      <c r="CO366" t="s">
        <v>1</v>
      </c>
      <c r="CP366" t="s">
        <v>1</v>
      </c>
      <c r="CQ366" t="b">
        <v>1</v>
      </c>
      <c r="CR366" t="s">
        <v>1863</v>
      </c>
      <c r="CT366" t="s">
        <v>1871</v>
      </c>
      <c r="CU366" t="s">
        <v>1866</v>
      </c>
      <c r="CV366" t="s">
        <v>1087</v>
      </c>
      <c r="CW366" t="s">
        <v>128</v>
      </c>
      <c r="CX366" t="s">
        <v>1450</v>
      </c>
      <c r="CY366">
        <v>1.6899999999999975</v>
      </c>
      <c r="CZ366">
        <v>142545.1956543923</v>
      </c>
      <c r="DA366">
        <v>6115948.0099999998</v>
      </c>
      <c r="DB366" t="s">
        <v>9</v>
      </c>
      <c r="DC366" t="b">
        <v>1</v>
      </c>
      <c r="DD366">
        <v>6115948.0099999998</v>
      </c>
      <c r="DE366">
        <v>0</v>
      </c>
      <c r="DF366" t="b">
        <v>1</v>
      </c>
      <c r="DG366" s="23">
        <f>ROUND(ПП4[[#This Row],[Стоимость квартиры с отделкой]]/1000000,2)</f>
        <v>6.12</v>
      </c>
    </row>
    <row r="367" spans="1:111" x14ac:dyDescent="0.25">
      <c r="A367">
        <v>366</v>
      </c>
      <c r="B367" t="s">
        <v>21</v>
      </c>
      <c r="C367">
        <v>19</v>
      </c>
      <c r="D367" t="s">
        <v>59</v>
      </c>
      <c r="E367">
        <v>1</v>
      </c>
      <c r="F367">
        <v>10.68</v>
      </c>
      <c r="I367">
        <v>10.68</v>
      </c>
      <c r="J367">
        <v>12.75</v>
      </c>
      <c r="K367">
        <v>3.65</v>
      </c>
      <c r="N367">
        <v>5.45</v>
      </c>
      <c r="O367">
        <v>2.62</v>
      </c>
      <c r="Q367">
        <v>2.62</v>
      </c>
      <c r="R367">
        <v>35.15</v>
      </c>
      <c r="S367">
        <v>32.53</v>
      </c>
      <c r="T367">
        <v>33.840000000000003</v>
      </c>
      <c r="U367">
        <v>34.599999999999994</v>
      </c>
      <c r="V367">
        <v>77000</v>
      </c>
      <c r="W367">
        <v>3850</v>
      </c>
      <c r="X367">
        <v>80850</v>
      </c>
      <c r="Y367">
        <v>3234</v>
      </c>
      <c r="Z367">
        <v>84084</v>
      </c>
      <c r="AA367">
        <v>4204.2</v>
      </c>
      <c r="AB367">
        <v>88288.2</v>
      </c>
      <c r="AC367">
        <v>10.8594486</v>
      </c>
      <c r="AD367">
        <v>88299.05944859999</v>
      </c>
      <c r="AE367">
        <v>4414.95297243</v>
      </c>
      <c r="AF367">
        <v>92714.012421029984</v>
      </c>
      <c r="AH367">
        <v>92714.012421029984</v>
      </c>
      <c r="AI367">
        <v>2781.4203726308992</v>
      </c>
      <c r="AJ367">
        <v>95495.432793660875</v>
      </c>
      <c r="AK367">
        <v>2864.8629838098268</v>
      </c>
      <c r="AL367">
        <v>98360.295777470717</v>
      </c>
      <c r="AM367">
        <v>3934.4118310988288</v>
      </c>
      <c r="AN367">
        <v>102294.70760856954</v>
      </c>
      <c r="AO367">
        <v>2045.8941521713907</v>
      </c>
      <c r="AP367">
        <v>104340.60176074092</v>
      </c>
      <c r="AQ367">
        <v>3130.2180528222279</v>
      </c>
      <c r="AR367">
        <v>107470.81981356315</v>
      </c>
      <c r="AS367">
        <v>5373.5409906781579</v>
      </c>
      <c r="AT367">
        <v>112844.36080424133</v>
      </c>
      <c r="AU367">
        <v>3385.3308241272393</v>
      </c>
      <c r="AV367">
        <v>116229.69162836856</v>
      </c>
      <c r="AW367">
        <v>6973.7814977021135</v>
      </c>
      <c r="AX367">
        <v>123203.47312607068</v>
      </c>
      <c r="AZ367">
        <v>123203.47312607068</v>
      </c>
      <c r="BB367">
        <v>123203.47312607068</v>
      </c>
      <c r="BD367">
        <v>123203.47312607068</v>
      </c>
      <c r="BF367">
        <v>123203.47312607068</v>
      </c>
      <c r="BH367">
        <v>123203.47312607068</v>
      </c>
      <c r="BI367" s="5">
        <v>6160.1736563035338</v>
      </c>
      <c r="BJ367" s="5">
        <v>129363.6467823742</v>
      </c>
      <c r="BK367">
        <v>500</v>
      </c>
      <c r="BL367">
        <v>129863.6467823742</v>
      </c>
      <c r="BM367">
        <v>2597.2729356474838</v>
      </c>
      <c r="BN367">
        <v>132460.9197180217</v>
      </c>
      <c r="BO367">
        <v>6623.0459859010853</v>
      </c>
      <c r="BP367">
        <v>139083.96570392279</v>
      </c>
      <c r="BQ367">
        <v>500</v>
      </c>
      <c r="BR367">
        <v>139583.96570392279</v>
      </c>
      <c r="BS367">
        <v>11100</v>
      </c>
      <c r="BT367">
        <v>150683.96570392279</v>
      </c>
      <c r="BU367">
        <v>8300</v>
      </c>
      <c r="BV367">
        <v>158983.96570392279</v>
      </c>
      <c r="BX367">
        <v>158983.96570392279</v>
      </c>
      <c r="BY367">
        <v>158983.97</v>
      </c>
      <c r="BZ367">
        <v>5500900</v>
      </c>
      <c r="CA367">
        <v>1245100</v>
      </c>
      <c r="CC367">
        <v>1245100</v>
      </c>
      <c r="CD367">
        <v>123000</v>
      </c>
      <c r="CE367">
        <v>4255800</v>
      </c>
      <c r="CF367" t="s">
        <v>10</v>
      </c>
      <c r="CG367">
        <v>22000</v>
      </c>
      <c r="CH367">
        <v>145000</v>
      </c>
      <c r="CI367">
        <v>761200</v>
      </c>
      <c r="CJ367">
        <v>5017000</v>
      </c>
      <c r="CK367" t="s">
        <v>20</v>
      </c>
      <c r="CL367" t="s">
        <v>1809</v>
      </c>
      <c r="CN367">
        <v>0</v>
      </c>
      <c r="CO367" t="s">
        <v>1</v>
      </c>
      <c r="CP367" t="s">
        <v>1</v>
      </c>
      <c r="CQ367" t="b">
        <v>1</v>
      </c>
      <c r="CR367" t="s">
        <v>1863</v>
      </c>
      <c r="CS367" t="s">
        <v>1787</v>
      </c>
      <c r="CT367" t="s">
        <v>1871</v>
      </c>
      <c r="CU367" t="s">
        <v>1864</v>
      </c>
      <c r="CV367" t="s">
        <v>1088</v>
      </c>
      <c r="CW367" t="s">
        <v>1269</v>
      </c>
      <c r="CX367" t="s">
        <v>1451</v>
      </c>
      <c r="CY367">
        <v>0.75999999999999091</v>
      </c>
      <c r="CZ367">
        <v>0</v>
      </c>
      <c r="DA367">
        <v>5974900</v>
      </c>
      <c r="DB367" t="s">
        <v>10</v>
      </c>
      <c r="DC367" t="b">
        <v>1</v>
      </c>
      <c r="DD367">
        <v>5017000</v>
      </c>
      <c r="DE367">
        <v>0</v>
      </c>
      <c r="DF367" t="b">
        <v>1</v>
      </c>
      <c r="DG367" s="23">
        <f>ROUND(ПП4[[#This Row],[Стоимость квартиры с отделкой]]/1000000,2)</f>
        <v>5.0199999999999996</v>
      </c>
    </row>
    <row r="368" spans="1:111" x14ac:dyDescent="0.25">
      <c r="A368">
        <v>367</v>
      </c>
      <c r="B368" t="s">
        <v>21</v>
      </c>
      <c r="C368">
        <v>20</v>
      </c>
      <c r="D368" t="s">
        <v>53</v>
      </c>
      <c r="E368">
        <v>0</v>
      </c>
      <c r="F368">
        <v>14.73</v>
      </c>
      <c r="I368">
        <v>14.73</v>
      </c>
      <c r="J368">
        <v>5.74</v>
      </c>
      <c r="K368">
        <v>3.61</v>
      </c>
      <c r="N368">
        <v>3.6</v>
      </c>
      <c r="O368">
        <v>3.34</v>
      </c>
      <c r="Q368">
        <v>3.34</v>
      </c>
      <c r="R368">
        <v>31.02</v>
      </c>
      <c r="S368">
        <v>27.68</v>
      </c>
      <c r="T368">
        <v>29.35</v>
      </c>
      <c r="U368">
        <v>30.4</v>
      </c>
      <c r="V368">
        <v>81648</v>
      </c>
      <c r="W368">
        <v>4082.4</v>
      </c>
      <c r="X368">
        <v>85730.4</v>
      </c>
      <c r="Z368">
        <v>85730.4</v>
      </c>
      <c r="AB368">
        <v>85730.4</v>
      </c>
      <c r="AC368">
        <v>10.5448392</v>
      </c>
      <c r="AD368">
        <v>85740.94483919999</v>
      </c>
      <c r="AE368">
        <v>4287.0472419600001</v>
      </c>
      <c r="AF368">
        <v>90027.992081159988</v>
      </c>
      <c r="AH368">
        <v>90027.992081159988</v>
      </c>
      <c r="AJ368">
        <v>90027.992081159988</v>
      </c>
      <c r="AK368">
        <v>900.27992081160005</v>
      </c>
      <c r="AL368">
        <v>90928.272001971607</v>
      </c>
      <c r="AN368">
        <v>90928.272001971607</v>
      </c>
      <c r="AP368">
        <v>90928.272001971607</v>
      </c>
      <c r="AR368">
        <v>90928.272001971607</v>
      </c>
      <c r="AT368">
        <v>90928.272001971607</v>
      </c>
      <c r="AV368">
        <v>90928.272001971607</v>
      </c>
      <c r="AX368">
        <v>90928.272001971607</v>
      </c>
      <c r="AZ368">
        <v>90928.272001971607</v>
      </c>
      <c r="BB368">
        <v>90928.272001971607</v>
      </c>
      <c r="BD368">
        <v>90928.272001971607</v>
      </c>
      <c r="BF368">
        <v>90928.272001971607</v>
      </c>
      <c r="BH368">
        <v>90928.272001971607</v>
      </c>
      <c r="BI368" s="5"/>
      <c r="BJ368" s="5">
        <v>90928.272001971607</v>
      </c>
      <c r="BL368">
        <v>90928.272001971607</v>
      </c>
      <c r="BN368">
        <v>90928.272001971607</v>
      </c>
      <c r="BP368">
        <v>90928.272001971607</v>
      </c>
      <c r="BR368">
        <v>90928.272001971607</v>
      </c>
      <c r="BT368">
        <v>90928.272001971607</v>
      </c>
      <c r="BV368">
        <v>90928.272001971607</v>
      </c>
      <c r="BX368">
        <v>90928.272001971607</v>
      </c>
      <c r="BY368">
        <v>90928.27</v>
      </c>
      <c r="BZ368">
        <v>2668744.7200000002</v>
      </c>
      <c r="CC368">
        <v>0</v>
      </c>
      <c r="CD368">
        <v>90928.269846678028</v>
      </c>
      <c r="CE368">
        <v>2668744.7200000002</v>
      </c>
      <c r="CF368" t="s">
        <v>9</v>
      </c>
      <c r="CG368">
        <v>4000</v>
      </c>
      <c r="CH368">
        <v>94928.269846678028</v>
      </c>
      <c r="CI368">
        <v>117400</v>
      </c>
      <c r="CJ368">
        <v>2786144.72</v>
      </c>
      <c r="CN368">
        <v>0</v>
      </c>
      <c r="CO368" t="s">
        <v>1</v>
      </c>
      <c r="CP368" t="s">
        <v>1</v>
      </c>
      <c r="CQ368" t="b">
        <v>1</v>
      </c>
      <c r="CR368" t="s">
        <v>1863</v>
      </c>
      <c r="CT368" t="s">
        <v>1871</v>
      </c>
      <c r="CU368" t="s">
        <v>1862</v>
      </c>
      <c r="CV368" t="s">
        <v>1089</v>
      </c>
      <c r="CW368" t="s">
        <v>128</v>
      </c>
      <c r="CX368" t="s">
        <v>1450</v>
      </c>
      <c r="CY368">
        <v>1.0499999999999972</v>
      </c>
      <c r="CZ368">
        <v>99674.683339011666</v>
      </c>
      <c r="DA368">
        <v>2786144.72</v>
      </c>
      <c r="DB368" t="s">
        <v>9</v>
      </c>
      <c r="DC368" t="b">
        <v>1</v>
      </c>
      <c r="DD368">
        <v>2786144.72</v>
      </c>
      <c r="DE368">
        <v>0</v>
      </c>
      <c r="DF368" t="b">
        <v>1</v>
      </c>
      <c r="DG368" s="23">
        <f>ROUND(ПП4[[#This Row],[Стоимость квартиры с отделкой]]/1000000,2)</f>
        <v>2.79</v>
      </c>
    </row>
    <row r="369" spans="1:111" x14ac:dyDescent="0.25">
      <c r="A369">
        <v>368</v>
      </c>
      <c r="B369" t="s">
        <v>21</v>
      </c>
      <c r="C369">
        <v>20</v>
      </c>
      <c r="D369" t="s">
        <v>54</v>
      </c>
      <c r="E369">
        <v>2</v>
      </c>
      <c r="F369">
        <v>17.22</v>
      </c>
      <c r="G369">
        <v>12.24</v>
      </c>
      <c r="I369">
        <v>29.46</v>
      </c>
      <c r="J369">
        <v>17.010000000000002</v>
      </c>
      <c r="K369">
        <v>3.67</v>
      </c>
      <c r="L369">
        <v>2.4</v>
      </c>
      <c r="N369">
        <v>12.71</v>
      </c>
      <c r="O369">
        <v>2.61</v>
      </c>
      <c r="P369">
        <v>2.78</v>
      </c>
      <c r="Q369">
        <v>5.39</v>
      </c>
      <c r="R369">
        <v>70.64</v>
      </c>
      <c r="S369">
        <v>65.25</v>
      </c>
      <c r="T369">
        <v>67.95</v>
      </c>
      <c r="U369">
        <v>69.5</v>
      </c>
      <c r="V369">
        <v>76636</v>
      </c>
      <c r="W369">
        <v>3831.8</v>
      </c>
      <c r="X369">
        <v>80467.8</v>
      </c>
      <c r="Z369">
        <v>80467.8</v>
      </c>
      <c r="AA369">
        <v>4023.39</v>
      </c>
      <c r="AB369">
        <v>84491.19</v>
      </c>
      <c r="AC369">
        <v>10.392416369999999</v>
      </c>
      <c r="AD369">
        <v>84501.582416370002</v>
      </c>
      <c r="AF369">
        <v>84501.582416370002</v>
      </c>
      <c r="AH369">
        <v>84501.582416370002</v>
      </c>
      <c r="AI369">
        <v>1690.0316483274</v>
      </c>
      <c r="AJ369">
        <v>86191.614064697409</v>
      </c>
      <c r="AK369">
        <v>861.9161406469741</v>
      </c>
      <c r="AL369">
        <v>87053.530205344388</v>
      </c>
      <c r="AM369">
        <v>1741.0706041068879</v>
      </c>
      <c r="AN369">
        <v>88794.60080945128</v>
      </c>
      <c r="AP369">
        <v>88794.60080945128</v>
      </c>
      <c r="AQ369">
        <v>2663.8380242835383</v>
      </c>
      <c r="AR369">
        <v>91458.438833734821</v>
      </c>
      <c r="AT369">
        <v>91458.438833734821</v>
      </c>
      <c r="AU369">
        <v>2743.7531650120445</v>
      </c>
      <c r="AV369">
        <v>94202.191998746886</v>
      </c>
      <c r="AX369">
        <v>94202.191998746886</v>
      </c>
      <c r="AZ369">
        <v>94202.191998746886</v>
      </c>
      <c r="BB369">
        <v>94202.191998746886</v>
      </c>
      <c r="BD369">
        <v>94202.191998746886</v>
      </c>
      <c r="BF369">
        <v>94202.191998746886</v>
      </c>
      <c r="BH369">
        <v>94202.191998746886</v>
      </c>
      <c r="BI369" s="5">
        <v>4710.1095999373438</v>
      </c>
      <c r="BJ369" s="5">
        <v>98912.301598684222</v>
      </c>
      <c r="BK369">
        <v>1000</v>
      </c>
      <c r="BL369">
        <v>99912.301598684222</v>
      </c>
      <c r="BM369">
        <v>1998.2460319736845</v>
      </c>
      <c r="BN369">
        <v>101910.54763065792</v>
      </c>
      <c r="BP369">
        <v>101910.54763065792</v>
      </c>
      <c r="BQ369">
        <v>500</v>
      </c>
      <c r="BR369">
        <v>102410.54763065792</v>
      </c>
      <c r="BT369">
        <v>102410.54763065792</v>
      </c>
      <c r="BV369">
        <v>102410.54763065792</v>
      </c>
      <c r="BX369">
        <v>102410.54763065792</v>
      </c>
      <c r="BY369">
        <v>102410.55</v>
      </c>
      <c r="BZ369">
        <v>6958800</v>
      </c>
      <c r="CB369">
        <v>0.03</v>
      </c>
      <c r="CC369">
        <v>208764</v>
      </c>
      <c r="CD369">
        <v>99338.278145695367</v>
      </c>
      <c r="CE369">
        <v>6750036</v>
      </c>
      <c r="CF369" t="s">
        <v>9</v>
      </c>
      <c r="CG369">
        <v>7500</v>
      </c>
      <c r="CH369">
        <v>106838.27814569537</v>
      </c>
      <c r="CI369">
        <v>509625</v>
      </c>
      <c r="CJ369">
        <v>7259661</v>
      </c>
      <c r="CL369" t="s">
        <v>1279</v>
      </c>
      <c r="CN369">
        <v>0</v>
      </c>
      <c r="CO369" t="s">
        <v>1</v>
      </c>
      <c r="CP369" t="s">
        <v>1</v>
      </c>
      <c r="CQ369" t="b">
        <v>1</v>
      </c>
      <c r="CR369" t="s">
        <v>1863</v>
      </c>
      <c r="CT369" t="s">
        <v>1871</v>
      </c>
      <c r="CU369" t="s">
        <v>1857</v>
      </c>
      <c r="CV369" t="s">
        <v>1090</v>
      </c>
      <c r="CW369" t="s">
        <v>1269</v>
      </c>
      <c r="CX369" t="s">
        <v>1450</v>
      </c>
      <c r="CY369">
        <v>1.5499999999999972</v>
      </c>
      <c r="CZ369">
        <v>165599.33112582751</v>
      </c>
      <c r="DA369">
        <v>7259661</v>
      </c>
      <c r="DB369" t="s">
        <v>9</v>
      </c>
      <c r="DC369" t="b">
        <v>1</v>
      </c>
      <c r="DD369">
        <v>7259661</v>
      </c>
      <c r="DE369">
        <v>0</v>
      </c>
      <c r="DF369" t="b">
        <v>1</v>
      </c>
      <c r="DG369" s="23">
        <f>ROUND(ПП4[[#This Row],[Стоимость квартиры с отделкой]]/1000000,2)</f>
        <v>7.26</v>
      </c>
    </row>
    <row r="370" spans="1:111" x14ac:dyDescent="0.25">
      <c r="A370">
        <v>369</v>
      </c>
      <c r="B370" t="s">
        <v>21</v>
      </c>
      <c r="C370">
        <v>20</v>
      </c>
      <c r="D370" t="s">
        <v>55</v>
      </c>
      <c r="E370">
        <v>0</v>
      </c>
      <c r="F370">
        <v>19.22</v>
      </c>
      <c r="I370">
        <v>19.22</v>
      </c>
      <c r="J370">
        <v>9.57</v>
      </c>
      <c r="K370">
        <v>3.76</v>
      </c>
      <c r="N370">
        <v>2.56</v>
      </c>
      <c r="O370">
        <v>2.68</v>
      </c>
      <c r="Q370">
        <v>2.68</v>
      </c>
      <c r="R370">
        <v>37.79</v>
      </c>
      <c r="S370">
        <v>35.11</v>
      </c>
      <c r="T370">
        <v>36.450000000000003</v>
      </c>
      <c r="U370">
        <v>37.4</v>
      </c>
      <c r="V370">
        <v>82404</v>
      </c>
      <c r="W370">
        <v>4120.2</v>
      </c>
      <c r="X370">
        <v>86524.2</v>
      </c>
      <c r="Z370">
        <v>86524.2</v>
      </c>
      <c r="AB370">
        <v>86524.2</v>
      </c>
      <c r="AC370">
        <v>10.6424766</v>
      </c>
      <c r="AD370">
        <v>86534.842476599995</v>
      </c>
      <c r="AE370">
        <v>4326.7421238300003</v>
      </c>
      <c r="AF370">
        <v>90861.584600429996</v>
      </c>
      <c r="AH370">
        <v>90861.584600429996</v>
      </c>
      <c r="AJ370">
        <v>90861.584600429996</v>
      </c>
      <c r="AK370">
        <v>908.61584600430001</v>
      </c>
      <c r="AL370">
        <v>91770.200446434275</v>
      </c>
      <c r="AN370">
        <v>91770.200446434275</v>
      </c>
      <c r="AP370">
        <v>91770.200446434275</v>
      </c>
      <c r="AR370">
        <v>91770.200446434275</v>
      </c>
      <c r="AT370">
        <v>91770.200446434275</v>
      </c>
      <c r="AV370">
        <v>91770.200446434275</v>
      </c>
      <c r="AX370">
        <v>91770.200446434275</v>
      </c>
      <c r="AZ370">
        <v>91770.200446434275</v>
      </c>
      <c r="BB370">
        <v>91770.200446434275</v>
      </c>
      <c r="BD370">
        <v>91770.200446434275</v>
      </c>
      <c r="BF370">
        <v>91770.200446434275</v>
      </c>
      <c r="BH370">
        <v>91770.200446434275</v>
      </c>
      <c r="BI370" s="5"/>
      <c r="BJ370" s="5">
        <v>91770.200446434275</v>
      </c>
      <c r="BL370">
        <v>91770.200446434275</v>
      </c>
      <c r="BN370">
        <v>91770.200446434275</v>
      </c>
      <c r="BP370">
        <v>91770.200446434275</v>
      </c>
      <c r="BR370">
        <v>91770.200446434275</v>
      </c>
      <c r="BT370">
        <v>91770.200446434275</v>
      </c>
      <c r="BV370">
        <v>91770.200446434275</v>
      </c>
      <c r="BX370">
        <v>91770.200446434275</v>
      </c>
      <c r="BY370">
        <v>91770.2</v>
      </c>
      <c r="BZ370">
        <v>3345023.79</v>
      </c>
      <c r="CC370">
        <v>0</v>
      </c>
      <c r="CD370">
        <v>91770.2</v>
      </c>
      <c r="CE370">
        <v>3345023.79</v>
      </c>
      <c r="CF370" t="s">
        <v>9</v>
      </c>
      <c r="CG370">
        <v>4000</v>
      </c>
      <c r="CH370">
        <v>95770.2</v>
      </c>
      <c r="CI370">
        <v>145800</v>
      </c>
      <c r="CJ370">
        <v>3490823.79</v>
      </c>
      <c r="CN370">
        <v>0</v>
      </c>
      <c r="CO370" t="s">
        <v>1</v>
      </c>
      <c r="CP370" t="s">
        <v>1</v>
      </c>
      <c r="CQ370" t="b">
        <v>1</v>
      </c>
      <c r="CR370" t="s">
        <v>1863</v>
      </c>
      <c r="CT370" t="s">
        <v>1871</v>
      </c>
      <c r="CU370" t="s">
        <v>1862</v>
      </c>
      <c r="CV370" t="s">
        <v>1091</v>
      </c>
      <c r="CW370" t="s">
        <v>128</v>
      </c>
      <c r="CX370" t="s">
        <v>1450</v>
      </c>
      <c r="CY370">
        <v>0.94999999999999563</v>
      </c>
      <c r="CZ370">
        <v>90981.689999999595</v>
      </c>
      <c r="DA370">
        <v>3490823.79</v>
      </c>
      <c r="DB370" t="s">
        <v>9</v>
      </c>
      <c r="DC370" t="b">
        <v>1</v>
      </c>
      <c r="DD370">
        <v>3490823.79</v>
      </c>
      <c r="DE370">
        <v>0</v>
      </c>
      <c r="DF370" t="b">
        <v>1</v>
      </c>
      <c r="DG370" s="23">
        <f>ROUND(ПП4[[#This Row],[Стоимость квартиры с отделкой]]/1000000,2)</f>
        <v>3.49</v>
      </c>
    </row>
    <row r="371" spans="1:111" x14ac:dyDescent="0.25">
      <c r="A371">
        <v>370</v>
      </c>
      <c r="B371" t="s">
        <v>21</v>
      </c>
      <c r="C371">
        <v>20</v>
      </c>
      <c r="D371" t="s">
        <v>56</v>
      </c>
      <c r="E371">
        <v>2</v>
      </c>
      <c r="F371">
        <v>18.12</v>
      </c>
      <c r="G371">
        <v>9.8800000000000008</v>
      </c>
      <c r="I371">
        <v>28</v>
      </c>
      <c r="J371">
        <v>15.3</v>
      </c>
      <c r="K371">
        <v>3.49</v>
      </c>
      <c r="L371">
        <v>2.34</v>
      </c>
      <c r="N371">
        <v>8.1</v>
      </c>
      <c r="O371">
        <v>2.63</v>
      </c>
      <c r="Q371">
        <v>2.63</v>
      </c>
      <c r="R371">
        <v>59.86</v>
      </c>
      <c r="S371">
        <v>57.23</v>
      </c>
      <c r="T371">
        <v>58.55</v>
      </c>
      <c r="U371">
        <v>60.399999999999991</v>
      </c>
      <c r="V371">
        <v>73970.399999999994</v>
      </c>
      <c r="W371">
        <v>3698.52</v>
      </c>
      <c r="X371">
        <v>77668.92</v>
      </c>
      <c r="Z371">
        <v>77668.92</v>
      </c>
      <c r="AA371">
        <v>3883.4459999999999</v>
      </c>
      <c r="AB371">
        <v>81552.365999999995</v>
      </c>
      <c r="AC371">
        <v>10.030941018</v>
      </c>
      <c r="AD371">
        <v>81562.396941018</v>
      </c>
      <c r="AF371">
        <v>81562.396941018</v>
      </c>
      <c r="AH371">
        <v>81562.396941018</v>
      </c>
      <c r="AI371">
        <v>1631.2479388203601</v>
      </c>
      <c r="AJ371">
        <v>83193.644879838364</v>
      </c>
      <c r="AK371">
        <v>831.93644879838371</v>
      </c>
      <c r="AL371">
        <v>84025.581328636748</v>
      </c>
      <c r="AM371">
        <v>1680.5116265727347</v>
      </c>
      <c r="AN371">
        <v>85706.092955209489</v>
      </c>
      <c r="AO371">
        <v>2571.1827886562846</v>
      </c>
      <c r="AP371">
        <v>88277.275743865772</v>
      </c>
      <c r="AQ371">
        <v>2648.318272315973</v>
      </c>
      <c r="AR371">
        <v>90925.594016181742</v>
      </c>
      <c r="AS371">
        <v>4546.2797008090874</v>
      </c>
      <c r="AT371">
        <v>95471.873716990827</v>
      </c>
      <c r="AU371">
        <v>2864.1562115097249</v>
      </c>
      <c r="AV371">
        <v>98336.029928500546</v>
      </c>
      <c r="AX371">
        <v>98336.029928500546</v>
      </c>
      <c r="AZ371">
        <v>98336.029928500546</v>
      </c>
      <c r="BB371">
        <v>98336.029928500546</v>
      </c>
      <c r="BD371">
        <v>98336.029928500546</v>
      </c>
      <c r="BF371">
        <v>98336.029928500546</v>
      </c>
      <c r="BH371">
        <v>98336.029928500546</v>
      </c>
      <c r="BI371" s="5">
        <v>4916.8014964250278</v>
      </c>
      <c r="BJ371" s="5">
        <v>103252.83142492558</v>
      </c>
      <c r="BK371">
        <v>1000</v>
      </c>
      <c r="BL371">
        <v>104252.83142492558</v>
      </c>
      <c r="BM371">
        <v>2085.0566284985116</v>
      </c>
      <c r="BN371">
        <v>106337.88805342407</v>
      </c>
      <c r="BO371">
        <v>5316.8944026712052</v>
      </c>
      <c r="BP371">
        <v>111654.7824560953</v>
      </c>
      <c r="BQ371">
        <v>500</v>
      </c>
      <c r="BR371">
        <v>112154.7824560953</v>
      </c>
      <c r="BT371">
        <v>112154.7824560953</v>
      </c>
      <c r="BV371">
        <v>112154.7824560953</v>
      </c>
      <c r="BX371">
        <v>112154.7824560953</v>
      </c>
      <c r="BY371">
        <v>112154.78</v>
      </c>
      <c r="BZ371">
        <v>6566700</v>
      </c>
      <c r="CA371">
        <v>170000</v>
      </c>
      <c r="CC371">
        <v>170000</v>
      </c>
      <c r="CD371">
        <v>109251.92143467124</v>
      </c>
      <c r="CE371">
        <v>6396700</v>
      </c>
      <c r="CF371" t="s">
        <v>9</v>
      </c>
      <c r="CG371">
        <v>7500</v>
      </c>
      <c r="CH371">
        <v>116751.92143467124</v>
      </c>
      <c r="CI371">
        <v>439125</v>
      </c>
      <c r="CJ371">
        <v>6835825</v>
      </c>
      <c r="CL371" t="s">
        <v>1441</v>
      </c>
      <c r="CN371">
        <v>0</v>
      </c>
      <c r="CO371" t="s">
        <v>1</v>
      </c>
      <c r="CP371" t="s">
        <v>1</v>
      </c>
      <c r="CQ371" t="b">
        <v>1</v>
      </c>
      <c r="CR371" t="s">
        <v>1863</v>
      </c>
      <c r="CT371" t="s">
        <v>1871</v>
      </c>
      <c r="CU371" t="s">
        <v>1857</v>
      </c>
      <c r="CV371" t="s">
        <v>1092</v>
      </c>
      <c r="CW371" t="s">
        <v>1269</v>
      </c>
      <c r="CX371" t="s">
        <v>1450</v>
      </c>
      <c r="CY371">
        <v>1.8499999999999943</v>
      </c>
      <c r="CZ371">
        <v>215991.0546541411</v>
      </c>
      <c r="DA371">
        <v>6835825</v>
      </c>
      <c r="DB371" t="s">
        <v>9</v>
      </c>
      <c r="DC371" t="b">
        <v>1</v>
      </c>
      <c r="DD371">
        <v>6835825</v>
      </c>
      <c r="DE371">
        <v>0</v>
      </c>
      <c r="DF371" t="b">
        <v>1</v>
      </c>
      <c r="DG371" s="23">
        <f>ROUND(ПП4[[#This Row],[Стоимость квартиры с отделкой]]/1000000,2)</f>
        <v>6.84</v>
      </c>
    </row>
    <row r="372" spans="1:111" x14ac:dyDescent="0.25">
      <c r="A372">
        <v>371</v>
      </c>
      <c r="B372" t="s">
        <v>21</v>
      </c>
      <c r="C372">
        <v>20</v>
      </c>
      <c r="D372" t="s">
        <v>57</v>
      </c>
      <c r="E372">
        <v>2</v>
      </c>
      <c r="F372">
        <v>15.36</v>
      </c>
      <c r="G372">
        <v>9.8699999999999992</v>
      </c>
      <c r="I372">
        <v>25.23</v>
      </c>
      <c r="J372">
        <v>16.260000000000002</v>
      </c>
      <c r="K372">
        <v>3.74</v>
      </c>
      <c r="L372">
        <v>2.09</v>
      </c>
      <c r="N372">
        <v>8.06</v>
      </c>
      <c r="O372">
        <v>2.63</v>
      </c>
      <c r="Q372">
        <v>2.63</v>
      </c>
      <c r="R372">
        <v>58.01</v>
      </c>
      <c r="S372">
        <v>55.379999999999995</v>
      </c>
      <c r="T372">
        <v>56.7</v>
      </c>
      <c r="U372">
        <v>58.099999999999994</v>
      </c>
      <c r="V372">
        <v>73970.399999999994</v>
      </c>
      <c r="W372">
        <v>3698.52</v>
      </c>
      <c r="X372">
        <v>77668.92</v>
      </c>
      <c r="Z372">
        <v>77668.92</v>
      </c>
      <c r="AA372">
        <v>3883.4459999999999</v>
      </c>
      <c r="AB372">
        <v>81552.365999999995</v>
      </c>
      <c r="AC372">
        <v>10.030941018</v>
      </c>
      <c r="AD372">
        <v>81562.396941018</v>
      </c>
      <c r="AF372">
        <v>81562.396941018</v>
      </c>
      <c r="AH372">
        <v>81562.396941018</v>
      </c>
      <c r="AI372">
        <v>1631.2479388203601</v>
      </c>
      <c r="AJ372">
        <v>83193.644879838364</v>
      </c>
      <c r="AK372">
        <v>831.93644879838371</v>
      </c>
      <c r="AL372">
        <v>84025.581328636748</v>
      </c>
      <c r="AM372">
        <v>1680.5116265727347</v>
      </c>
      <c r="AN372">
        <v>85706.092955209489</v>
      </c>
      <c r="AO372">
        <v>2571.1827886562846</v>
      </c>
      <c r="AP372">
        <v>88277.275743865772</v>
      </c>
      <c r="AQ372">
        <v>2648.318272315973</v>
      </c>
      <c r="AR372">
        <v>90925.594016181742</v>
      </c>
      <c r="AS372">
        <v>4546.2797008090874</v>
      </c>
      <c r="AT372">
        <v>95471.873716990827</v>
      </c>
      <c r="AU372">
        <v>2864.1562115097249</v>
      </c>
      <c r="AV372">
        <v>98336.029928500546</v>
      </c>
      <c r="AX372">
        <v>98336.029928500546</v>
      </c>
      <c r="AZ372">
        <v>98336.029928500546</v>
      </c>
      <c r="BB372">
        <v>98336.029928500546</v>
      </c>
      <c r="BD372">
        <v>98336.029928500546</v>
      </c>
      <c r="BF372">
        <v>98336.029928500546</v>
      </c>
      <c r="BH372">
        <v>98336.029928500546</v>
      </c>
      <c r="BI372" s="5"/>
      <c r="BJ372" s="5">
        <v>98336.029928500546</v>
      </c>
      <c r="BL372">
        <v>98336.029928500546</v>
      </c>
      <c r="BN372">
        <v>98336.029928500546</v>
      </c>
      <c r="BP372">
        <v>98336.029928500546</v>
      </c>
      <c r="BR372">
        <v>98336.029928500546</v>
      </c>
      <c r="BT372">
        <v>98336.029928500546</v>
      </c>
      <c r="BV372">
        <v>98336.029928500546</v>
      </c>
      <c r="BX372">
        <v>98336.029928500546</v>
      </c>
      <c r="BY372">
        <v>98336.03</v>
      </c>
      <c r="BZ372">
        <v>5575652.9000000004</v>
      </c>
      <c r="CC372">
        <v>0</v>
      </c>
      <c r="CD372">
        <v>98336.029982363325</v>
      </c>
      <c r="CE372">
        <v>5575652.9000000004</v>
      </c>
      <c r="CF372" t="s">
        <v>8</v>
      </c>
      <c r="CH372">
        <v>98336.029982363325</v>
      </c>
      <c r="CI372">
        <v>0</v>
      </c>
      <c r="CJ372">
        <v>5575652.9000000004</v>
      </c>
      <c r="CN372">
        <v>0</v>
      </c>
      <c r="CO372" t="s">
        <v>1</v>
      </c>
      <c r="CP372" t="s">
        <v>1</v>
      </c>
      <c r="CQ372" t="b">
        <v>1</v>
      </c>
      <c r="CR372" t="s">
        <v>1863</v>
      </c>
      <c r="CT372" t="s">
        <v>1871</v>
      </c>
      <c r="CU372" t="s">
        <v>1857</v>
      </c>
      <c r="CV372" t="s">
        <v>1093</v>
      </c>
      <c r="CW372" t="s">
        <v>128</v>
      </c>
      <c r="CX372" t="s">
        <v>1450</v>
      </c>
      <c r="CY372">
        <v>1.3999999999999917</v>
      </c>
      <c r="CZ372">
        <v>137670.4419753078</v>
      </c>
      <c r="DA372">
        <v>5575652.9000000004</v>
      </c>
      <c r="DB372" t="s">
        <v>8</v>
      </c>
      <c r="DC372" t="b">
        <v>1</v>
      </c>
      <c r="DD372">
        <v>5575652.9000000004</v>
      </c>
      <c r="DE372">
        <v>0</v>
      </c>
      <c r="DF372" t="b">
        <v>1</v>
      </c>
      <c r="DG372" s="23">
        <f>ROUND(ПП4[[#This Row],[Стоимость квартиры с отделкой]]/1000000,2)</f>
        <v>5.58</v>
      </c>
    </row>
    <row r="373" spans="1:111" x14ac:dyDescent="0.25">
      <c r="A373">
        <v>372</v>
      </c>
      <c r="B373" t="s">
        <v>21</v>
      </c>
      <c r="C373">
        <v>20</v>
      </c>
      <c r="D373" t="s">
        <v>58</v>
      </c>
      <c r="E373">
        <v>3</v>
      </c>
      <c r="F373">
        <v>16.27</v>
      </c>
      <c r="G373">
        <v>10.96</v>
      </c>
      <c r="H373">
        <v>10.7</v>
      </c>
      <c r="I373">
        <v>37.93</v>
      </c>
      <c r="J373">
        <v>13.42</v>
      </c>
      <c r="K373">
        <v>4.53</v>
      </c>
      <c r="L373">
        <v>2.27</v>
      </c>
      <c r="N373">
        <v>12.94</v>
      </c>
      <c r="O373">
        <v>2.83</v>
      </c>
      <c r="Q373">
        <v>2.83</v>
      </c>
      <c r="R373">
        <v>73.92</v>
      </c>
      <c r="S373">
        <v>71.09</v>
      </c>
      <c r="T373">
        <v>72.510000000000005</v>
      </c>
      <c r="U373">
        <v>74.400000000000006</v>
      </c>
      <c r="V373">
        <v>74009.600000000006</v>
      </c>
      <c r="W373">
        <v>3700.4800000000009</v>
      </c>
      <c r="X373">
        <v>77710.080000000002</v>
      </c>
      <c r="Z373">
        <v>77710.080000000002</v>
      </c>
      <c r="AB373">
        <v>77710.080000000002</v>
      </c>
      <c r="AC373">
        <v>9.5583398400000004</v>
      </c>
      <c r="AD373">
        <v>77719.638339840007</v>
      </c>
      <c r="AF373">
        <v>77719.638339840007</v>
      </c>
      <c r="AH373">
        <v>77719.638339840007</v>
      </c>
      <c r="AI373">
        <v>2331.5891501952001</v>
      </c>
      <c r="AJ373">
        <v>80051.227490035206</v>
      </c>
      <c r="AK373">
        <v>800.51227490035205</v>
      </c>
      <c r="AL373">
        <v>80851.739764935555</v>
      </c>
      <c r="AM373">
        <v>1617.0347952987113</v>
      </c>
      <c r="AN373">
        <v>82468.774560234262</v>
      </c>
      <c r="AP373">
        <v>82468.774560234262</v>
      </c>
      <c r="AQ373">
        <v>2474.0632368070278</v>
      </c>
      <c r="AR373">
        <v>84942.837797041284</v>
      </c>
      <c r="AT373">
        <v>84942.837797041284</v>
      </c>
      <c r="AV373">
        <v>84942.837797041284</v>
      </c>
      <c r="AX373">
        <v>84942.837797041284</v>
      </c>
      <c r="AZ373">
        <v>84942.837797041284</v>
      </c>
      <c r="BB373">
        <v>84942.837797041284</v>
      </c>
      <c r="BD373">
        <v>84942.837797041284</v>
      </c>
      <c r="BF373">
        <v>84942.837797041284</v>
      </c>
      <c r="BH373">
        <v>84942.837797041284</v>
      </c>
      <c r="BI373" s="5"/>
      <c r="BJ373" s="5">
        <v>84942.837797041284</v>
      </c>
      <c r="BL373">
        <v>84942.837797041284</v>
      </c>
      <c r="BN373">
        <v>84942.837797041284</v>
      </c>
      <c r="BP373">
        <v>84942.837797041284</v>
      </c>
      <c r="BR373">
        <v>84942.837797041284</v>
      </c>
      <c r="BT373">
        <v>84942.837797041284</v>
      </c>
      <c r="BV373">
        <v>84942.837797041284</v>
      </c>
      <c r="BX373">
        <v>84942.837797041284</v>
      </c>
      <c r="BY373">
        <v>84942.84</v>
      </c>
      <c r="BZ373">
        <v>6159205.3300000001</v>
      </c>
      <c r="CB373">
        <v>0.06</v>
      </c>
      <c r="CC373">
        <v>369552.3198</v>
      </c>
      <c r="CD373">
        <v>79846.269617983722</v>
      </c>
      <c r="CE373">
        <v>5789653.0099999998</v>
      </c>
      <c r="CF373" t="s">
        <v>9</v>
      </c>
      <c r="CG373">
        <v>4000</v>
      </c>
      <c r="CH373">
        <v>83846.269617983722</v>
      </c>
      <c r="CI373">
        <v>290040</v>
      </c>
      <c r="CJ373">
        <v>6079693.0099999998</v>
      </c>
      <c r="CL373" t="s">
        <v>110</v>
      </c>
      <c r="CN373">
        <v>0</v>
      </c>
      <c r="CO373" t="s">
        <v>1</v>
      </c>
      <c r="CP373" t="s">
        <v>1</v>
      </c>
      <c r="CQ373" t="b">
        <v>1</v>
      </c>
      <c r="CR373" t="s">
        <v>1863</v>
      </c>
      <c r="CT373" t="s">
        <v>1871</v>
      </c>
      <c r="CU373" t="s">
        <v>1866</v>
      </c>
      <c r="CV373" t="s">
        <v>1094</v>
      </c>
      <c r="CW373" t="s">
        <v>128</v>
      </c>
      <c r="CX373" t="s">
        <v>1450</v>
      </c>
      <c r="CY373">
        <v>1.8900000000000008</v>
      </c>
      <c r="CZ373">
        <v>158469.44957798929</v>
      </c>
      <c r="DA373">
        <v>6079693.0099999998</v>
      </c>
      <c r="DB373" t="s">
        <v>9</v>
      </c>
      <c r="DC373" t="b">
        <v>1</v>
      </c>
      <c r="DD373">
        <v>6079693.0099999998</v>
      </c>
      <c r="DE373">
        <v>0</v>
      </c>
      <c r="DF373" t="b">
        <v>1</v>
      </c>
      <c r="DG373" s="23">
        <f>ROUND(ПП4[[#This Row],[Стоимость квартиры с отделкой]]/1000000,2)</f>
        <v>6.08</v>
      </c>
    </row>
    <row r="374" spans="1:111" x14ac:dyDescent="0.25">
      <c r="A374">
        <v>373</v>
      </c>
      <c r="B374" t="s">
        <v>21</v>
      </c>
      <c r="C374">
        <v>20</v>
      </c>
      <c r="D374" t="s">
        <v>59</v>
      </c>
      <c r="E374">
        <v>1</v>
      </c>
      <c r="F374">
        <v>10.68</v>
      </c>
      <c r="I374">
        <v>10.68</v>
      </c>
      <c r="J374">
        <v>12.75</v>
      </c>
      <c r="K374">
        <v>3.65</v>
      </c>
      <c r="N374">
        <v>5.45</v>
      </c>
      <c r="O374">
        <v>2.62</v>
      </c>
      <c r="Q374">
        <v>2.62</v>
      </c>
      <c r="R374">
        <v>35.15</v>
      </c>
      <c r="S374">
        <v>32.53</v>
      </c>
      <c r="T374">
        <v>33.840000000000003</v>
      </c>
      <c r="U374">
        <v>34.699999999999996</v>
      </c>
      <c r="V374">
        <v>76300</v>
      </c>
      <c r="W374">
        <v>3815</v>
      </c>
      <c r="X374">
        <v>80115</v>
      </c>
      <c r="Y374">
        <v>3204.6</v>
      </c>
      <c r="Z374">
        <v>83319.600000000006</v>
      </c>
      <c r="AA374">
        <v>4165.9800000000005</v>
      </c>
      <c r="AB374">
        <v>87485.58</v>
      </c>
      <c r="AC374">
        <v>10.76072634</v>
      </c>
      <c r="AD374">
        <v>87496.34072634</v>
      </c>
      <c r="AE374">
        <v>4374.8170363170002</v>
      </c>
      <c r="AF374">
        <v>91871.157762657007</v>
      </c>
      <c r="AH374">
        <v>91871.157762657007</v>
      </c>
      <c r="AI374">
        <v>2756.1347328797101</v>
      </c>
      <c r="AJ374">
        <v>94627.29249553672</v>
      </c>
      <c r="AL374">
        <v>94627.29249553672</v>
      </c>
      <c r="AN374">
        <v>94627.29249553672</v>
      </c>
      <c r="AP374">
        <v>94627.29249553672</v>
      </c>
      <c r="AR374">
        <v>94627.29249553672</v>
      </c>
      <c r="AT374">
        <v>94627.29249553672</v>
      </c>
      <c r="AV374">
        <v>94627.29249553672</v>
      </c>
      <c r="AX374">
        <v>94627.29249553672</v>
      </c>
      <c r="AZ374">
        <v>94627.29249553672</v>
      </c>
      <c r="BB374">
        <v>94627.29249553672</v>
      </c>
      <c r="BD374">
        <v>94627.29249553672</v>
      </c>
      <c r="BF374">
        <v>94627.29249553672</v>
      </c>
      <c r="BH374">
        <v>94627.29249553672</v>
      </c>
      <c r="BI374" s="5"/>
      <c r="BJ374" s="5">
        <v>94627.29249553672</v>
      </c>
      <c r="BL374">
        <v>94627.29249553672</v>
      </c>
      <c r="BN374">
        <v>94627.29249553672</v>
      </c>
      <c r="BP374">
        <v>94627.29249553672</v>
      </c>
      <c r="BR374">
        <v>94627.29249553672</v>
      </c>
      <c r="BT374">
        <v>94627.29249553672</v>
      </c>
      <c r="BV374">
        <v>94627.29249553672</v>
      </c>
      <c r="BX374">
        <v>94627.29249553672</v>
      </c>
      <c r="BY374">
        <v>94627.29</v>
      </c>
      <c r="BZ374">
        <v>3202187.49</v>
      </c>
      <c r="CA374">
        <v>20000</v>
      </c>
      <c r="CC374">
        <v>20000</v>
      </c>
      <c r="CD374">
        <v>94036.273345153662</v>
      </c>
      <c r="CE374">
        <v>3182187.49</v>
      </c>
      <c r="CF374" t="s">
        <v>9</v>
      </c>
      <c r="CG374">
        <v>4000</v>
      </c>
      <c r="CH374">
        <v>98036.273345153662</v>
      </c>
      <c r="CI374">
        <v>135360</v>
      </c>
      <c r="CJ374">
        <v>3317547.49</v>
      </c>
      <c r="CK374" t="s">
        <v>20</v>
      </c>
      <c r="CL374" t="s">
        <v>61</v>
      </c>
      <c r="CN374">
        <v>0</v>
      </c>
      <c r="CO374" t="s">
        <v>1</v>
      </c>
      <c r="CP374" t="s">
        <v>1</v>
      </c>
      <c r="CQ374" t="b">
        <v>1</v>
      </c>
      <c r="CR374" t="s">
        <v>1863</v>
      </c>
      <c r="CT374" t="s">
        <v>1871</v>
      </c>
      <c r="CU374" t="s">
        <v>1864</v>
      </c>
      <c r="CV374" t="s">
        <v>1095</v>
      </c>
      <c r="CW374" t="s">
        <v>128</v>
      </c>
      <c r="CX374" t="s">
        <v>1450</v>
      </c>
      <c r="CY374">
        <v>0.85999999999999233</v>
      </c>
      <c r="CZ374">
        <v>84311.195076831398</v>
      </c>
      <c r="DA374">
        <v>3317547.49</v>
      </c>
      <c r="DB374" t="s">
        <v>9</v>
      </c>
      <c r="DC374" t="b">
        <v>1</v>
      </c>
      <c r="DD374">
        <v>3317547.49</v>
      </c>
      <c r="DE374">
        <v>0</v>
      </c>
      <c r="DF374" t="b">
        <v>1</v>
      </c>
      <c r="DG374" s="23">
        <f>ROUND(ПП4[[#This Row],[Стоимость квартиры с отделкой]]/1000000,2)</f>
        <v>3.32</v>
      </c>
    </row>
    <row r="375" spans="1:111" x14ac:dyDescent="0.25">
      <c r="A375">
        <v>374</v>
      </c>
      <c r="B375" t="s">
        <v>21</v>
      </c>
      <c r="C375">
        <v>21</v>
      </c>
      <c r="D375" t="s">
        <v>53</v>
      </c>
      <c r="E375">
        <v>0</v>
      </c>
      <c r="F375">
        <v>14.73</v>
      </c>
      <c r="I375">
        <v>14.73</v>
      </c>
      <c r="J375">
        <v>5.74</v>
      </c>
      <c r="K375">
        <v>3.61</v>
      </c>
      <c r="N375">
        <v>3.6</v>
      </c>
      <c r="O375">
        <v>3.34</v>
      </c>
      <c r="Q375">
        <v>3.34</v>
      </c>
      <c r="R375">
        <v>31.02</v>
      </c>
      <c r="S375">
        <v>27.68</v>
      </c>
      <c r="T375">
        <v>29.35</v>
      </c>
      <c r="U375">
        <v>30.2</v>
      </c>
      <c r="V375">
        <v>83160</v>
      </c>
      <c r="W375">
        <v>4158</v>
      </c>
      <c r="X375">
        <v>87318</v>
      </c>
      <c r="Z375">
        <v>87318</v>
      </c>
      <c r="AB375">
        <v>87318</v>
      </c>
      <c r="AC375">
        <v>10.740114</v>
      </c>
      <c r="AD375">
        <v>87328.740114</v>
      </c>
      <c r="AE375">
        <v>4366.4370057000006</v>
      </c>
      <c r="AF375">
        <v>91695.177119700005</v>
      </c>
      <c r="AH375">
        <v>91695.177119700005</v>
      </c>
      <c r="AJ375">
        <v>91695.177119700005</v>
      </c>
      <c r="AK375">
        <v>916.95177119699997</v>
      </c>
      <c r="AL375">
        <v>92612.128890897002</v>
      </c>
      <c r="AM375">
        <v>1852.2425778179399</v>
      </c>
      <c r="AN375">
        <v>94464.371468714948</v>
      </c>
      <c r="AO375">
        <v>4723.2185734357472</v>
      </c>
      <c r="AP375">
        <v>99187.590042150681</v>
      </c>
      <c r="AQ375">
        <v>2975.627701264521</v>
      </c>
      <c r="AR375">
        <v>102163.2177434152</v>
      </c>
      <c r="AT375">
        <v>102163.2177434152</v>
      </c>
      <c r="AU375">
        <v>3064.8965323024563</v>
      </c>
      <c r="AV375">
        <v>105228.11427571769</v>
      </c>
      <c r="AW375">
        <v>6313.6868565430605</v>
      </c>
      <c r="AX375">
        <v>111541.80113226072</v>
      </c>
      <c r="AZ375">
        <v>111541.80113226072</v>
      </c>
      <c r="BB375">
        <v>111541.80113226072</v>
      </c>
      <c r="BD375">
        <v>111541.80113226072</v>
      </c>
      <c r="BF375">
        <v>111541.80113226072</v>
      </c>
      <c r="BH375">
        <v>111541.80113226072</v>
      </c>
      <c r="BI375" s="5"/>
      <c r="BJ375" s="5">
        <v>111541.80113226072</v>
      </c>
      <c r="BL375">
        <v>111541.80113226072</v>
      </c>
      <c r="BN375">
        <v>111541.80113226072</v>
      </c>
      <c r="BP375">
        <v>111541.80113226072</v>
      </c>
      <c r="BR375">
        <v>111541.80113226072</v>
      </c>
      <c r="BT375">
        <v>111541.80113226072</v>
      </c>
      <c r="BV375">
        <v>111541.80113226072</v>
      </c>
      <c r="BX375">
        <v>111541.80113226072</v>
      </c>
      <c r="BY375">
        <v>111541.8</v>
      </c>
      <c r="BZ375">
        <v>3273751.83</v>
      </c>
      <c r="CC375">
        <v>0</v>
      </c>
      <c r="CD375">
        <v>111541.8</v>
      </c>
      <c r="CE375">
        <v>3273751.83</v>
      </c>
      <c r="CF375" t="s">
        <v>9</v>
      </c>
      <c r="CG375">
        <v>4500</v>
      </c>
      <c r="CH375">
        <v>116041.8</v>
      </c>
      <c r="CI375">
        <v>132075</v>
      </c>
      <c r="CJ375">
        <v>3405826.83</v>
      </c>
      <c r="CN375">
        <v>0</v>
      </c>
      <c r="CO375" t="s">
        <v>1</v>
      </c>
      <c r="CP375" t="s">
        <v>1</v>
      </c>
      <c r="CQ375" t="b">
        <v>1</v>
      </c>
      <c r="CR375" t="s">
        <v>1863</v>
      </c>
      <c r="CT375" t="s">
        <v>1871</v>
      </c>
      <c r="CU375" t="s">
        <v>1862</v>
      </c>
      <c r="CV375" t="s">
        <v>1096</v>
      </c>
      <c r="CW375" t="s">
        <v>128</v>
      </c>
      <c r="CX375" t="s">
        <v>1450</v>
      </c>
      <c r="CY375">
        <v>0.84999999999999787</v>
      </c>
      <c r="CZ375">
        <v>98635.529999999737</v>
      </c>
      <c r="DA375">
        <v>3405826.83</v>
      </c>
      <c r="DB375" t="s">
        <v>9</v>
      </c>
      <c r="DC375" t="b">
        <v>1</v>
      </c>
      <c r="DD375">
        <v>3405826.83</v>
      </c>
      <c r="DE375">
        <v>0</v>
      </c>
      <c r="DF375" t="b">
        <v>1</v>
      </c>
      <c r="DG375" s="23">
        <f>ROUND(ПП4[[#This Row],[Стоимость квартиры с отделкой]]/1000000,2)</f>
        <v>3.41</v>
      </c>
    </row>
    <row r="376" spans="1:111" x14ac:dyDescent="0.25">
      <c r="A376">
        <v>375</v>
      </c>
      <c r="B376" t="s">
        <v>21</v>
      </c>
      <c r="C376">
        <v>21</v>
      </c>
      <c r="D376" t="s">
        <v>54</v>
      </c>
      <c r="E376">
        <v>2</v>
      </c>
      <c r="F376">
        <v>17.22</v>
      </c>
      <c r="G376">
        <v>12.24</v>
      </c>
      <c r="I376">
        <v>29.46</v>
      </c>
      <c r="J376">
        <v>17.010000000000002</v>
      </c>
      <c r="K376">
        <v>3.67</v>
      </c>
      <c r="L376">
        <v>2.4</v>
      </c>
      <c r="N376">
        <v>12.71</v>
      </c>
      <c r="O376">
        <v>2.61</v>
      </c>
      <c r="P376">
        <v>2.78</v>
      </c>
      <c r="Q376">
        <v>5.39</v>
      </c>
      <c r="R376">
        <v>70.64</v>
      </c>
      <c r="S376">
        <v>65.25</v>
      </c>
      <c r="T376">
        <v>67.95</v>
      </c>
      <c r="U376">
        <v>69.5</v>
      </c>
      <c r="V376">
        <v>76636</v>
      </c>
      <c r="W376">
        <v>3831.8</v>
      </c>
      <c r="X376">
        <v>80467.8</v>
      </c>
      <c r="Z376">
        <v>80467.8</v>
      </c>
      <c r="AA376">
        <v>4023.39</v>
      </c>
      <c r="AB376">
        <v>84491.19</v>
      </c>
      <c r="AC376">
        <v>10.392416369999999</v>
      </c>
      <c r="AD376">
        <v>84501.582416370002</v>
      </c>
      <c r="AF376">
        <v>84501.582416370002</v>
      </c>
      <c r="AH376">
        <v>84501.582416370002</v>
      </c>
      <c r="AI376">
        <v>1690.0316483274</v>
      </c>
      <c r="AJ376">
        <v>86191.614064697409</v>
      </c>
      <c r="AK376">
        <v>861.9161406469741</v>
      </c>
      <c r="AL376">
        <v>87053.530205344388</v>
      </c>
      <c r="AM376">
        <v>1741.0706041068879</v>
      </c>
      <c r="AN376">
        <v>88794.60080945128</v>
      </c>
      <c r="AP376">
        <v>88794.60080945128</v>
      </c>
      <c r="AR376">
        <v>88794.60080945128</v>
      </c>
      <c r="AT376">
        <v>88794.60080945128</v>
      </c>
      <c r="AV376">
        <v>88794.60080945128</v>
      </c>
      <c r="AX376">
        <v>88794.60080945128</v>
      </c>
      <c r="AZ376">
        <v>88794.60080945128</v>
      </c>
      <c r="BB376">
        <v>88794.60080945128</v>
      </c>
      <c r="BD376">
        <v>88794.60080945128</v>
      </c>
      <c r="BF376">
        <v>88794.60080945128</v>
      </c>
      <c r="BH376">
        <v>88794.60080945128</v>
      </c>
      <c r="BI376" s="5"/>
      <c r="BJ376" s="5">
        <v>88794.60080945128</v>
      </c>
      <c r="BL376">
        <v>88794.60080945128</v>
      </c>
      <c r="BN376">
        <v>88794.60080945128</v>
      </c>
      <c r="BP376">
        <v>88794.60080945128</v>
      </c>
      <c r="BR376">
        <v>88794.60080945128</v>
      </c>
      <c r="BT376">
        <v>88794.60080945128</v>
      </c>
      <c r="BV376">
        <v>88794.60080945128</v>
      </c>
      <c r="BX376">
        <v>88794.60080945128</v>
      </c>
      <c r="BY376">
        <v>88794.6</v>
      </c>
      <c r="BZ376">
        <v>6033593.0700000003</v>
      </c>
      <c r="CA376">
        <v>271800</v>
      </c>
      <c r="CC376">
        <v>271800</v>
      </c>
      <c r="CD376">
        <v>84794.6</v>
      </c>
      <c r="CE376">
        <v>5761793.0700000003</v>
      </c>
      <c r="CF376" t="s">
        <v>9</v>
      </c>
      <c r="CG376">
        <v>4000</v>
      </c>
      <c r="CH376">
        <v>88794.6</v>
      </c>
      <c r="CI376">
        <v>271800</v>
      </c>
      <c r="CJ376">
        <v>6033593.0700000003</v>
      </c>
      <c r="CL376" t="s">
        <v>113</v>
      </c>
      <c r="CN376">
        <v>0</v>
      </c>
      <c r="CO376" t="s">
        <v>1</v>
      </c>
      <c r="CP376" t="s">
        <v>1</v>
      </c>
      <c r="CQ376" t="b">
        <v>1</v>
      </c>
      <c r="CR376" t="s">
        <v>1863</v>
      </c>
      <c r="CT376" t="s">
        <v>1871</v>
      </c>
      <c r="CU376" t="s">
        <v>1857</v>
      </c>
      <c r="CV376" t="s">
        <v>1097</v>
      </c>
      <c r="CW376" t="s">
        <v>128</v>
      </c>
      <c r="CX376" t="s">
        <v>1450</v>
      </c>
      <c r="CY376">
        <v>1.5499999999999972</v>
      </c>
      <c r="CZ376">
        <v>137631.62999999974</v>
      </c>
      <c r="DA376">
        <v>6033593.0700000003</v>
      </c>
      <c r="DB376" t="s">
        <v>9</v>
      </c>
      <c r="DC376" t="b">
        <v>1</v>
      </c>
      <c r="DD376">
        <v>6033593.0700000003</v>
      </c>
      <c r="DE376">
        <v>0</v>
      </c>
      <c r="DF376" t="b">
        <v>1</v>
      </c>
      <c r="DG376" s="23">
        <f>ROUND(ПП4[[#This Row],[Стоимость квартиры с отделкой]]/1000000,2)</f>
        <v>6.03</v>
      </c>
    </row>
    <row r="377" spans="1:111" x14ac:dyDescent="0.25">
      <c r="A377">
        <v>376</v>
      </c>
      <c r="B377" t="s">
        <v>21</v>
      </c>
      <c r="C377">
        <v>21</v>
      </c>
      <c r="D377" t="s">
        <v>55</v>
      </c>
      <c r="E377">
        <v>0</v>
      </c>
      <c r="F377">
        <v>19.22</v>
      </c>
      <c r="I377">
        <v>19.22</v>
      </c>
      <c r="J377">
        <v>9.57</v>
      </c>
      <c r="K377">
        <v>3.76</v>
      </c>
      <c r="N377">
        <v>2.56</v>
      </c>
      <c r="O377">
        <v>2.68</v>
      </c>
      <c r="Q377">
        <v>2.68</v>
      </c>
      <c r="R377">
        <v>37.79</v>
      </c>
      <c r="S377">
        <v>35.11</v>
      </c>
      <c r="T377">
        <v>36.450000000000003</v>
      </c>
      <c r="U377">
        <v>37.4</v>
      </c>
      <c r="V377">
        <v>82404</v>
      </c>
      <c r="W377">
        <v>4120.2</v>
      </c>
      <c r="X377">
        <v>86524.2</v>
      </c>
      <c r="Z377">
        <v>86524.2</v>
      </c>
      <c r="AB377">
        <v>86524.2</v>
      </c>
      <c r="AC377">
        <v>10.6424766</v>
      </c>
      <c r="AD377">
        <v>86534.842476599995</v>
      </c>
      <c r="AE377">
        <v>4326.7421238300003</v>
      </c>
      <c r="AF377">
        <v>90861.584600429996</v>
      </c>
      <c r="AH377">
        <v>90861.584600429996</v>
      </c>
      <c r="AJ377">
        <v>90861.584600429996</v>
      </c>
      <c r="AK377">
        <v>908.61584600430001</v>
      </c>
      <c r="AL377">
        <v>91770.200446434275</v>
      </c>
      <c r="AM377">
        <v>1835.4040089286859</v>
      </c>
      <c r="AN377">
        <v>93605.604455362976</v>
      </c>
      <c r="AP377">
        <v>93605.604455362976</v>
      </c>
      <c r="AQ377">
        <v>2808.168133660889</v>
      </c>
      <c r="AR377">
        <v>96413.772589023865</v>
      </c>
      <c r="AT377">
        <v>96413.772589023865</v>
      </c>
      <c r="AV377">
        <v>96413.772589023865</v>
      </c>
      <c r="AX377">
        <v>96413.772589023865</v>
      </c>
      <c r="AZ377">
        <v>96413.772589023865</v>
      </c>
      <c r="BB377">
        <v>96413.772589023865</v>
      </c>
      <c r="BD377">
        <v>96413.772589023865</v>
      </c>
      <c r="BF377">
        <v>96413.772589023865</v>
      </c>
      <c r="BH377">
        <v>96413.772589023865</v>
      </c>
      <c r="BI377" s="5"/>
      <c r="BJ377" s="5">
        <v>96413.772589023865</v>
      </c>
      <c r="BL377">
        <v>96413.772589023865</v>
      </c>
      <c r="BN377">
        <v>96413.772589023865</v>
      </c>
      <c r="BP377">
        <v>96413.772589023865</v>
      </c>
      <c r="BR377">
        <v>96413.772589023865</v>
      </c>
      <c r="BT377">
        <v>96413.772589023865</v>
      </c>
      <c r="BV377">
        <v>96413.772589023865</v>
      </c>
      <c r="BX377">
        <v>96413.772589023865</v>
      </c>
      <c r="BY377">
        <v>96413.77</v>
      </c>
      <c r="BZ377">
        <v>3514281.92</v>
      </c>
      <c r="CB377">
        <v>0.1</v>
      </c>
      <c r="CC377">
        <v>351428.19200000004</v>
      </c>
      <c r="CD377">
        <v>86772.393141289431</v>
      </c>
      <c r="CE377">
        <v>3162853.73</v>
      </c>
      <c r="CF377" t="s">
        <v>9</v>
      </c>
      <c r="CG377">
        <v>4500</v>
      </c>
      <c r="CH377">
        <v>91272.393141289431</v>
      </c>
      <c r="CI377">
        <v>164025</v>
      </c>
      <c r="CJ377">
        <v>3326878.73</v>
      </c>
      <c r="CL377" t="s">
        <v>120</v>
      </c>
      <c r="CN377">
        <v>0</v>
      </c>
      <c r="CO377" t="s">
        <v>1</v>
      </c>
      <c r="CP377" t="s">
        <v>1</v>
      </c>
      <c r="CQ377" t="b">
        <v>1</v>
      </c>
      <c r="CR377" t="s">
        <v>1863</v>
      </c>
      <c r="CT377" t="s">
        <v>1871</v>
      </c>
      <c r="CU377" t="s">
        <v>1862</v>
      </c>
      <c r="CV377" t="s">
        <v>1098</v>
      </c>
      <c r="CW377" t="s">
        <v>128</v>
      </c>
      <c r="CX377" t="s">
        <v>1450</v>
      </c>
      <c r="CY377">
        <v>0.94999999999999563</v>
      </c>
      <c r="CZ377">
        <v>86708.77348422457</v>
      </c>
      <c r="DA377">
        <v>3326878.73</v>
      </c>
      <c r="DB377" t="s">
        <v>9</v>
      </c>
      <c r="DC377" t="b">
        <v>1</v>
      </c>
      <c r="DD377">
        <v>3326878.73</v>
      </c>
      <c r="DE377">
        <v>0</v>
      </c>
      <c r="DF377" t="b">
        <v>1</v>
      </c>
      <c r="DG377" s="23">
        <f>ROUND(ПП4[[#This Row],[Стоимость квартиры с отделкой]]/1000000,2)</f>
        <v>3.33</v>
      </c>
    </row>
    <row r="378" spans="1:111" x14ac:dyDescent="0.25">
      <c r="A378">
        <v>377</v>
      </c>
      <c r="B378" t="s">
        <v>21</v>
      </c>
      <c r="C378">
        <v>21</v>
      </c>
      <c r="D378" t="s">
        <v>56</v>
      </c>
      <c r="E378">
        <v>2</v>
      </c>
      <c r="F378">
        <v>18.12</v>
      </c>
      <c r="G378">
        <v>9.8800000000000008</v>
      </c>
      <c r="I378">
        <v>28</v>
      </c>
      <c r="J378">
        <v>15.3</v>
      </c>
      <c r="K378">
        <v>3.49</v>
      </c>
      <c r="L378">
        <v>2.34</v>
      </c>
      <c r="N378">
        <v>8.1</v>
      </c>
      <c r="O378">
        <v>2.63</v>
      </c>
      <c r="Q378">
        <v>2.63</v>
      </c>
      <c r="R378">
        <v>59.86</v>
      </c>
      <c r="S378">
        <v>57.23</v>
      </c>
      <c r="T378">
        <v>58.55</v>
      </c>
      <c r="U378">
        <v>60.3</v>
      </c>
      <c r="V378">
        <v>73970.399999999994</v>
      </c>
      <c r="W378">
        <v>3698.52</v>
      </c>
      <c r="X378">
        <v>77668.92</v>
      </c>
      <c r="Z378">
        <v>77668.92</v>
      </c>
      <c r="AA378">
        <v>3883.4459999999999</v>
      </c>
      <c r="AB378">
        <v>81552.365999999995</v>
      </c>
      <c r="AC378">
        <v>10.030941018</v>
      </c>
      <c r="AD378">
        <v>81562.396941018</v>
      </c>
      <c r="AF378">
        <v>81562.396941018</v>
      </c>
      <c r="AH378">
        <v>81562.396941018</v>
      </c>
      <c r="AI378">
        <v>1631.2479388203601</v>
      </c>
      <c r="AJ378">
        <v>83193.644879838364</v>
      </c>
      <c r="AK378">
        <v>831.93644879838371</v>
      </c>
      <c r="AL378">
        <v>84025.581328636748</v>
      </c>
      <c r="AM378">
        <v>1680.5116265727347</v>
      </c>
      <c r="AN378">
        <v>85706.092955209489</v>
      </c>
      <c r="AO378">
        <v>2571.1827886562846</v>
      </c>
      <c r="AP378">
        <v>88277.275743865772</v>
      </c>
      <c r="AQ378">
        <v>2648.318272315973</v>
      </c>
      <c r="AR378">
        <v>90925.594016181742</v>
      </c>
      <c r="AS378">
        <v>4546.2797008090874</v>
      </c>
      <c r="AT378">
        <v>95471.873716990827</v>
      </c>
      <c r="AU378">
        <v>2864.1562115097249</v>
      </c>
      <c r="AV378">
        <v>98336.029928500546</v>
      </c>
      <c r="AX378">
        <v>98336.029928500546</v>
      </c>
      <c r="AZ378">
        <v>98336.029928500546</v>
      </c>
      <c r="BB378">
        <v>98336.029928500546</v>
      </c>
      <c r="BD378">
        <v>98336.029928500546</v>
      </c>
      <c r="BF378">
        <v>98336.029928500546</v>
      </c>
      <c r="BH378">
        <v>98336.029928500546</v>
      </c>
      <c r="BI378" s="5">
        <v>4916.8014964250278</v>
      </c>
      <c r="BJ378" s="5">
        <v>103252.83142492558</v>
      </c>
      <c r="BK378">
        <v>1000</v>
      </c>
      <c r="BL378">
        <v>104252.83142492558</v>
      </c>
      <c r="BN378">
        <v>104252.83142492558</v>
      </c>
      <c r="BP378">
        <v>104252.83142492558</v>
      </c>
      <c r="BR378">
        <v>104252.83142492558</v>
      </c>
      <c r="BT378">
        <v>104252.83142492558</v>
      </c>
      <c r="BV378">
        <v>104252.83142492558</v>
      </c>
      <c r="BX378">
        <v>104252.83142492558</v>
      </c>
      <c r="BY378">
        <v>104252.83</v>
      </c>
      <c r="BZ378">
        <v>6104100</v>
      </c>
      <c r="CB378">
        <v>0.03</v>
      </c>
      <c r="CC378">
        <v>183123</v>
      </c>
      <c r="CD378">
        <v>101126.8488471392</v>
      </c>
      <c r="CE378">
        <v>5920977</v>
      </c>
      <c r="CF378" t="s">
        <v>8</v>
      </c>
      <c r="CH378">
        <v>101126.8488471392</v>
      </c>
      <c r="CI378">
        <v>0</v>
      </c>
      <c r="CJ378">
        <v>5920977</v>
      </c>
      <c r="CL378" t="s">
        <v>1279</v>
      </c>
      <c r="CN378">
        <v>0</v>
      </c>
      <c r="CO378" t="s">
        <v>1</v>
      </c>
      <c r="CP378" t="s">
        <v>1</v>
      </c>
      <c r="CQ378" t="b">
        <v>1</v>
      </c>
      <c r="CR378" t="s">
        <v>1863</v>
      </c>
      <c r="CT378" t="s">
        <v>1871</v>
      </c>
      <c r="CU378" t="s">
        <v>1857</v>
      </c>
      <c r="CV378" t="s">
        <v>1099</v>
      </c>
      <c r="CW378" t="s">
        <v>1269</v>
      </c>
      <c r="CX378" t="s">
        <v>1450</v>
      </c>
      <c r="CY378">
        <v>1.75</v>
      </c>
      <c r="CZ378">
        <v>176971.98548249362</v>
      </c>
      <c r="DA378">
        <v>5920977</v>
      </c>
      <c r="DB378" t="s">
        <v>8</v>
      </c>
      <c r="DC378" t="b">
        <v>1</v>
      </c>
      <c r="DD378">
        <v>5920977</v>
      </c>
      <c r="DE378">
        <v>0</v>
      </c>
      <c r="DF378" t="b">
        <v>1</v>
      </c>
      <c r="DG378" s="23">
        <f>ROUND(ПП4[[#This Row],[Стоимость квартиры с отделкой]]/1000000,2)</f>
        <v>5.92</v>
      </c>
    </row>
    <row r="379" spans="1:111" x14ac:dyDescent="0.25">
      <c r="A379">
        <v>378</v>
      </c>
      <c r="B379" t="s">
        <v>21</v>
      </c>
      <c r="C379">
        <v>21</v>
      </c>
      <c r="D379" t="s">
        <v>57</v>
      </c>
      <c r="E379">
        <v>2</v>
      </c>
      <c r="F379">
        <v>15.36</v>
      </c>
      <c r="G379">
        <v>9.8699999999999992</v>
      </c>
      <c r="I379">
        <v>25.23</v>
      </c>
      <c r="J379">
        <v>16.260000000000002</v>
      </c>
      <c r="K379">
        <v>3.74</v>
      </c>
      <c r="L379">
        <v>2.09</v>
      </c>
      <c r="N379">
        <v>8.06</v>
      </c>
      <c r="O379">
        <v>2.63</v>
      </c>
      <c r="Q379">
        <v>2.63</v>
      </c>
      <c r="R379">
        <v>58.01</v>
      </c>
      <c r="S379">
        <v>55.379999999999995</v>
      </c>
      <c r="T379">
        <v>56.7</v>
      </c>
      <c r="U379">
        <v>58.29999999999999</v>
      </c>
      <c r="V379">
        <v>73970.399999999994</v>
      </c>
      <c r="W379">
        <v>3698.52</v>
      </c>
      <c r="X379">
        <v>77668.92</v>
      </c>
      <c r="Z379">
        <v>77668.92</v>
      </c>
      <c r="AA379">
        <v>3883.4459999999999</v>
      </c>
      <c r="AB379">
        <v>81552.365999999995</v>
      </c>
      <c r="AC379">
        <v>10.030941018</v>
      </c>
      <c r="AD379">
        <v>81562.396941018</v>
      </c>
      <c r="AF379">
        <v>81562.396941018</v>
      </c>
      <c r="AH379">
        <v>81562.396941018</v>
      </c>
      <c r="AI379">
        <v>1631.2479388203601</v>
      </c>
      <c r="AJ379">
        <v>83193.644879838364</v>
      </c>
      <c r="AL379">
        <v>83193.644879838364</v>
      </c>
      <c r="AN379">
        <v>83193.644879838364</v>
      </c>
      <c r="AP379">
        <v>83193.644879838364</v>
      </c>
      <c r="AR379">
        <v>83193.644879838364</v>
      </c>
      <c r="AT379">
        <v>83193.644879838364</v>
      </c>
      <c r="AV379">
        <v>83193.644879838364</v>
      </c>
      <c r="AX379">
        <v>83193.644879838364</v>
      </c>
      <c r="AZ379">
        <v>83193.644879838364</v>
      </c>
      <c r="BB379">
        <v>83193.644879838364</v>
      </c>
      <c r="BD379">
        <v>83193.644879838364</v>
      </c>
      <c r="BF379">
        <v>83193.644879838364</v>
      </c>
      <c r="BH379">
        <v>83193.644879838364</v>
      </c>
      <c r="BI379" s="5"/>
      <c r="BJ379" s="5">
        <v>83193.644879838364</v>
      </c>
      <c r="BL379">
        <v>83193.644879838364</v>
      </c>
      <c r="BN379">
        <v>83193.644879838364</v>
      </c>
      <c r="BP379">
        <v>83193.644879838364</v>
      </c>
      <c r="BR379">
        <v>83193.644879838364</v>
      </c>
      <c r="BT379">
        <v>83193.644879838364</v>
      </c>
      <c r="BV379">
        <v>83193.644879838364</v>
      </c>
      <c r="BX379">
        <v>83193.644879838364</v>
      </c>
      <c r="BY379">
        <v>83193.64</v>
      </c>
      <c r="BZ379">
        <v>4717079.3899999997</v>
      </c>
      <c r="CB379">
        <v>0.02</v>
      </c>
      <c r="CC379">
        <v>94341.587799999994</v>
      </c>
      <c r="CD379">
        <v>81529.767195767185</v>
      </c>
      <c r="CE379">
        <v>4622737.8</v>
      </c>
      <c r="CF379" t="s">
        <v>10</v>
      </c>
      <c r="CG379">
        <v>15000</v>
      </c>
      <c r="CH379">
        <v>96529.767195767185</v>
      </c>
      <c r="CI379">
        <v>850500</v>
      </c>
      <c r="CJ379">
        <v>5473237.7999999998</v>
      </c>
      <c r="CL379" t="s">
        <v>81</v>
      </c>
      <c r="CN379">
        <v>0</v>
      </c>
      <c r="CO379" t="s">
        <v>1</v>
      </c>
      <c r="CP379" t="s">
        <v>1</v>
      </c>
      <c r="CQ379" t="b">
        <v>1</v>
      </c>
      <c r="CR379" t="s">
        <v>1863</v>
      </c>
      <c r="CS379" t="s">
        <v>1787</v>
      </c>
      <c r="CT379" t="s">
        <v>1871</v>
      </c>
      <c r="CU379" t="s">
        <v>1857</v>
      </c>
      <c r="CV379" t="s">
        <v>1100</v>
      </c>
      <c r="CW379" t="s">
        <v>128</v>
      </c>
      <c r="CX379" t="s">
        <v>1450</v>
      </c>
      <c r="CY379">
        <v>1.5999999999999872</v>
      </c>
      <c r="CZ379">
        <v>154447.62751322627</v>
      </c>
      <c r="DA379">
        <v>5473237.7999999998</v>
      </c>
      <c r="DB379" t="s">
        <v>10</v>
      </c>
      <c r="DC379" t="b">
        <v>1</v>
      </c>
      <c r="DD379">
        <v>5473237.7999999998</v>
      </c>
      <c r="DE379">
        <v>0</v>
      </c>
      <c r="DF379" t="b">
        <v>1</v>
      </c>
      <c r="DG379" s="23">
        <f>ROUND(ПП4[[#This Row],[Стоимость квартиры с отделкой]]/1000000,2)</f>
        <v>5.47</v>
      </c>
    </row>
    <row r="380" spans="1:111" x14ac:dyDescent="0.25">
      <c r="A380">
        <v>379</v>
      </c>
      <c r="B380" t="s">
        <v>21</v>
      </c>
      <c r="C380">
        <v>21</v>
      </c>
      <c r="D380" t="s">
        <v>58</v>
      </c>
      <c r="E380">
        <v>3</v>
      </c>
      <c r="F380">
        <v>16.27</v>
      </c>
      <c r="G380">
        <v>10.96</v>
      </c>
      <c r="H380">
        <v>10.7</v>
      </c>
      <c r="I380">
        <v>37.93</v>
      </c>
      <c r="J380">
        <v>13.42</v>
      </c>
      <c r="K380">
        <v>4.53</v>
      </c>
      <c r="L380">
        <v>2.27</v>
      </c>
      <c r="N380">
        <v>12.94</v>
      </c>
      <c r="O380">
        <v>2.83</v>
      </c>
      <c r="Q380">
        <v>2.83</v>
      </c>
      <c r="R380">
        <v>73.92</v>
      </c>
      <c r="S380">
        <v>71.09</v>
      </c>
      <c r="T380">
        <v>72.510000000000005</v>
      </c>
      <c r="U380">
        <v>74.7</v>
      </c>
      <c r="V380">
        <v>74009.600000000006</v>
      </c>
      <c r="W380">
        <v>3700.4800000000009</v>
      </c>
      <c r="X380">
        <v>77710.080000000002</v>
      </c>
      <c r="Z380">
        <v>77710.080000000002</v>
      </c>
      <c r="AB380">
        <v>77710.080000000002</v>
      </c>
      <c r="AC380">
        <v>9.5583398400000004</v>
      </c>
      <c r="AD380">
        <v>77719.638339840007</v>
      </c>
      <c r="AF380">
        <v>77719.638339840007</v>
      </c>
      <c r="AH380">
        <v>77719.638339840007</v>
      </c>
      <c r="AI380">
        <v>2331.5891501952001</v>
      </c>
      <c r="AJ380">
        <v>80051.227490035206</v>
      </c>
      <c r="AK380">
        <v>800.51227490035205</v>
      </c>
      <c r="AL380">
        <v>80851.739764935555</v>
      </c>
      <c r="AM380">
        <v>1617.0347952987113</v>
      </c>
      <c r="AN380">
        <v>82468.774560234262</v>
      </c>
      <c r="AP380">
        <v>82468.774560234262</v>
      </c>
      <c r="AR380">
        <v>82468.774560234262</v>
      </c>
      <c r="AT380">
        <v>82468.774560234262</v>
      </c>
      <c r="AV380">
        <v>82468.774560234262</v>
      </c>
      <c r="AX380">
        <v>82468.774560234262</v>
      </c>
      <c r="AZ380">
        <v>82468.774560234262</v>
      </c>
      <c r="BB380">
        <v>82468.774560234262</v>
      </c>
      <c r="BD380">
        <v>82468.774560234262</v>
      </c>
      <c r="BF380">
        <v>82468.774560234262</v>
      </c>
      <c r="BH380">
        <v>82468.774560234262</v>
      </c>
      <c r="BI380" s="5"/>
      <c r="BJ380" s="5">
        <v>82468.774560234262</v>
      </c>
      <c r="BL380">
        <v>82468.774560234262</v>
      </c>
      <c r="BN380">
        <v>82468.774560234262</v>
      </c>
      <c r="BP380">
        <v>82468.774560234262</v>
      </c>
      <c r="BR380">
        <v>82468.774560234262</v>
      </c>
      <c r="BT380">
        <v>82468.774560234262</v>
      </c>
      <c r="BV380">
        <v>82468.774560234262</v>
      </c>
      <c r="BX380">
        <v>82468.774560234262</v>
      </c>
      <c r="BY380">
        <v>82468.77</v>
      </c>
      <c r="BZ380">
        <v>5979810.5099999998</v>
      </c>
      <c r="CC380">
        <v>0</v>
      </c>
      <c r="CD380">
        <v>82468.769962763748</v>
      </c>
      <c r="CE380">
        <v>5979810.5099999998</v>
      </c>
      <c r="CF380" t="s">
        <v>9</v>
      </c>
      <c r="CG380">
        <v>4000</v>
      </c>
      <c r="CH380">
        <v>86468.769962763748</v>
      </c>
      <c r="CI380">
        <v>290040</v>
      </c>
      <c r="CJ380">
        <v>6269850.5099999998</v>
      </c>
      <c r="CN380">
        <v>0</v>
      </c>
      <c r="CO380" t="s">
        <v>1</v>
      </c>
      <c r="CP380" t="s">
        <v>1</v>
      </c>
      <c r="CQ380" t="b">
        <v>1</v>
      </c>
      <c r="CR380" t="s">
        <v>1863</v>
      </c>
      <c r="CT380" t="s">
        <v>1871</v>
      </c>
      <c r="CU380" t="s">
        <v>1866</v>
      </c>
      <c r="CV380" t="s">
        <v>1101</v>
      </c>
      <c r="CW380" t="s">
        <v>128</v>
      </c>
      <c r="CX380" t="s">
        <v>1450</v>
      </c>
      <c r="CY380">
        <v>2.1899999999999977</v>
      </c>
      <c r="CZ380">
        <v>189366.60621845239</v>
      </c>
      <c r="DA380">
        <v>6269850.5099999998</v>
      </c>
      <c r="DB380" t="s">
        <v>9</v>
      </c>
      <c r="DC380" t="b">
        <v>1</v>
      </c>
      <c r="DD380">
        <v>6269850.5099999998</v>
      </c>
      <c r="DE380">
        <v>0</v>
      </c>
      <c r="DF380" t="b">
        <v>1</v>
      </c>
      <c r="DG380" s="23">
        <f>ROUND(ПП4[[#This Row],[Стоимость квартиры с отделкой]]/1000000,2)</f>
        <v>6.27</v>
      </c>
    </row>
    <row r="381" spans="1:111" x14ac:dyDescent="0.25">
      <c r="A381">
        <v>380</v>
      </c>
      <c r="B381" t="s">
        <v>21</v>
      </c>
      <c r="C381">
        <v>21</v>
      </c>
      <c r="D381" t="s">
        <v>59</v>
      </c>
      <c r="E381">
        <v>1</v>
      </c>
      <c r="F381">
        <v>10.68</v>
      </c>
      <c r="I381">
        <v>10.68</v>
      </c>
      <c r="J381">
        <v>12.75</v>
      </c>
      <c r="K381">
        <v>3.65</v>
      </c>
      <c r="N381">
        <v>5.45</v>
      </c>
      <c r="O381">
        <v>2.62</v>
      </c>
      <c r="Q381">
        <v>2.62</v>
      </c>
      <c r="R381">
        <v>35.15</v>
      </c>
      <c r="S381">
        <v>32.53</v>
      </c>
      <c r="T381">
        <v>33.840000000000003</v>
      </c>
      <c r="U381">
        <v>34.699999999999996</v>
      </c>
      <c r="V381">
        <v>77000</v>
      </c>
      <c r="W381">
        <v>3850</v>
      </c>
      <c r="X381">
        <v>80850</v>
      </c>
      <c r="Y381">
        <v>3234</v>
      </c>
      <c r="Z381">
        <v>84084</v>
      </c>
      <c r="AA381">
        <v>4204.2</v>
      </c>
      <c r="AB381">
        <v>88288.2</v>
      </c>
      <c r="AC381">
        <v>10.8594486</v>
      </c>
      <c r="AD381">
        <v>88299.05944859999</v>
      </c>
      <c r="AE381">
        <v>4414.95297243</v>
      </c>
      <c r="AF381">
        <v>92714.012421029984</v>
      </c>
      <c r="AH381">
        <v>92714.012421029984</v>
      </c>
      <c r="AI381">
        <v>2781.4203726308992</v>
      </c>
      <c r="AJ381">
        <v>95495.432793660875</v>
      </c>
      <c r="AK381">
        <v>2864.8629838098268</v>
      </c>
      <c r="AL381">
        <v>98360.295777470717</v>
      </c>
      <c r="AM381">
        <v>3934.4118310988288</v>
      </c>
      <c r="AN381">
        <v>102294.70760856954</v>
      </c>
      <c r="AO381">
        <v>2045.8941521713907</v>
      </c>
      <c r="AP381">
        <v>104340.60176074092</v>
      </c>
      <c r="AQ381">
        <v>3130.2180528222279</v>
      </c>
      <c r="AR381">
        <v>107470.81981356315</v>
      </c>
      <c r="AT381">
        <v>107470.81981356315</v>
      </c>
      <c r="AU381">
        <v>3224.1245944068942</v>
      </c>
      <c r="AV381">
        <v>110694.94440797003</v>
      </c>
      <c r="AW381">
        <v>6641.6966644782024</v>
      </c>
      <c r="AX381">
        <v>117336.64107244826</v>
      </c>
      <c r="AZ381">
        <v>117336.64107244826</v>
      </c>
      <c r="BB381">
        <v>117336.64107244826</v>
      </c>
      <c r="BD381">
        <v>117336.64107244826</v>
      </c>
      <c r="BF381">
        <v>117336.64107244826</v>
      </c>
      <c r="BH381">
        <v>117336.64107244826</v>
      </c>
      <c r="BI381" s="5"/>
      <c r="BJ381" s="5">
        <v>117336.64107244826</v>
      </c>
      <c r="BL381">
        <v>117336.64107244826</v>
      </c>
      <c r="BN381">
        <v>117336.64107244826</v>
      </c>
      <c r="BP381">
        <v>117336.64107244826</v>
      </c>
      <c r="BR381">
        <v>117336.64107244826</v>
      </c>
      <c r="BT381">
        <v>117336.64107244826</v>
      </c>
      <c r="BV381">
        <v>117336.64107244826</v>
      </c>
      <c r="BX381">
        <v>117336.64107244826</v>
      </c>
      <c r="BY381">
        <v>117336.64</v>
      </c>
      <c r="BZ381">
        <v>3970671.9</v>
      </c>
      <c r="CC381">
        <v>0</v>
      </c>
      <c r="CD381">
        <v>117336.64007092196</v>
      </c>
      <c r="CE381">
        <v>3970671.9</v>
      </c>
      <c r="CF381" t="s">
        <v>9</v>
      </c>
      <c r="CG381">
        <v>7500</v>
      </c>
      <c r="CH381">
        <v>124836.64007092196</v>
      </c>
      <c r="CI381">
        <v>253800.00000000047</v>
      </c>
      <c r="CJ381">
        <v>4224471.9000000004</v>
      </c>
      <c r="CK381" t="s">
        <v>20</v>
      </c>
      <c r="CN381">
        <v>0</v>
      </c>
      <c r="CO381" t="s">
        <v>1</v>
      </c>
      <c r="CP381" t="s">
        <v>1</v>
      </c>
      <c r="CQ381" t="b">
        <v>1</v>
      </c>
      <c r="CR381" t="s">
        <v>1863</v>
      </c>
      <c r="CT381" t="s">
        <v>1871</v>
      </c>
      <c r="CU381" t="s">
        <v>1864</v>
      </c>
      <c r="CV381" t="s">
        <v>1102</v>
      </c>
      <c r="CW381" t="s">
        <v>128</v>
      </c>
      <c r="CX381" t="s">
        <v>1450</v>
      </c>
      <c r="CY381">
        <v>0.85999999999999233</v>
      </c>
      <c r="CZ381">
        <v>107359.51046099194</v>
      </c>
      <c r="DA381">
        <v>4224471.9000000004</v>
      </c>
      <c r="DB381" t="s">
        <v>9</v>
      </c>
      <c r="DC381" t="b">
        <v>1</v>
      </c>
      <c r="DD381">
        <v>4224471.9000000004</v>
      </c>
      <c r="DE381">
        <v>0</v>
      </c>
      <c r="DF381" t="b">
        <v>1</v>
      </c>
      <c r="DG381" s="23">
        <f>ROUND(ПП4[[#This Row],[Стоимость квартиры с отделкой]]/1000000,2)</f>
        <v>4.22</v>
      </c>
    </row>
    <row r="382" spans="1:111" x14ac:dyDescent="0.25">
      <c r="A382">
        <v>381</v>
      </c>
      <c r="B382" t="s">
        <v>21</v>
      </c>
      <c r="C382">
        <v>22</v>
      </c>
      <c r="D382" t="s">
        <v>53</v>
      </c>
      <c r="E382">
        <v>0</v>
      </c>
      <c r="F382">
        <v>14.73</v>
      </c>
      <c r="I382">
        <v>14.73</v>
      </c>
      <c r="J382">
        <v>5.74</v>
      </c>
      <c r="K382">
        <v>3.61</v>
      </c>
      <c r="N382">
        <v>3.6</v>
      </c>
      <c r="O382">
        <v>3.34</v>
      </c>
      <c r="Q382">
        <v>3.34</v>
      </c>
      <c r="R382">
        <v>31.02</v>
      </c>
      <c r="S382">
        <v>27.68</v>
      </c>
      <c r="T382">
        <v>29.35</v>
      </c>
      <c r="U382">
        <v>30.199999999999996</v>
      </c>
      <c r="V382">
        <v>83160</v>
      </c>
      <c r="W382">
        <v>4158</v>
      </c>
      <c r="X382">
        <v>87318</v>
      </c>
      <c r="Z382">
        <v>87318</v>
      </c>
      <c r="AB382">
        <v>87318</v>
      </c>
      <c r="AC382">
        <v>10.740114</v>
      </c>
      <c r="AD382">
        <v>87328.740114</v>
      </c>
      <c r="AE382">
        <v>4366.4370057000006</v>
      </c>
      <c r="AF382">
        <v>91695.177119700005</v>
      </c>
      <c r="AH382">
        <v>91695.177119700005</v>
      </c>
      <c r="AJ382">
        <v>91695.177119700005</v>
      </c>
      <c r="AK382">
        <v>916.95177119699997</v>
      </c>
      <c r="AL382">
        <v>92612.128890897002</v>
      </c>
      <c r="AM382">
        <v>1852.2425778179399</v>
      </c>
      <c r="AN382">
        <v>94464.371468714948</v>
      </c>
      <c r="AO382">
        <v>4723.2185734357472</v>
      </c>
      <c r="AP382">
        <v>99187.590042150681</v>
      </c>
      <c r="AQ382">
        <v>2975.627701264521</v>
      </c>
      <c r="AR382">
        <v>102163.2177434152</v>
      </c>
      <c r="AT382">
        <v>102163.2177434152</v>
      </c>
      <c r="AV382">
        <v>102163.2177434152</v>
      </c>
      <c r="AX382">
        <v>102163.2177434152</v>
      </c>
      <c r="AZ382">
        <v>102163.2177434152</v>
      </c>
      <c r="BB382">
        <v>102163.2177434152</v>
      </c>
      <c r="BD382">
        <v>102163.2177434152</v>
      </c>
      <c r="BF382">
        <v>102163.2177434152</v>
      </c>
      <c r="BH382">
        <v>102163.2177434152</v>
      </c>
      <c r="BI382" s="5"/>
      <c r="BJ382" s="5">
        <v>102163.2177434152</v>
      </c>
      <c r="BL382">
        <v>102163.2177434152</v>
      </c>
      <c r="BN382">
        <v>102163.2177434152</v>
      </c>
      <c r="BP382">
        <v>102163.2177434152</v>
      </c>
      <c r="BR382">
        <v>102163.2177434152</v>
      </c>
      <c r="BT382">
        <v>102163.2177434152</v>
      </c>
      <c r="BV382">
        <v>102163.2177434152</v>
      </c>
      <c r="BX382">
        <v>102163.2177434152</v>
      </c>
      <c r="BY382">
        <v>102163.22</v>
      </c>
      <c r="BZ382">
        <v>2998490.51</v>
      </c>
      <c r="CC382">
        <v>0</v>
      </c>
      <c r="CD382">
        <v>102163.22010221463</v>
      </c>
      <c r="CE382">
        <v>2998490.51</v>
      </c>
      <c r="CF382" t="s">
        <v>10</v>
      </c>
      <c r="CG382">
        <v>15000</v>
      </c>
      <c r="CH382">
        <v>117163.22010221463</v>
      </c>
      <c r="CI382">
        <v>440250</v>
      </c>
      <c r="CJ382">
        <v>3438740.51</v>
      </c>
      <c r="CN382">
        <v>0</v>
      </c>
      <c r="CO382" t="s">
        <v>1</v>
      </c>
      <c r="CP382" t="s">
        <v>1</v>
      </c>
      <c r="CQ382" t="b">
        <v>1</v>
      </c>
      <c r="CR382" t="s">
        <v>1863</v>
      </c>
      <c r="CT382" t="s">
        <v>1871</v>
      </c>
      <c r="CU382" t="s">
        <v>1862</v>
      </c>
      <c r="CV382" t="s">
        <v>1103</v>
      </c>
      <c r="CW382" t="s">
        <v>128</v>
      </c>
      <c r="CX382" t="s">
        <v>1450</v>
      </c>
      <c r="CY382">
        <v>0.8499999999999942</v>
      </c>
      <c r="CZ382">
        <v>99588.737086881767</v>
      </c>
      <c r="DA382">
        <v>3438740.51</v>
      </c>
      <c r="DB382" t="s">
        <v>10</v>
      </c>
      <c r="DC382" t="b">
        <v>1</v>
      </c>
      <c r="DD382">
        <v>3438740.51</v>
      </c>
      <c r="DE382">
        <v>0</v>
      </c>
      <c r="DF382" t="b">
        <v>1</v>
      </c>
      <c r="DG382" s="23">
        <f>ROUND(ПП4[[#This Row],[Стоимость квартиры с отделкой]]/1000000,2)</f>
        <v>3.44</v>
      </c>
    </row>
    <row r="383" spans="1:111" x14ac:dyDescent="0.25">
      <c r="A383">
        <v>382</v>
      </c>
      <c r="B383" t="s">
        <v>21</v>
      </c>
      <c r="C383">
        <v>22</v>
      </c>
      <c r="D383" t="s">
        <v>54</v>
      </c>
      <c r="E383">
        <v>2</v>
      </c>
      <c r="F383">
        <v>17.22</v>
      </c>
      <c r="G383">
        <v>12.24</v>
      </c>
      <c r="I383">
        <v>29.46</v>
      </c>
      <c r="J383">
        <v>17.010000000000002</v>
      </c>
      <c r="K383">
        <v>3.67</v>
      </c>
      <c r="L383">
        <v>2.4</v>
      </c>
      <c r="N383">
        <v>12.71</v>
      </c>
      <c r="O383">
        <v>2.61</v>
      </c>
      <c r="P383">
        <v>2.78</v>
      </c>
      <c r="Q383">
        <v>5.39</v>
      </c>
      <c r="R383">
        <v>70.64</v>
      </c>
      <c r="S383">
        <v>65.25</v>
      </c>
      <c r="T383">
        <v>67.95</v>
      </c>
      <c r="U383">
        <v>69.400000000000006</v>
      </c>
      <c r="V383">
        <v>76636</v>
      </c>
      <c r="W383">
        <v>3831.8</v>
      </c>
      <c r="X383">
        <v>80467.8</v>
      </c>
      <c r="Z383">
        <v>80467.8</v>
      </c>
      <c r="AA383">
        <v>4023.39</v>
      </c>
      <c r="AB383">
        <v>84491.19</v>
      </c>
      <c r="AC383">
        <v>10.392416369999999</v>
      </c>
      <c r="AD383">
        <v>84501.582416370002</v>
      </c>
      <c r="AF383">
        <v>84501.582416370002</v>
      </c>
      <c r="AH383">
        <v>84501.582416370002</v>
      </c>
      <c r="AI383">
        <v>1690.0316483274</v>
      </c>
      <c r="AJ383">
        <v>86191.614064697409</v>
      </c>
      <c r="AK383">
        <v>861.9161406469741</v>
      </c>
      <c r="AL383">
        <v>87053.530205344388</v>
      </c>
      <c r="AM383">
        <v>1741.0706041068879</v>
      </c>
      <c r="AN383">
        <v>88794.60080945128</v>
      </c>
      <c r="AP383">
        <v>88794.60080945128</v>
      </c>
      <c r="AQ383">
        <v>2663.8380242835383</v>
      </c>
      <c r="AR383">
        <v>91458.438833734821</v>
      </c>
      <c r="AT383">
        <v>91458.438833734821</v>
      </c>
      <c r="AU383">
        <v>2743.7531650120445</v>
      </c>
      <c r="AV383">
        <v>94202.191998746886</v>
      </c>
      <c r="AX383">
        <v>94202.191998746886</v>
      </c>
      <c r="AZ383">
        <v>94202.191998746886</v>
      </c>
      <c r="BB383">
        <v>94202.191998746886</v>
      </c>
      <c r="BD383">
        <v>94202.191998746886</v>
      </c>
      <c r="BF383">
        <v>94202.191998746886</v>
      </c>
      <c r="BH383">
        <v>94202.191998746886</v>
      </c>
      <c r="BI383" s="5">
        <v>4710.1095999373438</v>
      </c>
      <c r="BJ383" s="5">
        <v>98912.301598684222</v>
      </c>
      <c r="BK383">
        <v>1000</v>
      </c>
      <c r="BL383">
        <v>99912.301598684222</v>
      </c>
      <c r="BM383">
        <v>1998.2460319736845</v>
      </c>
      <c r="BN383">
        <v>101910.54763065792</v>
      </c>
      <c r="BP383">
        <v>101910.54763065792</v>
      </c>
      <c r="BQ383">
        <v>500</v>
      </c>
      <c r="BR383">
        <v>102410.54763065792</v>
      </c>
      <c r="BT383">
        <v>102410.54763065792</v>
      </c>
      <c r="BV383">
        <v>102410.54763065792</v>
      </c>
      <c r="BX383">
        <v>102410.54763065792</v>
      </c>
      <c r="BY383">
        <v>102410.55</v>
      </c>
      <c r="BZ383">
        <v>6958800</v>
      </c>
      <c r="CB383">
        <v>0.04</v>
      </c>
      <c r="CC383">
        <v>278352</v>
      </c>
      <c r="CD383">
        <v>98314.172185430463</v>
      </c>
      <c r="CE383">
        <v>6680448</v>
      </c>
      <c r="CF383" t="s">
        <v>9</v>
      </c>
      <c r="CG383">
        <v>7500</v>
      </c>
      <c r="CH383">
        <v>105814.17218543046</v>
      </c>
      <c r="CI383">
        <v>509625</v>
      </c>
      <c r="CJ383">
        <v>7190073</v>
      </c>
      <c r="CL383" t="s">
        <v>110</v>
      </c>
      <c r="CN383">
        <v>0</v>
      </c>
      <c r="CO383" t="s">
        <v>1</v>
      </c>
      <c r="CP383" t="s">
        <v>1</v>
      </c>
      <c r="CQ383" t="b">
        <v>1</v>
      </c>
      <c r="CR383" t="s">
        <v>1863</v>
      </c>
      <c r="CT383" t="s">
        <v>1871</v>
      </c>
      <c r="CU383" t="s">
        <v>1857</v>
      </c>
      <c r="CV383" t="s">
        <v>1104</v>
      </c>
      <c r="CW383" t="s">
        <v>1269</v>
      </c>
      <c r="CX383" t="s">
        <v>1450</v>
      </c>
      <c r="CY383">
        <v>1.4500000000000028</v>
      </c>
      <c r="CZ383">
        <v>153430.54966887448</v>
      </c>
      <c r="DA383">
        <v>7190073</v>
      </c>
      <c r="DB383" t="s">
        <v>9</v>
      </c>
      <c r="DC383" t="b">
        <v>1</v>
      </c>
      <c r="DD383">
        <v>7190073</v>
      </c>
      <c r="DE383">
        <v>0</v>
      </c>
      <c r="DF383" t="b">
        <v>1</v>
      </c>
      <c r="DG383" s="23">
        <f>ROUND(ПП4[[#This Row],[Стоимость квартиры с отделкой]]/1000000,2)</f>
        <v>7.19</v>
      </c>
    </row>
    <row r="384" spans="1:111" x14ac:dyDescent="0.25">
      <c r="A384">
        <v>383</v>
      </c>
      <c r="B384" t="s">
        <v>21</v>
      </c>
      <c r="C384">
        <v>22</v>
      </c>
      <c r="D384" t="s">
        <v>55</v>
      </c>
      <c r="E384">
        <v>0</v>
      </c>
      <c r="F384">
        <v>19.22</v>
      </c>
      <c r="I384">
        <v>19.22</v>
      </c>
      <c r="J384">
        <v>9.57</v>
      </c>
      <c r="K384">
        <v>3.76</v>
      </c>
      <c r="N384">
        <v>2.56</v>
      </c>
      <c r="O384">
        <v>2.68</v>
      </c>
      <c r="Q384">
        <v>2.68</v>
      </c>
      <c r="R384">
        <v>37.79</v>
      </c>
      <c r="S384">
        <v>35.11</v>
      </c>
      <c r="T384">
        <v>36.450000000000003</v>
      </c>
      <c r="U384">
        <v>37.5</v>
      </c>
      <c r="V384">
        <v>82404</v>
      </c>
      <c r="W384">
        <v>4120.2</v>
      </c>
      <c r="X384">
        <v>86524.2</v>
      </c>
      <c r="Z384">
        <v>86524.2</v>
      </c>
      <c r="AB384">
        <v>86524.2</v>
      </c>
      <c r="AC384">
        <v>10.6424766</v>
      </c>
      <c r="AD384">
        <v>86534.842476599995</v>
      </c>
      <c r="AE384">
        <v>4326.7421238300003</v>
      </c>
      <c r="AF384">
        <v>90861.584600429996</v>
      </c>
      <c r="AH384">
        <v>90861.584600429996</v>
      </c>
      <c r="AJ384">
        <v>90861.584600429996</v>
      </c>
      <c r="AK384">
        <v>908.61584600430001</v>
      </c>
      <c r="AL384">
        <v>91770.200446434275</v>
      </c>
      <c r="AM384">
        <v>1835.4040089286859</v>
      </c>
      <c r="AN384">
        <v>93605.604455362976</v>
      </c>
      <c r="AP384">
        <v>93605.604455362976</v>
      </c>
      <c r="AR384">
        <v>93605.604455362976</v>
      </c>
      <c r="AT384">
        <v>93605.604455362976</v>
      </c>
      <c r="AV384">
        <v>93605.604455362976</v>
      </c>
      <c r="AX384">
        <v>93605.604455362976</v>
      </c>
      <c r="AZ384">
        <v>93605.604455362976</v>
      </c>
      <c r="BB384">
        <v>93605.604455362976</v>
      </c>
      <c r="BD384">
        <v>93605.604455362976</v>
      </c>
      <c r="BF384">
        <v>93605.604455362976</v>
      </c>
      <c r="BH384">
        <v>93605.604455362976</v>
      </c>
      <c r="BI384" s="5"/>
      <c r="BJ384" s="5">
        <v>93605.604455362976</v>
      </c>
      <c r="BL384">
        <v>93605.604455362976</v>
      </c>
      <c r="BN384">
        <v>93605.604455362976</v>
      </c>
      <c r="BP384">
        <v>93605.604455362976</v>
      </c>
      <c r="BR384">
        <v>93605.604455362976</v>
      </c>
      <c r="BT384">
        <v>93605.604455362976</v>
      </c>
      <c r="BV384">
        <v>93605.604455362976</v>
      </c>
      <c r="BX384">
        <v>93605.604455362976</v>
      </c>
      <c r="BY384">
        <v>93605.6</v>
      </c>
      <c r="BZ384">
        <v>3411924.12</v>
      </c>
      <c r="CA384">
        <v>55555</v>
      </c>
      <c r="CC384">
        <v>55555</v>
      </c>
      <c r="CD384">
        <v>92081.457338820299</v>
      </c>
      <c r="CE384">
        <v>3356369.12</v>
      </c>
      <c r="CF384" t="s">
        <v>8</v>
      </c>
      <c r="CH384">
        <v>92081.457338820299</v>
      </c>
      <c r="CI384">
        <v>0</v>
      </c>
      <c r="CJ384">
        <v>3356369.12</v>
      </c>
      <c r="CL384" t="s">
        <v>61</v>
      </c>
      <c r="CN384">
        <v>0</v>
      </c>
      <c r="CO384" t="s">
        <v>1</v>
      </c>
      <c r="CP384" t="s">
        <v>1</v>
      </c>
      <c r="CQ384" t="b">
        <v>1</v>
      </c>
      <c r="CR384" t="s">
        <v>1863</v>
      </c>
      <c r="CT384" t="s">
        <v>1871</v>
      </c>
      <c r="CU384" t="s">
        <v>1862</v>
      </c>
      <c r="CV384" t="s">
        <v>1105</v>
      </c>
      <c r="CW384" t="s">
        <v>128</v>
      </c>
      <c r="CX384" t="s">
        <v>1450</v>
      </c>
      <c r="CY384">
        <v>1.0499999999999972</v>
      </c>
      <c r="CZ384">
        <v>96685.530205761053</v>
      </c>
      <c r="DA384">
        <v>3356369.12</v>
      </c>
      <c r="DB384" t="s">
        <v>8</v>
      </c>
      <c r="DC384" t="b">
        <v>1</v>
      </c>
      <c r="DD384">
        <v>3356369.12</v>
      </c>
      <c r="DE384">
        <v>0</v>
      </c>
      <c r="DF384" t="b">
        <v>1</v>
      </c>
      <c r="DG384" s="23">
        <f>ROUND(ПП4[[#This Row],[Стоимость квартиры с отделкой]]/1000000,2)</f>
        <v>3.36</v>
      </c>
    </row>
    <row r="385" spans="1:111" x14ac:dyDescent="0.25">
      <c r="A385">
        <v>384</v>
      </c>
      <c r="B385" t="s">
        <v>21</v>
      </c>
      <c r="C385">
        <v>22</v>
      </c>
      <c r="D385" t="s">
        <v>56</v>
      </c>
      <c r="E385">
        <v>2</v>
      </c>
      <c r="F385">
        <v>18.12</v>
      </c>
      <c r="G385">
        <v>9.8800000000000008</v>
      </c>
      <c r="I385">
        <v>28</v>
      </c>
      <c r="J385">
        <v>15.3</v>
      </c>
      <c r="K385">
        <v>3.49</v>
      </c>
      <c r="L385">
        <v>2.34</v>
      </c>
      <c r="N385">
        <v>8.1</v>
      </c>
      <c r="O385">
        <v>2.63</v>
      </c>
      <c r="Q385">
        <v>2.63</v>
      </c>
      <c r="R385">
        <v>59.86</v>
      </c>
      <c r="S385">
        <v>57.23</v>
      </c>
      <c r="T385">
        <v>58.55</v>
      </c>
      <c r="U385">
        <v>60.399999999999991</v>
      </c>
      <c r="V385">
        <v>73970.399999999994</v>
      </c>
      <c r="W385">
        <v>3698.52</v>
      </c>
      <c r="X385">
        <v>77668.92</v>
      </c>
      <c r="Z385">
        <v>77668.92</v>
      </c>
      <c r="AA385">
        <v>3883.4459999999999</v>
      </c>
      <c r="AB385">
        <v>81552.365999999995</v>
      </c>
      <c r="AC385">
        <v>10.030941018</v>
      </c>
      <c r="AD385">
        <v>81562.396941018</v>
      </c>
      <c r="AF385">
        <v>81562.396941018</v>
      </c>
      <c r="AH385">
        <v>81562.396941018</v>
      </c>
      <c r="AI385">
        <v>1631.2479388203601</v>
      </c>
      <c r="AJ385">
        <v>83193.644879838364</v>
      </c>
      <c r="AK385">
        <v>831.93644879838371</v>
      </c>
      <c r="AL385">
        <v>84025.581328636748</v>
      </c>
      <c r="AM385">
        <v>1680.5116265727347</v>
      </c>
      <c r="AN385">
        <v>85706.092955209489</v>
      </c>
      <c r="AO385">
        <v>2571.1827886562846</v>
      </c>
      <c r="AP385">
        <v>88277.275743865772</v>
      </c>
      <c r="AR385">
        <v>88277.275743865772</v>
      </c>
      <c r="AT385">
        <v>88277.275743865772</v>
      </c>
      <c r="AV385">
        <v>88277.275743865772</v>
      </c>
      <c r="AX385">
        <v>88277.275743865772</v>
      </c>
      <c r="AZ385">
        <v>88277.275743865772</v>
      </c>
      <c r="BB385">
        <v>88277.275743865772</v>
      </c>
      <c r="BD385">
        <v>88277.275743865772</v>
      </c>
      <c r="BF385">
        <v>88277.275743865772</v>
      </c>
      <c r="BH385">
        <v>88277.275743865772</v>
      </c>
      <c r="BI385" s="5"/>
      <c r="BJ385" s="5">
        <v>88277.275743865772</v>
      </c>
      <c r="BL385">
        <v>88277.275743865772</v>
      </c>
      <c r="BN385">
        <v>88277.275743865772</v>
      </c>
      <c r="BP385">
        <v>88277.275743865772</v>
      </c>
      <c r="BR385">
        <v>88277.275743865772</v>
      </c>
      <c r="BT385">
        <v>88277.275743865772</v>
      </c>
      <c r="BV385">
        <v>88277.275743865772</v>
      </c>
      <c r="BX385">
        <v>88277.275743865772</v>
      </c>
      <c r="BY385">
        <v>88277.28</v>
      </c>
      <c r="BZ385">
        <v>5168634.74</v>
      </c>
      <c r="CC385">
        <v>0</v>
      </c>
      <c r="CD385">
        <v>88277.279931682337</v>
      </c>
      <c r="CE385">
        <v>5168634.74</v>
      </c>
      <c r="CF385" t="s">
        <v>9</v>
      </c>
      <c r="CG385">
        <v>4000</v>
      </c>
      <c r="CH385">
        <v>92277.279931682337</v>
      </c>
      <c r="CI385">
        <v>234200</v>
      </c>
      <c r="CJ385">
        <v>5402834.7400000002</v>
      </c>
      <c r="CN385">
        <v>0</v>
      </c>
      <c r="CO385" t="s">
        <v>1</v>
      </c>
      <c r="CP385" t="s">
        <v>1</v>
      </c>
      <c r="CQ385" t="b">
        <v>1</v>
      </c>
      <c r="CR385" t="s">
        <v>1863</v>
      </c>
      <c r="CT385" t="s">
        <v>1871</v>
      </c>
      <c r="CU385" t="s">
        <v>1857</v>
      </c>
      <c r="CV385" t="s">
        <v>1106</v>
      </c>
      <c r="CW385" t="s">
        <v>128</v>
      </c>
      <c r="CX385" t="s">
        <v>1450</v>
      </c>
      <c r="CY385">
        <v>1.8499999999999943</v>
      </c>
      <c r="CZ385">
        <v>170712.96787361181</v>
      </c>
      <c r="DA385">
        <v>5402834.7400000002</v>
      </c>
      <c r="DB385" t="s">
        <v>9</v>
      </c>
      <c r="DC385" t="b">
        <v>1</v>
      </c>
      <c r="DD385">
        <v>5402834.7400000002</v>
      </c>
      <c r="DE385">
        <v>0</v>
      </c>
      <c r="DF385" t="b">
        <v>1</v>
      </c>
      <c r="DG385" s="23">
        <f>ROUND(ПП4[[#This Row],[Стоимость квартиры с отделкой]]/1000000,2)</f>
        <v>5.4</v>
      </c>
    </row>
    <row r="386" spans="1:111" x14ac:dyDescent="0.25">
      <c r="A386">
        <v>385</v>
      </c>
      <c r="B386" t="s">
        <v>21</v>
      </c>
      <c r="C386">
        <v>22</v>
      </c>
      <c r="D386" t="s">
        <v>57</v>
      </c>
      <c r="E386">
        <v>2</v>
      </c>
      <c r="F386">
        <v>15.36</v>
      </c>
      <c r="G386">
        <v>9.8699999999999992</v>
      </c>
      <c r="I386">
        <v>25.23</v>
      </c>
      <c r="J386">
        <v>16.260000000000002</v>
      </c>
      <c r="K386">
        <v>3.74</v>
      </c>
      <c r="L386">
        <v>2.09</v>
      </c>
      <c r="N386">
        <v>8.06</v>
      </c>
      <c r="O386">
        <v>2.63</v>
      </c>
      <c r="Q386">
        <v>2.63</v>
      </c>
      <c r="R386">
        <v>58.01</v>
      </c>
      <c r="S386">
        <v>55.379999999999995</v>
      </c>
      <c r="T386">
        <v>56.7</v>
      </c>
      <c r="U386">
        <v>58.3</v>
      </c>
      <c r="V386">
        <v>73970.399999999994</v>
      </c>
      <c r="W386">
        <v>3698.52</v>
      </c>
      <c r="X386">
        <v>77668.92</v>
      </c>
      <c r="Z386">
        <v>77668.92</v>
      </c>
      <c r="AA386">
        <v>3883.4459999999999</v>
      </c>
      <c r="AB386">
        <v>81552.365999999995</v>
      </c>
      <c r="AC386">
        <v>10.030941018</v>
      </c>
      <c r="AD386">
        <v>81562.396941018</v>
      </c>
      <c r="AF386">
        <v>81562.396941018</v>
      </c>
      <c r="AH386">
        <v>81562.396941018</v>
      </c>
      <c r="AI386">
        <v>1631.2479388203601</v>
      </c>
      <c r="AJ386">
        <v>83193.644879838364</v>
      </c>
      <c r="AK386">
        <v>831.93644879838371</v>
      </c>
      <c r="AL386">
        <v>84025.581328636748</v>
      </c>
      <c r="AM386">
        <v>1680.5116265727347</v>
      </c>
      <c r="AN386">
        <v>85706.092955209489</v>
      </c>
      <c r="AO386">
        <v>2571.1827886562846</v>
      </c>
      <c r="AP386">
        <v>88277.275743865772</v>
      </c>
      <c r="AQ386">
        <v>2648.318272315973</v>
      </c>
      <c r="AR386">
        <v>90925.594016181742</v>
      </c>
      <c r="AS386">
        <v>4546.2797008090874</v>
      </c>
      <c r="AT386">
        <v>95471.873716990827</v>
      </c>
      <c r="AU386">
        <v>2864.1562115097249</v>
      </c>
      <c r="AV386">
        <v>98336.029928500546</v>
      </c>
      <c r="AX386">
        <v>98336.029928500546</v>
      </c>
      <c r="AZ386">
        <v>98336.029928500546</v>
      </c>
      <c r="BB386">
        <v>98336.029928500546</v>
      </c>
      <c r="BD386">
        <v>98336.029928500546</v>
      </c>
      <c r="BF386">
        <v>98336.029928500546</v>
      </c>
      <c r="BH386">
        <v>98336.029928500546</v>
      </c>
      <c r="BI386" s="5"/>
      <c r="BJ386" s="5">
        <v>98336.029928500546</v>
      </c>
      <c r="BL386">
        <v>98336.029928500546</v>
      </c>
      <c r="BN386">
        <v>98336.029928500546</v>
      </c>
      <c r="BP386">
        <v>98336.029928500546</v>
      </c>
      <c r="BR386">
        <v>98336.029928500546</v>
      </c>
      <c r="BT386">
        <v>98336.029928500546</v>
      </c>
      <c r="BV386">
        <v>98336.029928500546</v>
      </c>
      <c r="BX386">
        <v>98336.029928500546</v>
      </c>
      <c r="BY386">
        <v>98336.03</v>
      </c>
      <c r="BZ386">
        <v>5575652.9000000004</v>
      </c>
      <c r="CB386">
        <v>0.02</v>
      </c>
      <c r="CC386">
        <v>111513.058</v>
      </c>
      <c r="CD386">
        <v>96369.309347442671</v>
      </c>
      <c r="CE386">
        <v>5464139.8399999999</v>
      </c>
      <c r="CF386" t="s">
        <v>9</v>
      </c>
      <c r="CG386">
        <v>7500</v>
      </c>
      <c r="CH386">
        <v>103869.30934744269</v>
      </c>
      <c r="CI386">
        <v>425250</v>
      </c>
      <c r="CJ386">
        <v>5889389.8399999999</v>
      </c>
      <c r="CL386" t="s">
        <v>62</v>
      </c>
      <c r="CN386">
        <v>0</v>
      </c>
      <c r="CO386" t="s">
        <v>1</v>
      </c>
      <c r="CP386" t="s">
        <v>1</v>
      </c>
      <c r="CQ386" t="b">
        <v>1</v>
      </c>
      <c r="CR386" t="s">
        <v>1863</v>
      </c>
      <c r="CT386" t="s">
        <v>1871</v>
      </c>
      <c r="CU386" t="s">
        <v>1857</v>
      </c>
      <c r="CV386" t="s">
        <v>1107</v>
      </c>
      <c r="CW386" t="s">
        <v>128</v>
      </c>
      <c r="CX386" t="s">
        <v>1450</v>
      </c>
      <c r="CY386">
        <v>1.5999999999999943</v>
      </c>
      <c r="CZ386">
        <v>166190.89495590769</v>
      </c>
      <c r="DA386">
        <v>5889389.8399999999</v>
      </c>
      <c r="DB386" t="s">
        <v>9</v>
      </c>
      <c r="DC386" t="b">
        <v>1</v>
      </c>
      <c r="DD386">
        <v>5889389.8399999999</v>
      </c>
      <c r="DE386">
        <v>0</v>
      </c>
      <c r="DF386" t="b">
        <v>1</v>
      </c>
      <c r="DG386" s="23">
        <f>ROUND(ПП4[[#This Row],[Стоимость квартиры с отделкой]]/1000000,2)</f>
        <v>5.89</v>
      </c>
    </row>
    <row r="387" spans="1:111" x14ac:dyDescent="0.25">
      <c r="A387">
        <v>386</v>
      </c>
      <c r="B387" t="s">
        <v>21</v>
      </c>
      <c r="C387">
        <v>22</v>
      </c>
      <c r="D387" t="s">
        <v>58</v>
      </c>
      <c r="E387">
        <v>3</v>
      </c>
      <c r="F387">
        <v>16.27</v>
      </c>
      <c r="G387">
        <v>10.96</v>
      </c>
      <c r="H387">
        <v>10.7</v>
      </c>
      <c r="I387">
        <v>37.93</v>
      </c>
      <c r="J387">
        <v>13.42</v>
      </c>
      <c r="K387">
        <v>4.53</v>
      </c>
      <c r="L387">
        <v>2.27</v>
      </c>
      <c r="N387">
        <v>12.94</v>
      </c>
      <c r="O387">
        <v>2.83</v>
      </c>
      <c r="Q387">
        <v>2.83</v>
      </c>
      <c r="R387">
        <v>73.92</v>
      </c>
      <c r="S387">
        <v>71.09</v>
      </c>
      <c r="T387">
        <v>72.510000000000005</v>
      </c>
      <c r="U387">
        <v>74.200000000000017</v>
      </c>
      <c r="V387">
        <v>74009.600000000006</v>
      </c>
      <c r="W387">
        <v>3700.4800000000009</v>
      </c>
      <c r="X387">
        <v>77710.080000000002</v>
      </c>
      <c r="Z387">
        <v>77710.080000000002</v>
      </c>
      <c r="AB387">
        <v>77710.080000000002</v>
      </c>
      <c r="AC387">
        <v>9.5583398400000004</v>
      </c>
      <c r="AD387">
        <v>77719.638339840007</v>
      </c>
      <c r="AF387">
        <v>77719.638339840007</v>
      </c>
      <c r="AH387">
        <v>77719.638339840007</v>
      </c>
      <c r="AI387">
        <v>2331.5891501952001</v>
      </c>
      <c r="AJ387">
        <v>80051.227490035206</v>
      </c>
      <c r="AK387">
        <v>800.51227490035205</v>
      </c>
      <c r="AL387">
        <v>80851.739764935555</v>
      </c>
      <c r="AM387">
        <v>1617.0347952987113</v>
      </c>
      <c r="AN387">
        <v>82468.774560234262</v>
      </c>
      <c r="AO387">
        <v>2474.0632368070278</v>
      </c>
      <c r="AP387">
        <v>84942.837797041284</v>
      </c>
      <c r="AQ387">
        <v>2548.2851339112385</v>
      </c>
      <c r="AR387">
        <v>87491.122930952522</v>
      </c>
      <c r="AT387">
        <v>87491.122930952522</v>
      </c>
      <c r="AV387">
        <v>87491.122930952522</v>
      </c>
      <c r="AX387">
        <v>87491.122930952522</v>
      </c>
      <c r="AZ387">
        <v>87491.122930952522</v>
      </c>
      <c r="BB387">
        <v>87491.122930952522</v>
      </c>
      <c r="BD387">
        <v>87491.122930952522</v>
      </c>
      <c r="BF387">
        <v>87491.122930952522</v>
      </c>
      <c r="BH387">
        <v>87491.122930952522</v>
      </c>
      <c r="BI387" s="5"/>
      <c r="BJ387" s="5">
        <v>87491.122930952522</v>
      </c>
      <c r="BL387">
        <v>87491.122930952522</v>
      </c>
      <c r="BN387">
        <v>87491.122930952522</v>
      </c>
      <c r="BP387">
        <v>87491.122930952522</v>
      </c>
      <c r="BR387">
        <v>87491.122930952522</v>
      </c>
      <c r="BT387">
        <v>87491.122930952522</v>
      </c>
      <c r="BV387">
        <v>87491.122930952522</v>
      </c>
      <c r="BX387">
        <v>87491.122930952522</v>
      </c>
      <c r="BY387">
        <v>87491.12</v>
      </c>
      <c r="BZ387">
        <v>6343981.1100000003</v>
      </c>
      <c r="CC387">
        <v>0</v>
      </c>
      <c r="CD387">
        <v>87491.119983450553</v>
      </c>
      <c r="CE387">
        <v>6343981.1100000003</v>
      </c>
      <c r="CF387" t="s">
        <v>10</v>
      </c>
      <c r="CG387">
        <v>15500</v>
      </c>
      <c r="CH387">
        <v>102991.11998345055</v>
      </c>
      <c r="CI387">
        <v>1123905</v>
      </c>
      <c r="CJ387">
        <v>7467886.1100000003</v>
      </c>
      <c r="CN387">
        <v>0</v>
      </c>
      <c r="CO387" t="s">
        <v>1</v>
      </c>
      <c r="CP387" t="s">
        <v>1</v>
      </c>
      <c r="CQ387" t="b">
        <v>1</v>
      </c>
      <c r="CR387" t="s">
        <v>1863</v>
      </c>
      <c r="CT387" t="s">
        <v>1871</v>
      </c>
      <c r="CU387" t="s">
        <v>1866</v>
      </c>
      <c r="CV387" t="s">
        <v>1108</v>
      </c>
      <c r="CW387" t="s">
        <v>128</v>
      </c>
      <c r="CX387" t="s">
        <v>1450</v>
      </c>
      <c r="CY387">
        <v>1.6900000000000119</v>
      </c>
      <c r="CZ387">
        <v>174054.99277203265</v>
      </c>
      <c r="DA387">
        <v>7467886.1100000003</v>
      </c>
      <c r="DB387" t="s">
        <v>10</v>
      </c>
      <c r="DC387" t="b">
        <v>1</v>
      </c>
      <c r="DD387">
        <v>7467886.1100000003</v>
      </c>
      <c r="DE387">
        <v>0</v>
      </c>
      <c r="DF387" t="b">
        <v>1</v>
      </c>
      <c r="DG387" s="23">
        <f>ROUND(ПП4[[#This Row],[Стоимость квартиры с отделкой]]/1000000,2)</f>
        <v>7.47</v>
      </c>
    </row>
    <row r="388" spans="1:111" x14ac:dyDescent="0.25">
      <c r="A388">
        <v>387</v>
      </c>
      <c r="B388" t="s">
        <v>21</v>
      </c>
      <c r="C388">
        <v>22</v>
      </c>
      <c r="D388" t="s">
        <v>59</v>
      </c>
      <c r="E388">
        <v>1</v>
      </c>
      <c r="F388">
        <v>10.68</v>
      </c>
      <c r="I388">
        <v>10.68</v>
      </c>
      <c r="J388">
        <v>12.75</v>
      </c>
      <c r="K388">
        <v>3.65</v>
      </c>
      <c r="N388">
        <v>5.45</v>
      </c>
      <c r="O388">
        <v>2.62</v>
      </c>
      <c r="Q388">
        <v>2.62</v>
      </c>
      <c r="R388">
        <v>35.15</v>
      </c>
      <c r="S388">
        <v>32.53</v>
      </c>
      <c r="T388">
        <v>33.840000000000003</v>
      </c>
      <c r="U388">
        <v>34.5</v>
      </c>
      <c r="V388">
        <v>77000</v>
      </c>
      <c r="W388">
        <v>3850</v>
      </c>
      <c r="X388">
        <v>80850</v>
      </c>
      <c r="Y388">
        <v>3234</v>
      </c>
      <c r="Z388">
        <v>84084</v>
      </c>
      <c r="AA388">
        <v>4204.2</v>
      </c>
      <c r="AB388">
        <v>88288.2</v>
      </c>
      <c r="AC388">
        <v>10.8594486</v>
      </c>
      <c r="AD388">
        <v>88299.05944859999</v>
      </c>
      <c r="AE388">
        <v>4414.95297243</v>
      </c>
      <c r="AF388">
        <v>92714.012421029984</v>
      </c>
      <c r="AH388">
        <v>92714.012421029984</v>
      </c>
      <c r="AI388">
        <v>2781.4203726308992</v>
      </c>
      <c r="AJ388">
        <v>95495.432793660875</v>
      </c>
      <c r="AK388">
        <v>2864.8629838098268</v>
      </c>
      <c r="AL388">
        <v>98360.295777470717</v>
      </c>
      <c r="AM388">
        <v>3934.4118310988288</v>
      </c>
      <c r="AN388">
        <v>102294.70760856954</v>
      </c>
      <c r="AO388">
        <v>2045.8941521713907</v>
      </c>
      <c r="AP388">
        <v>104340.60176074092</v>
      </c>
      <c r="AR388">
        <v>104340.60176074092</v>
      </c>
      <c r="AT388">
        <v>104340.60176074092</v>
      </c>
      <c r="AV388">
        <v>104340.60176074092</v>
      </c>
      <c r="AX388">
        <v>104340.60176074092</v>
      </c>
      <c r="AZ388">
        <v>104340.60176074092</v>
      </c>
      <c r="BB388">
        <v>104340.60176074092</v>
      </c>
      <c r="BD388">
        <v>104340.60176074092</v>
      </c>
      <c r="BF388">
        <v>104340.60176074092</v>
      </c>
      <c r="BH388">
        <v>104340.60176074092</v>
      </c>
      <c r="BI388" s="5"/>
      <c r="BJ388" s="5">
        <v>104340.60176074092</v>
      </c>
      <c r="BL388">
        <v>104340.60176074092</v>
      </c>
      <c r="BN388">
        <v>104340.60176074092</v>
      </c>
      <c r="BP388">
        <v>104340.60176074092</v>
      </c>
      <c r="BR388">
        <v>104340.60176074092</v>
      </c>
      <c r="BT388">
        <v>104340.60176074092</v>
      </c>
      <c r="BV388">
        <v>104340.60176074092</v>
      </c>
      <c r="BX388">
        <v>104340.60176074092</v>
      </c>
      <c r="BY388">
        <v>104340.6</v>
      </c>
      <c r="BZ388">
        <v>3530885.9</v>
      </c>
      <c r="CB388">
        <v>0.02</v>
      </c>
      <c r="CC388">
        <v>70617.717999999993</v>
      </c>
      <c r="CD388">
        <v>102253.7878250591</v>
      </c>
      <c r="CE388">
        <v>3460268.18</v>
      </c>
      <c r="CF388" t="s">
        <v>8</v>
      </c>
      <c r="CH388">
        <v>102253.7878250591</v>
      </c>
      <c r="CI388">
        <v>0</v>
      </c>
      <c r="CJ388">
        <v>3460268.18</v>
      </c>
      <c r="CK388" t="s">
        <v>20</v>
      </c>
      <c r="CL388" t="s">
        <v>24</v>
      </c>
      <c r="CN388">
        <v>0</v>
      </c>
      <c r="CO388" t="s">
        <v>1</v>
      </c>
      <c r="CP388" t="s">
        <v>1</v>
      </c>
      <c r="CQ388" t="b">
        <v>1</v>
      </c>
      <c r="CR388" t="s">
        <v>1863</v>
      </c>
      <c r="CT388" t="s">
        <v>1871</v>
      </c>
      <c r="CU388" t="s">
        <v>1864</v>
      </c>
      <c r="CV388" t="s">
        <v>1109</v>
      </c>
      <c r="CW388" t="s">
        <v>128</v>
      </c>
      <c r="CX388" t="s">
        <v>1450</v>
      </c>
      <c r="CY388">
        <v>0.65999999999999659</v>
      </c>
      <c r="CZ388">
        <v>67487.499964538656</v>
      </c>
      <c r="DA388">
        <v>3460268.18</v>
      </c>
      <c r="DB388" t="s">
        <v>8</v>
      </c>
      <c r="DC388" t="b">
        <v>1</v>
      </c>
      <c r="DD388">
        <v>3460268.18</v>
      </c>
      <c r="DE388">
        <v>0</v>
      </c>
      <c r="DF388" t="b">
        <v>1</v>
      </c>
      <c r="DG388" s="23">
        <f>ROUND(ПП4[[#This Row],[Стоимость квартиры с отделкой]]/1000000,2)</f>
        <v>3.46</v>
      </c>
    </row>
    <row r="389" spans="1:111" x14ac:dyDescent="0.25">
      <c r="A389">
        <v>388</v>
      </c>
      <c r="B389" t="s">
        <v>21</v>
      </c>
      <c r="C389">
        <v>23</v>
      </c>
      <c r="D389" t="s">
        <v>53</v>
      </c>
      <c r="E389">
        <v>0</v>
      </c>
      <c r="F389">
        <v>14.73</v>
      </c>
      <c r="I389">
        <v>14.73</v>
      </c>
      <c r="J389">
        <v>5.74</v>
      </c>
      <c r="K389">
        <v>3.61</v>
      </c>
      <c r="N389">
        <v>3.6</v>
      </c>
      <c r="O389">
        <v>3.34</v>
      </c>
      <c r="Q389">
        <v>3.34</v>
      </c>
      <c r="R389">
        <v>31.02</v>
      </c>
      <c r="S389">
        <v>27.68</v>
      </c>
      <c r="T389">
        <v>29.35</v>
      </c>
      <c r="U389">
        <v>30.299999999999997</v>
      </c>
      <c r="V389">
        <v>83160</v>
      </c>
      <c r="W389">
        <v>4158</v>
      </c>
      <c r="X389">
        <v>87318</v>
      </c>
      <c r="Z389">
        <v>87318</v>
      </c>
      <c r="AB389">
        <v>87318</v>
      </c>
      <c r="AC389">
        <v>10.740114</v>
      </c>
      <c r="AD389">
        <v>87328.740114</v>
      </c>
      <c r="AE389">
        <v>4366.4370057000006</v>
      </c>
      <c r="AF389">
        <v>91695.177119700005</v>
      </c>
      <c r="AH389">
        <v>91695.177119700005</v>
      </c>
      <c r="AJ389">
        <v>91695.177119700005</v>
      </c>
      <c r="AK389">
        <v>916.95177119699997</v>
      </c>
      <c r="AL389">
        <v>92612.128890897002</v>
      </c>
      <c r="AN389">
        <v>92612.128890897002</v>
      </c>
      <c r="AP389">
        <v>92612.128890897002</v>
      </c>
      <c r="AR389">
        <v>92612.128890897002</v>
      </c>
      <c r="AT389">
        <v>92612.128890897002</v>
      </c>
      <c r="AV389">
        <v>92612.128890897002</v>
      </c>
      <c r="AX389">
        <v>92612.128890897002</v>
      </c>
      <c r="AZ389">
        <v>92612.128890897002</v>
      </c>
      <c r="BB389">
        <v>92612.128890897002</v>
      </c>
      <c r="BD389">
        <v>92612.128890897002</v>
      </c>
      <c r="BF389">
        <v>92612.128890897002</v>
      </c>
      <c r="BH389">
        <v>92612.128890897002</v>
      </c>
      <c r="BI389" s="5"/>
      <c r="BJ389" s="5">
        <v>92612.128890897002</v>
      </c>
      <c r="BL389">
        <v>92612.128890897002</v>
      </c>
      <c r="BN389">
        <v>92612.128890897002</v>
      </c>
      <c r="BP389">
        <v>92612.128890897002</v>
      </c>
      <c r="BR389">
        <v>92612.128890897002</v>
      </c>
      <c r="BT389">
        <v>92612.128890897002</v>
      </c>
      <c r="BV389">
        <v>92612.128890897002</v>
      </c>
      <c r="BX389">
        <v>92612.128890897002</v>
      </c>
      <c r="BY389">
        <v>92612.13</v>
      </c>
      <c r="BZ389">
        <v>2718166.02</v>
      </c>
      <c r="CC389">
        <v>0</v>
      </c>
      <c r="CD389">
        <v>92612.130153321967</v>
      </c>
      <c r="CE389">
        <v>2718166.02</v>
      </c>
      <c r="CF389" t="s">
        <v>10</v>
      </c>
      <c r="CG389">
        <v>15000</v>
      </c>
      <c r="CH389">
        <v>107612.13015332197</v>
      </c>
      <c r="CI389">
        <v>440250</v>
      </c>
      <c r="CJ389">
        <v>3158416.02</v>
      </c>
      <c r="CN389">
        <v>0</v>
      </c>
      <c r="CO389" t="s">
        <v>1</v>
      </c>
      <c r="CP389" t="s">
        <v>1</v>
      </c>
      <c r="CQ389" t="b">
        <v>1</v>
      </c>
      <c r="CR389" t="s">
        <v>1863</v>
      </c>
      <c r="CT389" t="s">
        <v>1871</v>
      </c>
      <c r="CU389" t="s">
        <v>1862</v>
      </c>
      <c r="CV389" t="s">
        <v>1110</v>
      </c>
      <c r="CW389" t="s">
        <v>128</v>
      </c>
      <c r="CX389" t="s">
        <v>1450</v>
      </c>
      <c r="CY389">
        <v>0.94999999999999563</v>
      </c>
      <c r="CZ389">
        <v>102231.5236456554</v>
      </c>
      <c r="DA389">
        <v>3158416.02</v>
      </c>
      <c r="DB389" t="s">
        <v>10</v>
      </c>
      <c r="DC389" t="b">
        <v>1</v>
      </c>
      <c r="DD389">
        <v>3158416.02</v>
      </c>
      <c r="DE389">
        <v>0</v>
      </c>
      <c r="DF389" t="b">
        <v>1</v>
      </c>
      <c r="DG389" s="23">
        <f>ROUND(ПП4[[#This Row],[Стоимость квартиры с отделкой]]/1000000,2)</f>
        <v>3.16</v>
      </c>
    </row>
    <row r="390" spans="1:111" x14ac:dyDescent="0.25">
      <c r="A390">
        <v>389</v>
      </c>
      <c r="B390" t="s">
        <v>21</v>
      </c>
      <c r="C390">
        <v>23</v>
      </c>
      <c r="D390" t="s">
        <v>54</v>
      </c>
      <c r="E390">
        <v>2</v>
      </c>
      <c r="F390">
        <v>17.22</v>
      </c>
      <c r="G390">
        <v>12.24</v>
      </c>
      <c r="I390">
        <v>29.46</v>
      </c>
      <c r="J390">
        <v>17.010000000000002</v>
      </c>
      <c r="K390">
        <v>3.67</v>
      </c>
      <c r="L390">
        <v>2.4</v>
      </c>
      <c r="N390">
        <v>12.71</v>
      </c>
      <c r="O390">
        <v>2.61</v>
      </c>
      <c r="P390">
        <v>2.78</v>
      </c>
      <c r="Q390">
        <v>5.39</v>
      </c>
      <c r="R390">
        <v>70.64</v>
      </c>
      <c r="S390">
        <v>65.25</v>
      </c>
      <c r="T390">
        <v>67.95</v>
      </c>
      <c r="U390">
        <v>69.300000000000011</v>
      </c>
      <c r="V390">
        <v>76636</v>
      </c>
      <c r="W390">
        <v>3831.8</v>
      </c>
      <c r="X390">
        <v>80467.8</v>
      </c>
      <c r="Z390">
        <v>80467.8</v>
      </c>
      <c r="AA390">
        <v>4023.39</v>
      </c>
      <c r="AB390">
        <v>84491.19</v>
      </c>
      <c r="AC390">
        <v>10.392416369999999</v>
      </c>
      <c r="AD390">
        <v>84501.582416370002</v>
      </c>
      <c r="AF390">
        <v>84501.582416370002</v>
      </c>
      <c r="AH390">
        <v>84501.582416370002</v>
      </c>
      <c r="AI390">
        <v>1690.0316483274</v>
      </c>
      <c r="AJ390">
        <v>86191.614064697409</v>
      </c>
      <c r="AK390">
        <v>861.9161406469741</v>
      </c>
      <c r="AL390">
        <v>87053.530205344388</v>
      </c>
      <c r="AM390">
        <v>1741.0706041068879</v>
      </c>
      <c r="AN390">
        <v>88794.60080945128</v>
      </c>
      <c r="AP390">
        <v>88794.60080945128</v>
      </c>
      <c r="AQ390">
        <v>2663.8380242835383</v>
      </c>
      <c r="AR390">
        <v>91458.438833734821</v>
      </c>
      <c r="AT390">
        <v>91458.438833734821</v>
      </c>
      <c r="AU390">
        <v>2743.7531650120445</v>
      </c>
      <c r="AV390">
        <v>94202.191998746886</v>
      </c>
      <c r="AX390">
        <v>94202.191998746886</v>
      </c>
      <c r="AZ390">
        <v>94202.191998746886</v>
      </c>
      <c r="BB390">
        <v>94202.191998746886</v>
      </c>
      <c r="BD390">
        <v>94202.191998746886</v>
      </c>
      <c r="BF390">
        <v>94202.191998746886</v>
      </c>
      <c r="BH390">
        <v>94202.191998746886</v>
      </c>
      <c r="BI390" s="5">
        <v>4710.1095999373438</v>
      </c>
      <c r="BJ390" s="5">
        <v>98912.301598684222</v>
      </c>
      <c r="BK390">
        <v>1000</v>
      </c>
      <c r="BL390">
        <v>99912.301598684222</v>
      </c>
      <c r="BM390">
        <v>1998.2460319736845</v>
      </c>
      <c r="BN390">
        <v>101910.54763065792</v>
      </c>
      <c r="BP390">
        <v>101910.54763065792</v>
      </c>
      <c r="BQ390">
        <v>500</v>
      </c>
      <c r="BR390">
        <v>102410.54763065792</v>
      </c>
      <c r="BT390">
        <v>102410.54763065792</v>
      </c>
      <c r="BV390">
        <v>102410.54763065792</v>
      </c>
      <c r="BX390">
        <v>102410.54763065792</v>
      </c>
      <c r="BY390">
        <v>102410.55</v>
      </c>
      <c r="BZ390">
        <v>6958800</v>
      </c>
      <c r="CC390">
        <v>0</v>
      </c>
      <c r="CD390">
        <v>102410.59602649006</v>
      </c>
      <c r="CE390">
        <v>6958800</v>
      </c>
      <c r="CF390" t="s">
        <v>10</v>
      </c>
      <c r="CG390">
        <v>22000</v>
      </c>
      <c r="CH390">
        <v>124410.59602649006</v>
      </c>
      <c r="CI390">
        <v>1494900</v>
      </c>
      <c r="CJ390">
        <v>8453700</v>
      </c>
      <c r="CN390">
        <v>0</v>
      </c>
      <c r="CO390" t="s">
        <v>1</v>
      </c>
      <c r="CP390" t="s">
        <v>1</v>
      </c>
      <c r="CQ390" t="b">
        <v>1</v>
      </c>
      <c r="CR390" t="s">
        <v>1863</v>
      </c>
      <c r="CT390" t="s">
        <v>1871</v>
      </c>
      <c r="CU390" t="s">
        <v>1857</v>
      </c>
      <c r="CV390" t="s">
        <v>1111</v>
      </c>
      <c r="CW390" t="s">
        <v>1269</v>
      </c>
      <c r="CX390" t="s">
        <v>1450</v>
      </c>
      <c r="CY390">
        <v>1.3500000000000083</v>
      </c>
      <c r="CZ390">
        <v>167954.30463576264</v>
      </c>
      <c r="DA390">
        <v>8453700</v>
      </c>
      <c r="DB390" t="s">
        <v>10</v>
      </c>
      <c r="DC390" t="b">
        <v>1</v>
      </c>
      <c r="DD390">
        <v>8453700</v>
      </c>
      <c r="DE390">
        <v>0</v>
      </c>
      <c r="DF390" t="b">
        <v>1</v>
      </c>
      <c r="DG390" s="23">
        <f>ROUND(ПП4[[#This Row],[Стоимость квартиры с отделкой]]/1000000,2)</f>
        <v>8.4499999999999993</v>
      </c>
    </row>
    <row r="391" spans="1:111" x14ac:dyDescent="0.25">
      <c r="A391">
        <v>390</v>
      </c>
      <c r="B391" t="s">
        <v>21</v>
      </c>
      <c r="C391">
        <v>23</v>
      </c>
      <c r="D391" t="s">
        <v>55</v>
      </c>
      <c r="E391">
        <v>0</v>
      </c>
      <c r="F391">
        <v>19.22</v>
      </c>
      <c r="I391">
        <v>19.22</v>
      </c>
      <c r="J391">
        <v>9.57</v>
      </c>
      <c r="K391">
        <v>3.76</v>
      </c>
      <c r="N391">
        <v>2.56</v>
      </c>
      <c r="O391">
        <v>2.68</v>
      </c>
      <c r="Q391">
        <v>2.68</v>
      </c>
      <c r="R391">
        <v>37.79</v>
      </c>
      <c r="S391">
        <v>35.11</v>
      </c>
      <c r="T391">
        <v>36.450000000000003</v>
      </c>
      <c r="U391">
        <v>37.4</v>
      </c>
      <c r="V391">
        <v>82404</v>
      </c>
      <c r="W391">
        <v>4120.2</v>
      </c>
      <c r="X391">
        <v>86524.2</v>
      </c>
      <c r="Z391">
        <v>86524.2</v>
      </c>
      <c r="AB391">
        <v>86524.2</v>
      </c>
      <c r="AC391">
        <v>10.6424766</v>
      </c>
      <c r="AD391">
        <v>86534.842476599995</v>
      </c>
      <c r="AE391">
        <v>4326.7421238300003</v>
      </c>
      <c r="AF391">
        <v>90861.584600429996</v>
      </c>
      <c r="AH391">
        <v>90861.584600429996</v>
      </c>
      <c r="AJ391">
        <v>90861.584600429996</v>
      </c>
      <c r="AK391">
        <v>908.61584600430001</v>
      </c>
      <c r="AL391">
        <v>91770.200446434275</v>
      </c>
      <c r="AM391">
        <v>1835.4040089286859</v>
      </c>
      <c r="AN391">
        <v>93605.604455362976</v>
      </c>
      <c r="AP391">
        <v>93605.604455362976</v>
      </c>
      <c r="AQ391">
        <v>2808.168133660889</v>
      </c>
      <c r="AR391">
        <v>96413.772589023865</v>
      </c>
      <c r="AS391">
        <v>4820.6886294511933</v>
      </c>
      <c r="AT391">
        <v>101234.46121847506</v>
      </c>
      <c r="AU391">
        <v>3037.0338365542516</v>
      </c>
      <c r="AV391">
        <v>104271.49505502931</v>
      </c>
      <c r="AX391">
        <v>104271.49505502931</v>
      </c>
      <c r="AZ391">
        <v>104271.49505502931</v>
      </c>
      <c r="BB391">
        <v>104271.49505502931</v>
      </c>
      <c r="BD391">
        <v>104271.49505502931</v>
      </c>
      <c r="BE391">
        <v>3128.144851650879</v>
      </c>
      <c r="BF391">
        <v>107399.6399066802</v>
      </c>
      <c r="BH391">
        <v>107399.6399066802</v>
      </c>
      <c r="BI391" s="5">
        <v>5369.9819953340102</v>
      </c>
      <c r="BJ391" s="5">
        <v>112769.6219020142</v>
      </c>
      <c r="BK391">
        <v>500</v>
      </c>
      <c r="BL391">
        <v>113269.6219020142</v>
      </c>
      <c r="BM391">
        <v>2265.3924380402841</v>
      </c>
      <c r="BN391">
        <v>115535.01434005448</v>
      </c>
      <c r="BO391">
        <v>5776.7507170027247</v>
      </c>
      <c r="BP391">
        <v>121311.76505705722</v>
      </c>
      <c r="BR391">
        <v>121311.76505705722</v>
      </c>
      <c r="BT391">
        <v>121311.76505705722</v>
      </c>
      <c r="BV391">
        <v>121311.76505705722</v>
      </c>
      <c r="BX391">
        <v>121311.76505705722</v>
      </c>
      <c r="BY391">
        <v>121311.77</v>
      </c>
      <c r="BZ391">
        <v>4421900</v>
      </c>
      <c r="CC391">
        <v>0</v>
      </c>
      <c r="CD391">
        <v>121314.12894375857</v>
      </c>
      <c r="CE391">
        <v>4421900</v>
      </c>
      <c r="CF391" t="s">
        <v>10</v>
      </c>
      <c r="CG391">
        <v>22000</v>
      </c>
      <c r="CH391">
        <v>143314.12894375855</v>
      </c>
      <c r="CI391">
        <v>801900</v>
      </c>
      <c r="CJ391">
        <v>5223800</v>
      </c>
      <c r="CN391">
        <v>0</v>
      </c>
      <c r="CO391" t="s">
        <v>1</v>
      </c>
      <c r="CP391" t="s">
        <v>1</v>
      </c>
      <c r="CQ391" t="b">
        <v>1</v>
      </c>
      <c r="CR391" t="s">
        <v>1863</v>
      </c>
      <c r="CT391" t="s">
        <v>1871</v>
      </c>
      <c r="CU391" t="s">
        <v>1862</v>
      </c>
      <c r="CV391" t="s">
        <v>1112</v>
      </c>
      <c r="CW391" t="s">
        <v>1269</v>
      </c>
      <c r="CX391" t="s">
        <v>1450</v>
      </c>
      <c r="CY391">
        <v>0.94999999999999563</v>
      </c>
      <c r="CZ391">
        <v>136148.42249657001</v>
      </c>
      <c r="DA391">
        <v>5223800</v>
      </c>
      <c r="DB391" t="s">
        <v>10</v>
      </c>
      <c r="DC391" t="b">
        <v>1</v>
      </c>
      <c r="DD391">
        <v>5223800</v>
      </c>
      <c r="DE391">
        <v>0</v>
      </c>
      <c r="DF391" t="b">
        <v>1</v>
      </c>
      <c r="DG391" s="23">
        <f>ROUND(ПП4[[#This Row],[Стоимость квартиры с отделкой]]/1000000,2)</f>
        <v>5.22</v>
      </c>
    </row>
    <row r="392" spans="1:111" x14ac:dyDescent="0.25">
      <c r="A392">
        <v>391</v>
      </c>
      <c r="B392" t="s">
        <v>21</v>
      </c>
      <c r="C392">
        <v>23</v>
      </c>
      <c r="D392" t="s">
        <v>56</v>
      </c>
      <c r="E392">
        <v>2</v>
      </c>
      <c r="F392">
        <v>18.12</v>
      </c>
      <c r="G392">
        <v>9.8800000000000008</v>
      </c>
      <c r="I392">
        <v>28</v>
      </c>
      <c r="J392">
        <v>15.3</v>
      </c>
      <c r="K392">
        <v>3.49</v>
      </c>
      <c r="L392">
        <v>2.34</v>
      </c>
      <c r="N392">
        <v>8.1</v>
      </c>
      <c r="O392">
        <v>2.63</v>
      </c>
      <c r="Q392">
        <v>2.63</v>
      </c>
      <c r="R392">
        <v>59.86</v>
      </c>
      <c r="S392">
        <v>57.23</v>
      </c>
      <c r="T392">
        <v>58.55</v>
      </c>
      <c r="U392">
        <v>60.3</v>
      </c>
      <c r="V392">
        <v>73970.399999999994</v>
      </c>
      <c r="W392">
        <v>3698.52</v>
      </c>
      <c r="X392">
        <v>77668.92</v>
      </c>
      <c r="Z392">
        <v>77668.92</v>
      </c>
      <c r="AA392">
        <v>3883.4459999999999</v>
      </c>
      <c r="AB392">
        <v>81552.365999999995</v>
      </c>
      <c r="AC392">
        <v>10.030941018</v>
      </c>
      <c r="AD392">
        <v>81562.396941018</v>
      </c>
      <c r="AF392">
        <v>81562.396941018</v>
      </c>
      <c r="AH392">
        <v>81562.396941018</v>
      </c>
      <c r="AI392">
        <v>1631.2479388203601</v>
      </c>
      <c r="AJ392">
        <v>83193.644879838364</v>
      </c>
      <c r="AK392">
        <v>831.93644879838371</v>
      </c>
      <c r="AL392">
        <v>84025.581328636748</v>
      </c>
      <c r="AM392">
        <v>1680.5116265727347</v>
      </c>
      <c r="AN392">
        <v>85706.092955209489</v>
      </c>
      <c r="AO392">
        <v>2571.1827886562846</v>
      </c>
      <c r="AP392">
        <v>88277.275743865772</v>
      </c>
      <c r="AQ392">
        <v>2648.318272315973</v>
      </c>
      <c r="AR392">
        <v>90925.594016181742</v>
      </c>
      <c r="AS392">
        <v>4546.2797008090874</v>
      </c>
      <c r="AT392">
        <v>95471.873716990827</v>
      </c>
      <c r="AU392">
        <v>2864.1562115097249</v>
      </c>
      <c r="AV392">
        <v>98336.029928500546</v>
      </c>
      <c r="AX392">
        <v>98336.029928500546</v>
      </c>
      <c r="AZ392">
        <v>98336.029928500546</v>
      </c>
      <c r="BB392">
        <v>98336.029928500546</v>
      </c>
      <c r="BD392">
        <v>98336.029928500546</v>
      </c>
      <c r="BF392">
        <v>98336.029928500546</v>
      </c>
      <c r="BH392">
        <v>98336.029928500546</v>
      </c>
      <c r="BI392" s="5">
        <v>4916.8014964250278</v>
      </c>
      <c r="BJ392" s="5">
        <v>103252.83142492558</v>
      </c>
      <c r="BK392">
        <v>1000</v>
      </c>
      <c r="BL392">
        <v>104252.83142492558</v>
      </c>
      <c r="BM392">
        <v>2085.0566284985116</v>
      </c>
      <c r="BN392">
        <v>106337.88805342407</v>
      </c>
      <c r="BO392">
        <v>5316.8944026712052</v>
      </c>
      <c r="BP392">
        <v>111654.7824560953</v>
      </c>
      <c r="BQ392">
        <v>500</v>
      </c>
      <c r="BR392">
        <v>112154.7824560953</v>
      </c>
      <c r="BS392">
        <v>9600</v>
      </c>
      <c r="BT392">
        <v>121754.7824560953</v>
      </c>
      <c r="BU392">
        <v>6000</v>
      </c>
      <c r="BV392">
        <v>127754.7824560953</v>
      </c>
      <c r="BW392">
        <v>7754.78</v>
      </c>
      <c r="BX392">
        <v>120000.0024560953</v>
      </c>
      <c r="BY392">
        <v>120000</v>
      </c>
      <c r="BZ392">
        <v>7236000</v>
      </c>
      <c r="CC392">
        <v>0</v>
      </c>
      <c r="CD392">
        <v>120000</v>
      </c>
      <c r="CE392">
        <v>7236000</v>
      </c>
      <c r="CF392" t="s">
        <v>8</v>
      </c>
      <c r="CH392">
        <v>120000</v>
      </c>
      <c r="CI392">
        <v>0</v>
      </c>
      <c r="CJ392">
        <v>7236000</v>
      </c>
      <c r="CN392">
        <v>0</v>
      </c>
      <c r="CO392" t="s">
        <v>2</v>
      </c>
      <c r="CP392" t="s">
        <v>2</v>
      </c>
      <c r="CQ392" t="b">
        <v>1</v>
      </c>
      <c r="CR392" t="s">
        <v>1821</v>
      </c>
      <c r="CS392" t="s">
        <v>1787</v>
      </c>
      <c r="CT392" t="s">
        <v>1871</v>
      </c>
      <c r="CU392" t="s">
        <v>1857</v>
      </c>
      <c r="CV392" t="s">
        <v>1113</v>
      </c>
      <c r="CW392" t="s">
        <v>1269</v>
      </c>
      <c r="CX392" t="s">
        <v>1451</v>
      </c>
      <c r="CY392">
        <v>1.75</v>
      </c>
      <c r="CZ392">
        <v>0</v>
      </c>
      <c r="DA392">
        <v>7121643</v>
      </c>
      <c r="DB392" t="s">
        <v>8</v>
      </c>
      <c r="DC392" t="b">
        <v>1</v>
      </c>
      <c r="DD392">
        <v>7703700</v>
      </c>
      <c r="DE392">
        <v>467700</v>
      </c>
      <c r="DF392" t="b">
        <v>1</v>
      </c>
      <c r="DG392" s="23">
        <f>ROUND(ПП4[[#This Row],[Стоимость квартиры с отделкой]]/1000000,2)</f>
        <v>7.24</v>
      </c>
    </row>
    <row r="393" spans="1:111" x14ac:dyDescent="0.25">
      <c r="A393">
        <v>392</v>
      </c>
      <c r="B393" t="s">
        <v>21</v>
      </c>
      <c r="C393">
        <v>23</v>
      </c>
      <c r="D393" t="s">
        <v>57</v>
      </c>
      <c r="E393">
        <v>2</v>
      </c>
      <c r="F393">
        <v>15.36</v>
      </c>
      <c r="G393">
        <v>9.8699999999999992</v>
      </c>
      <c r="I393">
        <v>25.23</v>
      </c>
      <c r="J393">
        <v>16.260000000000002</v>
      </c>
      <c r="K393">
        <v>3.74</v>
      </c>
      <c r="L393">
        <v>2.09</v>
      </c>
      <c r="N393">
        <v>8.06</v>
      </c>
      <c r="O393">
        <v>2.63</v>
      </c>
      <c r="Q393">
        <v>2.63</v>
      </c>
      <c r="R393">
        <v>58.01</v>
      </c>
      <c r="S393">
        <v>55.379999999999995</v>
      </c>
      <c r="T393">
        <v>56.7</v>
      </c>
      <c r="U393">
        <v>58.099999999999994</v>
      </c>
      <c r="V393">
        <v>73970.399999999994</v>
      </c>
      <c r="W393">
        <v>3698.52</v>
      </c>
      <c r="X393">
        <v>77668.92</v>
      </c>
      <c r="Z393">
        <v>77668.92</v>
      </c>
      <c r="AB393">
        <v>77668.92</v>
      </c>
      <c r="AD393">
        <v>77668.92</v>
      </c>
      <c r="AF393">
        <v>77668.92</v>
      </c>
      <c r="AH393">
        <v>77668.92</v>
      </c>
      <c r="AJ393">
        <v>77668.92</v>
      </c>
      <c r="AL393">
        <v>77668.92</v>
      </c>
      <c r="AN393">
        <v>77668.92</v>
      </c>
      <c r="AP393">
        <v>77668.92</v>
      </c>
      <c r="AR393">
        <v>77668.92</v>
      </c>
      <c r="AT393">
        <v>77668.92</v>
      </c>
      <c r="AV393">
        <v>77668.92</v>
      </c>
      <c r="AX393">
        <v>77668.92</v>
      </c>
      <c r="AZ393">
        <v>77668.92</v>
      </c>
      <c r="BB393">
        <v>77668.92</v>
      </c>
      <c r="BD393">
        <v>77668.92</v>
      </c>
      <c r="BF393">
        <v>77668.92</v>
      </c>
      <c r="BH393">
        <v>77668.92</v>
      </c>
      <c r="BI393" s="5"/>
      <c r="BJ393" s="5">
        <v>77668.92</v>
      </c>
      <c r="BL393">
        <v>77668.92</v>
      </c>
      <c r="BN393">
        <v>77668.92</v>
      </c>
      <c r="BP393">
        <v>77668.92</v>
      </c>
      <c r="BR393">
        <v>77668.92</v>
      </c>
      <c r="BT393">
        <v>77668.92</v>
      </c>
      <c r="BV393">
        <v>77668.92</v>
      </c>
      <c r="BX393">
        <v>77668.92</v>
      </c>
      <c r="BY393">
        <v>77668.92</v>
      </c>
      <c r="BZ393">
        <v>4403827.76</v>
      </c>
      <c r="CB393">
        <v>0.05</v>
      </c>
      <c r="CC393">
        <v>220191.38800000001</v>
      </c>
      <c r="CD393">
        <v>73785.473897707227</v>
      </c>
      <c r="CE393">
        <v>4183636.37</v>
      </c>
      <c r="CF393" t="s">
        <v>8</v>
      </c>
      <c r="CH393">
        <v>73785.473897707227</v>
      </c>
      <c r="CI393">
        <v>0</v>
      </c>
      <c r="CJ393">
        <v>4183636.37</v>
      </c>
      <c r="CL393" t="s">
        <v>62</v>
      </c>
      <c r="CN393">
        <v>0</v>
      </c>
      <c r="CO393" t="s">
        <v>1</v>
      </c>
      <c r="CP393" t="s">
        <v>1</v>
      </c>
      <c r="CQ393" t="b">
        <v>1</v>
      </c>
      <c r="CR393" t="s">
        <v>1863</v>
      </c>
      <c r="CT393" t="s">
        <v>1871</v>
      </c>
      <c r="CU393" t="s">
        <v>1857</v>
      </c>
      <c r="CV393" t="s">
        <v>1114</v>
      </c>
      <c r="CW393" t="s">
        <v>128</v>
      </c>
      <c r="CX393" t="s">
        <v>1450</v>
      </c>
      <c r="CY393">
        <v>1.3999999999999917</v>
      </c>
      <c r="CZ393">
        <v>103299.66345678948</v>
      </c>
      <c r="DA393">
        <v>4183636.37</v>
      </c>
      <c r="DB393" t="s">
        <v>8</v>
      </c>
      <c r="DC393" t="b">
        <v>1</v>
      </c>
      <c r="DD393">
        <v>4183636.37</v>
      </c>
      <c r="DE393">
        <v>0</v>
      </c>
      <c r="DF393" t="b">
        <v>1</v>
      </c>
      <c r="DG393" s="23">
        <f>ROUND(ПП4[[#This Row],[Стоимость квартиры с отделкой]]/1000000,2)</f>
        <v>4.18</v>
      </c>
    </row>
    <row r="394" spans="1:111" x14ac:dyDescent="0.25">
      <c r="A394">
        <v>393</v>
      </c>
      <c r="B394" t="s">
        <v>21</v>
      </c>
      <c r="C394">
        <v>23</v>
      </c>
      <c r="D394" t="s">
        <v>58</v>
      </c>
      <c r="E394">
        <v>3</v>
      </c>
      <c r="F394">
        <v>16.27</v>
      </c>
      <c r="G394">
        <v>10.96</v>
      </c>
      <c r="H394">
        <v>10.7</v>
      </c>
      <c r="I394">
        <v>37.93</v>
      </c>
      <c r="J394">
        <v>13.42</v>
      </c>
      <c r="K394">
        <v>4.53</v>
      </c>
      <c r="L394">
        <v>2.27</v>
      </c>
      <c r="N394">
        <v>12.94</v>
      </c>
      <c r="O394">
        <v>2.83</v>
      </c>
      <c r="Q394">
        <v>2.83</v>
      </c>
      <c r="R394">
        <v>73.92</v>
      </c>
      <c r="S394">
        <v>71.09</v>
      </c>
      <c r="T394">
        <v>72.510000000000005</v>
      </c>
      <c r="U394">
        <v>74.5</v>
      </c>
      <c r="V394">
        <v>74009.600000000006</v>
      </c>
      <c r="W394">
        <v>3700.4800000000009</v>
      </c>
      <c r="X394">
        <v>77710.080000000002</v>
      </c>
      <c r="Z394">
        <v>77710.080000000002</v>
      </c>
      <c r="AB394">
        <v>77710.080000000002</v>
      </c>
      <c r="AC394">
        <v>9.5583398400000004</v>
      </c>
      <c r="AD394">
        <v>77719.638339840007</v>
      </c>
      <c r="AF394">
        <v>77719.638339840007</v>
      </c>
      <c r="AH394">
        <v>77719.638339840007</v>
      </c>
      <c r="AI394">
        <v>2331.5891501952001</v>
      </c>
      <c r="AJ394">
        <v>80051.227490035206</v>
      </c>
      <c r="AK394">
        <v>800.51227490035205</v>
      </c>
      <c r="AL394">
        <v>80851.739764935555</v>
      </c>
      <c r="AM394">
        <v>1617.0347952987113</v>
      </c>
      <c r="AN394">
        <v>82468.774560234262</v>
      </c>
      <c r="AP394">
        <v>82468.774560234262</v>
      </c>
      <c r="AR394">
        <v>82468.774560234262</v>
      </c>
      <c r="AT394">
        <v>82468.774560234262</v>
      </c>
      <c r="AV394">
        <v>82468.774560234262</v>
      </c>
      <c r="AX394">
        <v>82468.774560234262</v>
      </c>
      <c r="AZ394">
        <v>82468.774560234262</v>
      </c>
      <c r="BB394">
        <v>82468.774560234262</v>
      </c>
      <c r="BD394">
        <v>82468.774560234262</v>
      </c>
      <c r="BF394">
        <v>82468.774560234262</v>
      </c>
      <c r="BH394">
        <v>82468.774560234262</v>
      </c>
      <c r="BI394" s="5"/>
      <c r="BJ394" s="5">
        <v>82468.774560234262</v>
      </c>
      <c r="BL394">
        <v>82468.774560234262</v>
      </c>
      <c r="BN394">
        <v>82468.774560234262</v>
      </c>
      <c r="BP394">
        <v>82468.774560234262</v>
      </c>
      <c r="BR394">
        <v>82468.774560234262</v>
      </c>
      <c r="BT394">
        <v>82468.774560234262</v>
      </c>
      <c r="BV394">
        <v>82468.774560234262</v>
      </c>
      <c r="BX394">
        <v>82468.774560234262</v>
      </c>
      <c r="BY394">
        <v>82468.77</v>
      </c>
      <c r="BZ394">
        <v>5979810.5099999998</v>
      </c>
      <c r="CC394">
        <v>0</v>
      </c>
      <c r="CD394">
        <v>82468.769962763748</v>
      </c>
      <c r="CE394">
        <v>5979810.5099999998</v>
      </c>
      <c r="CF394" t="s">
        <v>8</v>
      </c>
      <c r="CH394">
        <v>82468.769962763748</v>
      </c>
      <c r="CI394">
        <v>0</v>
      </c>
      <c r="CJ394">
        <v>5979810.5099999998</v>
      </c>
      <c r="CN394">
        <v>0</v>
      </c>
      <c r="CO394" t="s">
        <v>1</v>
      </c>
      <c r="CP394" t="s">
        <v>1</v>
      </c>
      <c r="CQ394" t="b">
        <v>1</v>
      </c>
      <c r="CR394" t="s">
        <v>1863</v>
      </c>
      <c r="CT394" t="s">
        <v>1871</v>
      </c>
      <c r="CU394" t="s">
        <v>1866</v>
      </c>
      <c r="CV394" t="s">
        <v>1115</v>
      </c>
      <c r="CW394" t="s">
        <v>128</v>
      </c>
      <c r="CX394" t="s">
        <v>1450</v>
      </c>
      <c r="CY394">
        <v>1.9899999999999949</v>
      </c>
      <c r="CZ394">
        <v>164112.85222589943</v>
      </c>
      <c r="DA394">
        <v>5979810.5099999998</v>
      </c>
      <c r="DB394" t="s">
        <v>8</v>
      </c>
      <c r="DC394" t="b">
        <v>1</v>
      </c>
      <c r="DD394">
        <v>5979810.5099999998</v>
      </c>
      <c r="DE394">
        <v>0</v>
      </c>
      <c r="DF394" t="b">
        <v>1</v>
      </c>
      <c r="DG394" s="23">
        <f>ROUND(ПП4[[#This Row],[Стоимость квартиры с отделкой]]/1000000,2)</f>
        <v>5.98</v>
      </c>
    </row>
    <row r="395" spans="1:111" x14ac:dyDescent="0.25">
      <c r="A395">
        <v>394</v>
      </c>
      <c r="B395" t="s">
        <v>21</v>
      </c>
      <c r="C395">
        <v>23</v>
      </c>
      <c r="D395" t="s">
        <v>59</v>
      </c>
      <c r="E395">
        <v>1</v>
      </c>
      <c r="F395">
        <v>10.68</v>
      </c>
      <c r="I395">
        <v>10.68</v>
      </c>
      <c r="J395">
        <v>12.75</v>
      </c>
      <c r="K395">
        <v>3.65</v>
      </c>
      <c r="N395">
        <v>5.45</v>
      </c>
      <c r="O395">
        <v>2.62</v>
      </c>
      <c r="Q395">
        <v>2.62</v>
      </c>
      <c r="R395">
        <v>35.15</v>
      </c>
      <c r="S395">
        <v>32.53</v>
      </c>
      <c r="T395">
        <v>33.840000000000003</v>
      </c>
      <c r="U395">
        <v>34.599999999999994</v>
      </c>
      <c r="V395">
        <v>77000</v>
      </c>
      <c r="W395">
        <v>3850</v>
      </c>
      <c r="X395">
        <v>80850</v>
      </c>
      <c r="Y395">
        <v>3234</v>
      </c>
      <c r="Z395">
        <v>84084</v>
      </c>
      <c r="AA395">
        <v>4204.2</v>
      </c>
      <c r="AB395">
        <v>88288.2</v>
      </c>
      <c r="AC395">
        <v>10.8594486</v>
      </c>
      <c r="AD395">
        <v>88299.05944859999</v>
      </c>
      <c r="AE395">
        <v>4414.95297243</v>
      </c>
      <c r="AF395">
        <v>92714.012421029984</v>
      </c>
      <c r="AH395">
        <v>92714.012421029984</v>
      </c>
      <c r="AI395">
        <v>2781.4203726308992</v>
      </c>
      <c r="AJ395">
        <v>95495.432793660875</v>
      </c>
      <c r="AK395">
        <v>2864.8629838098268</v>
      </c>
      <c r="AL395">
        <v>98360.295777470717</v>
      </c>
      <c r="AM395">
        <v>3934.4118310988288</v>
      </c>
      <c r="AN395">
        <v>102294.70760856954</v>
      </c>
      <c r="AO395">
        <v>2045.8941521713907</v>
      </c>
      <c r="AP395">
        <v>104340.60176074092</v>
      </c>
      <c r="AR395">
        <v>104340.60176074092</v>
      </c>
      <c r="AT395">
        <v>104340.60176074092</v>
      </c>
      <c r="AV395">
        <v>104340.60176074092</v>
      </c>
      <c r="AX395">
        <v>104340.60176074092</v>
      </c>
      <c r="AZ395">
        <v>104340.60176074092</v>
      </c>
      <c r="BB395">
        <v>104340.60176074092</v>
      </c>
      <c r="BD395">
        <v>104340.60176074092</v>
      </c>
      <c r="BF395">
        <v>104340.60176074092</v>
      </c>
      <c r="BH395">
        <v>104340.60176074092</v>
      </c>
      <c r="BI395" s="5"/>
      <c r="BJ395" s="5">
        <v>104340.60176074092</v>
      </c>
      <c r="BL395">
        <v>104340.60176074092</v>
      </c>
      <c r="BN395">
        <v>104340.60176074092</v>
      </c>
      <c r="BP395">
        <v>104340.60176074092</v>
      </c>
      <c r="BR395">
        <v>104340.60176074092</v>
      </c>
      <c r="BT395">
        <v>104340.60176074092</v>
      </c>
      <c r="BV395">
        <v>104340.60176074092</v>
      </c>
      <c r="BX395">
        <v>104340.60176074092</v>
      </c>
      <c r="BY395">
        <v>104340.6</v>
      </c>
      <c r="BZ395">
        <v>3530885.9</v>
      </c>
      <c r="CB395">
        <v>0.02</v>
      </c>
      <c r="CC395">
        <v>70617.717999999993</v>
      </c>
      <c r="CD395">
        <v>102253.7878250591</v>
      </c>
      <c r="CE395">
        <v>3460268.18</v>
      </c>
      <c r="CF395" t="s">
        <v>8</v>
      </c>
      <c r="CH395">
        <v>102253.7878250591</v>
      </c>
      <c r="CI395">
        <v>0</v>
      </c>
      <c r="CJ395">
        <v>3460268.18</v>
      </c>
      <c r="CK395" t="s">
        <v>20</v>
      </c>
      <c r="CL395" t="s">
        <v>81</v>
      </c>
      <c r="CN395">
        <v>0</v>
      </c>
      <c r="CO395" t="s">
        <v>1</v>
      </c>
      <c r="CP395" t="s">
        <v>1</v>
      </c>
      <c r="CQ395" t="b">
        <v>1</v>
      </c>
      <c r="CR395" t="s">
        <v>1863</v>
      </c>
      <c r="CT395" t="s">
        <v>1871</v>
      </c>
      <c r="CU395" t="s">
        <v>1864</v>
      </c>
      <c r="CV395" t="s">
        <v>1116</v>
      </c>
      <c r="CW395" t="s">
        <v>128</v>
      </c>
      <c r="CX395" t="s">
        <v>1450</v>
      </c>
      <c r="CY395">
        <v>0.75999999999999091</v>
      </c>
      <c r="CZ395">
        <v>77712.878747043986</v>
      </c>
      <c r="DA395">
        <v>3460268.18</v>
      </c>
      <c r="DB395" t="s">
        <v>8</v>
      </c>
      <c r="DC395" t="b">
        <v>1</v>
      </c>
      <c r="DD395">
        <v>3460268.18</v>
      </c>
      <c r="DE395">
        <v>0</v>
      </c>
      <c r="DF395" t="b">
        <v>1</v>
      </c>
      <c r="DG395" s="23">
        <f>ROUND(ПП4[[#This Row],[Стоимость квартиры с отделкой]]/1000000,2)</f>
        <v>3.46</v>
      </c>
    </row>
    <row r="396" spans="1:111" x14ac:dyDescent="0.25">
      <c r="A396">
        <v>395</v>
      </c>
      <c r="B396" t="s">
        <v>21</v>
      </c>
      <c r="C396">
        <v>24</v>
      </c>
      <c r="D396" t="s">
        <v>53</v>
      </c>
      <c r="E396">
        <v>0</v>
      </c>
      <c r="F396">
        <v>14.73</v>
      </c>
      <c r="I396">
        <v>14.73</v>
      </c>
      <c r="J396">
        <v>5.74</v>
      </c>
      <c r="K396">
        <v>3.61</v>
      </c>
      <c r="N396">
        <v>3.6</v>
      </c>
      <c r="O396">
        <v>3.34</v>
      </c>
      <c r="Q396">
        <v>3.34</v>
      </c>
      <c r="R396">
        <v>31.02</v>
      </c>
      <c r="S396">
        <v>27.68</v>
      </c>
      <c r="T396">
        <v>29.35</v>
      </c>
      <c r="U396">
        <v>30.299999999999997</v>
      </c>
      <c r="V396">
        <v>83160</v>
      </c>
      <c r="W396">
        <v>4158</v>
      </c>
      <c r="X396">
        <v>87318</v>
      </c>
      <c r="Z396">
        <v>87318</v>
      </c>
      <c r="AB396">
        <v>87318</v>
      </c>
      <c r="AC396">
        <v>10.740114</v>
      </c>
      <c r="AD396">
        <v>87328.740114</v>
      </c>
      <c r="AE396">
        <v>4366.4370057000006</v>
      </c>
      <c r="AF396">
        <v>91695.177119700005</v>
      </c>
      <c r="AH396">
        <v>91695.177119700005</v>
      </c>
      <c r="AJ396">
        <v>91695.177119700005</v>
      </c>
      <c r="AK396">
        <v>916.95177119699997</v>
      </c>
      <c r="AL396">
        <v>92612.128890897002</v>
      </c>
      <c r="AM396">
        <v>1852.2425778179399</v>
      </c>
      <c r="AN396">
        <v>94464.371468714948</v>
      </c>
      <c r="AO396">
        <v>4723.2185734357472</v>
      </c>
      <c r="AP396">
        <v>99187.590042150681</v>
      </c>
      <c r="AQ396">
        <v>2975.627701264521</v>
      </c>
      <c r="AR396">
        <v>102163.2177434152</v>
      </c>
      <c r="AT396">
        <v>102163.2177434152</v>
      </c>
      <c r="AV396">
        <v>102163.2177434152</v>
      </c>
      <c r="AX396">
        <v>102163.2177434152</v>
      </c>
      <c r="AZ396">
        <v>102163.2177434152</v>
      </c>
      <c r="BB396">
        <v>102163.2177434152</v>
      </c>
      <c r="BD396">
        <v>102163.2177434152</v>
      </c>
      <c r="BF396">
        <v>102163.2177434152</v>
      </c>
      <c r="BH396">
        <v>102163.2177434152</v>
      </c>
      <c r="BI396" s="5"/>
      <c r="BJ396" s="5">
        <v>102163.2177434152</v>
      </c>
      <c r="BL396">
        <v>102163.2177434152</v>
      </c>
      <c r="BN396">
        <v>102163.2177434152</v>
      </c>
      <c r="BP396">
        <v>102163.2177434152</v>
      </c>
      <c r="BR396">
        <v>102163.2177434152</v>
      </c>
      <c r="BT396">
        <v>102163.2177434152</v>
      </c>
      <c r="BV396">
        <v>102163.2177434152</v>
      </c>
      <c r="BX396">
        <v>102163.2177434152</v>
      </c>
      <c r="BY396">
        <v>102163.22</v>
      </c>
      <c r="BZ396">
        <v>2998490.51</v>
      </c>
      <c r="CC396">
        <v>0</v>
      </c>
      <c r="CD396">
        <v>102163.22010221463</v>
      </c>
      <c r="CE396">
        <v>2998490.51</v>
      </c>
      <c r="CF396" t="s">
        <v>9</v>
      </c>
      <c r="CG396">
        <v>4500</v>
      </c>
      <c r="CH396">
        <v>106663.22010221463</v>
      </c>
      <c r="CI396">
        <v>132075</v>
      </c>
      <c r="CJ396">
        <v>3130565.51</v>
      </c>
      <c r="CN396">
        <v>0</v>
      </c>
      <c r="CO396" t="s">
        <v>1</v>
      </c>
      <c r="CP396" t="s">
        <v>1</v>
      </c>
      <c r="CQ396" t="b">
        <v>1</v>
      </c>
      <c r="CR396" t="s">
        <v>1863</v>
      </c>
      <c r="CT396" t="s">
        <v>1871</v>
      </c>
      <c r="CU396" t="s">
        <v>1862</v>
      </c>
      <c r="CV396" t="s">
        <v>1117</v>
      </c>
      <c r="CW396" t="s">
        <v>128</v>
      </c>
      <c r="CX396" t="s">
        <v>1450</v>
      </c>
      <c r="CY396">
        <v>0.94999999999999563</v>
      </c>
      <c r="CZ396">
        <v>101330.05909710344</v>
      </c>
      <c r="DA396">
        <v>3130565.51</v>
      </c>
      <c r="DB396" t="s">
        <v>9</v>
      </c>
      <c r="DC396" t="b">
        <v>1</v>
      </c>
      <c r="DD396">
        <v>3130565.51</v>
      </c>
      <c r="DE396">
        <v>0</v>
      </c>
      <c r="DF396" t="b">
        <v>1</v>
      </c>
      <c r="DG396" s="23">
        <f>ROUND(ПП4[[#This Row],[Стоимость квартиры с отделкой]]/1000000,2)</f>
        <v>3.13</v>
      </c>
    </row>
    <row r="397" spans="1:111" x14ac:dyDescent="0.25">
      <c r="A397">
        <v>396</v>
      </c>
      <c r="B397" t="s">
        <v>21</v>
      </c>
      <c r="C397">
        <v>24</v>
      </c>
      <c r="D397" t="s">
        <v>54</v>
      </c>
      <c r="E397">
        <v>2</v>
      </c>
      <c r="F397">
        <v>17.22</v>
      </c>
      <c r="G397">
        <v>12.24</v>
      </c>
      <c r="I397">
        <v>29.46</v>
      </c>
      <c r="J397">
        <v>17.010000000000002</v>
      </c>
      <c r="K397">
        <v>3.67</v>
      </c>
      <c r="L397">
        <v>2.4</v>
      </c>
      <c r="N397">
        <v>12.71</v>
      </c>
      <c r="O397">
        <v>2.61</v>
      </c>
      <c r="P397">
        <v>2.78</v>
      </c>
      <c r="Q397">
        <v>5.39</v>
      </c>
      <c r="R397">
        <v>70.64</v>
      </c>
      <c r="S397">
        <v>65.25</v>
      </c>
      <c r="T397">
        <v>67.95</v>
      </c>
      <c r="U397">
        <v>69.3</v>
      </c>
      <c r="V397">
        <v>76636</v>
      </c>
      <c r="W397">
        <v>3831.8</v>
      </c>
      <c r="X397">
        <v>80467.8</v>
      </c>
      <c r="Z397">
        <v>80467.8</v>
      </c>
      <c r="AA397">
        <v>4023.39</v>
      </c>
      <c r="AB397">
        <v>84491.19</v>
      </c>
      <c r="AC397">
        <v>10.392416369999999</v>
      </c>
      <c r="AD397">
        <v>84501.582416370002</v>
      </c>
      <c r="AF397">
        <v>84501.582416370002</v>
      </c>
      <c r="AH397">
        <v>84501.582416370002</v>
      </c>
      <c r="AJ397">
        <v>84501.582416370002</v>
      </c>
      <c r="AL397">
        <v>84501.582416370002</v>
      </c>
      <c r="AN397">
        <v>84501.582416370002</v>
      </c>
      <c r="AP397">
        <v>84501.582416370002</v>
      </c>
      <c r="AR397">
        <v>84501.582416370002</v>
      </c>
      <c r="AT397">
        <v>84501.582416370002</v>
      </c>
      <c r="AV397">
        <v>84501.582416370002</v>
      </c>
      <c r="AX397">
        <v>84501.582416370002</v>
      </c>
      <c r="AZ397">
        <v>84501.582416370002</v>
      </c>
      <c r="BB397">
        <v>84501.582416370002</v>
      </c>
      <c r="BD397">
        <v>84501.582416370002</v>
      </c>
      <c r="BF397">
        <v>84501.582416370002</v>
      </c>
      <c r="BH397">
        <v>84501.582416370002</v>
      </c>
      <c r="BI397" s="5"/>
      <c r="BJ397" s="5">
        <v>84501.582416370002</v>
      </c>
      <c r="BL397">
        <v>84501.582416370002</v>
      </c>
      <c r="BN397">
        <v>84501.582416370002</v>
      </c>
      <c r="BP397">
        <v>84501.582416370002</v>
      </c>
      <c r="BR397">
        <v>84501.582416370002</v>
      </c>
      <c r="BT397">
        <v>84501.582416370002</v>
      </c>
      <c r="BV397">
        <v>84501.582416370002</v>
      </c>
      <c r="BX397">
        <v>84501.582416370002</v>
      </c>
      <c r="BY397">
        <v>84501.58</v>
      </c>
      <c r="BZ397">
        <v>5741882.3600000003</v>
      </c>
      <c r="CB397">
        <v>0.05</v>
      </c>
      <c r="CC397">
        <v>287094.11800000002</v>
      </c>
      <c r="CD397">
        <v>80276.500956585718</v>
      </c>
      <c r="CE397">
        <v>5454788.2400000002</v>
      </c>
      <c r="CF397" t="s">
        <v>9</v>
      </c>
      <c r="CG397">
        <v>4000</v>
      </c>
      <c r="CH397">
        <v>84276.500956585718</v>
      </c>
      <c r="CI397">
        <v>271800</v>
      </c>
      <c r="CJ397">
        <v>5726588.2400000002</v>
      </c>
      <c r="CL397" t="s">
        <v>66</v>
      </c>
      <c r="CN397">
        <v>0</v>
      </c>
      <c r="CO397" t="s">
        <v>1</v>
      </c>
      <c r="CP397" t="s">
        <v>1</v>
      </c>
      <c r="CQ397" t="b">
        <v>1</v>
      </c>
      <c r="CR397" t="s">
        <v>1863</v>
      </c>
      <c r="CT397" t="s">
        <v>1871</v>
      </c>
      <c r="CU397" t="s">
        <v>1857</v>
      </c>
      <c r="CV397" t="s">
        <v>1118</v>
      </c>
      <c r="CW397" t="s">
        <v>128</v>
      </c>
      <c r="CX397" t="s">
        <v>1450</v>
      </c>
      <c r="CY397">
        <v>1.3499999999999943</v>
      </c>
      <c r="CZ397">
        <v>113773.27629139024</v>
      </c>
      <c r="DA397">
        <v>5726588.2400000002</v>
      </c>
      <c r="DB397" t="s">
        <v>9</v>
      </c>
      <c r="DC397" t="b">
        <v>1</v>
      </c>
      <c r="DD397">
        <v>5726588.2400000002</v>
      </c>
      <c r="DE397">
        <v>0</v>
      </c>
      <c r="DF397" t="b">
        <v>1</v>
      </c>
      <c r="DG397" s="23">
        <f>ROUND(ПП4[[#This Row],[Стоимость квартиры с отделкой]]/1000000,2)</f>
        <v>5.73</v>
      </c>
    </row>
    <row r="398" spans="1:111" x14ac:dyDescent="0.25">
      <c r="A398">
        <v>397</v>
      </c>
      <c r="B398" t="s">
        <v>21</v>
      </c>
      <c r="C398">
        <v>24</v>
      </c>
      <c r="D398" t="s">
        <v>55</v>
      </c>
      <c r="E398">
        <v>0</v>
      </c>
      <c r="F398">
        <v>19.22</v>
      </c>
      <c r="I398">
        <v>19.22</v>
      </c>
      <c r="J398">
        <v>9.57</v>
      </c>
      <c r="K398">
        <v>3.76</v>
      </c>
      <c r="N398">
        <v>2.56</v>
      </c>
      <c r="O398">
        <v>2.68</v>
      </c>
      <c r="Q398">
        <v>2.68</v>
      </c>
      <c r="R398">
        <v>37.79</v>
      </c>
      <c r="S398">
        <v>35.11</v>
      </c>
      <c r="T398">
        <v>36.450000000000003</v>
      </c>
      <c r="U398">
        <v>37.299999999999997</v>
      </c>
      <c r="V398">
        <v>82404</v>
      </c>
      <c r="W398">
        <v>4120.2</v>
      </c>
      <c r="X398">
        <v>86524.2</v>
      </c>
      <c r="Z398">
        <v>86524.2</v>
      </c>
      <c r="AB398">
        <v>86524.2</v>
      </c>
      <c r="AC398">
        <v>10.6424766</v>
      </c>
      <c r="AD398">
        <v>86534.842476599995</v>
      </c>
      <c r="AE398">
        <v>4326.7421238300003</v>
      </c>
      <c r="AF398">
        <v>90861.584600429996</v>
      </c>
      <c r="AH398">
        <v>90861.584600429996</v>
      </c>
      <c r="AJ398">
        <v>90861.584600429996</v>
      </c>
      <c r="AK398">
        <v>908.61584600430001</v>
      </c>
      <c r="AL398">
        <v>91770.200446434275</v>
      </c>
      <c r="AM398">
        <v>1835.4040089286859</v>
      </c>
      <c r="AN398">
        <v>93605.604455362976</v>
      </c>
      <c r="AP398">
        <v>93605.604455362976</v>
      </c>
      <c r="AQ398">
        <v>2808.168133660889</v>
      </c>
      <c r="AR398">
        <v>96413.772589023865</v>
      </c>
      <c r="AT398">
        <v>96413.772589023865</v>
      </c>
      <c r="AV398">
        <v>96413.772589023865</v>
      </c>
      <c r="AX398">
        <v>96413.772589023865</v>
      </c>
      <c r="AZ398">
        <v>96413.772589023865</v>
      </c>
      <c r="BB398">
        <v>96413.772589023865</v>
      </c>
      <c r="BD398">
        <v>96413.772589023865</v>
      </c>
      <c r="BF398">
        <v>96413.772589023865</v>
      </c>
      <c r="BH398">
        <v>96413.772589023865</v>
      </c>
      <c r="BI398" s="5"/>
      <c r="BJ398" s="5">
        <v>96413.772589023865</v>
      </c>
      <c r="BL398">
        <v>96413.772589023865</v>
      </c>
      <c r="BN398">
        <v>96413.772589023865</v>
      </c>
      <c r="BP398">
        <v>96413.772589023865</v>
      </c>
      <c r="BR398">
        <v>96413.772589023865</v>
      </c>
      <c r="BT398">
        <v>96413.772589023865</v>
      </c>
      <c r="BV398">
        <v>96413.772589023865</v>
      </c>
      <c r="BX398">
        <v>96413.772589023865</v>
      </c>
      <c r="BY398">
        <v>96413.77</v>
      </c>
      <c r="BZ398">
        <v>3514281.92</v>
      </c>
      <c r="CC398">
        <v>0</v>
      </c>
      <c r="CD398">
        <v>96413.770096021937</v>
      </c>
      <c r="CE398">
        <v>3514281.92</v>
      </c>
      <c r="CF398" t="s">
        <v>8</v>
      </c>
      <c r="CH398">
        <v>96413.770096021937</v>
      </c>
      <c r="CI398">
        <v>0</v>
      </c>
      <c r="CJ398">
        <v>3514281.92</v>
      </c>
      <c r="CN398">
        <v>0</v>
      </c>
      <c r="CO398" t="s">
        <v>1</v>
      </c>
      <c r="CP398" t="s">
        <v>1</v>
      </c>
      <c r="CQ398" t="b">
        <v>1</v>
      </c>
      <c r="CR398" t="s">
        <v>1863</v>
      </c>
      <c r="CT398" t="s">
        <v>1871</v>
      </c>
      <c r="CU398" t="s">
        <v>1862</v>
      </c>
      <c r="CV398" t="s">
        <v>1119</v>
      </c>
      <c r="CW398" t="s">
        <v>128</v>
      </c>
      <c r="CX398" t="s">
        <v>1450</v>
      </c>
      <c r="CY398">
        <v>0.8499999999999942</v>
      </c>
      <c r="CZ398">
        <v>81951.704581618105</v>
      </c>
      <c r="DA398">
        <v>3514281.92</v>
      </c>
      <c r="DB398" t="s">
        <v>8</v>
      </c>
      <c r="DC398" t="b">
        <v>1</v>
      </c>
      <c r="DD398">
        <v>3514281.92</v>
      </c>
      <c r="DE398">
        <v>0</v>
      </c>
      <c r="DF398" t="b">
        <v>1</v>
      </c>
      <c r="DG398" s="23">
        <f>ROUND(ПП4[[#This Row],[Стоимость квартиры с отделкой]]/1000000,2)</f>
        <v>3.51</v>
      </c>
    </row>
    <row r="399" spans="1:111" x14ac:dyDescent="0.25">
      <c r="A399">
        <v>398</v>
      </c>
      <c r="B399" t="s">
        <v>21</v>
      </c>
      <c r="C399">
        <v>24</v>
      </c>
      <c r="D399" t="s">
        <v>56</v>
      </c>
      <c r="E399">
        <v>2</v>
      </c>
      <c r="F399">
        <v>18.12</v>
      </c>
      <c r="G399">
        <v>9.8800000000000008</v>
      </c>
      <c r="I399">
        <v>28</v>
      </c>
      <c r="J399">
        <v>15.3</v>
      </c>
      <c r="K399">
        <v>3.49</v>
      </c>
      <c r="L399">
        <v>2.34</v>
      </c>
      <c r="N399">
        <v>8.1</v>
      </c>
      <c r="O399">
        <v>2.63</v>
      </c>
      <c r="Q399">
        <v>2.63</v>
      </c>
      <c r="R399">
        <v>59.86</v>
      </c>
      <c r="S399">
        <v>57.23</v>
      </c>
      <c r="T399">
        <v>58.55</v>
      </c>
      <c r="U399">
        <v>60.5</v>
      </c>
      <c r="V399">
        <v>73970.399999999994</v>
      </c>
      <c r="W399">
        <v>3698.52</v>
      </c>
      <c r="X399">
        <v>77668.92</v>
      </c>
      <c r="Z399">
        <v>77668.92</v>
      </c>
      <c r="AA399">
        <v>3883.4459999999999</v>
      </c>
      <c r="AB399">
        <v>81552.365999999995</v>
      </c>
      <c r="AC399">
        <v>10.030941018</v>
      </c>
      <c r="AD399">
        <v>81562.396941018</v>
      </c>
      <c r="AF399">
        <v>81562.396941018</v>
      </c>
      <c r="AH399">
        <v>81562.396941018</v>
      </c>
      <c r="AI399">
        <v>1631.2479388203601</v>
      </c>
      <c r="AJ399">
        <v>83193.644879838364</v>
      </c>
      <c r="AK399">
        <v>831.93644879838371</v>
      </c>
      <c r="AL399">
        <v>84025.581328636748</v>
      </c>
      <c r="AM399">
        <v>1680.5116265727347</v>
      </c>
      <c r="AN399">
        <v>85706.092955209489</v>
      </c>
      <c r="AO399">
        <v>2571.1827886562846</v>
      </c>
      <c r="AP399">
        <v>88277.275743865772</v>
      </c>
      <c r="AQ399">
        <v>2648.318272315973</v>
      </c>
      <c r="AR399">
        <v>90925.594016181742</v>
      </c>
      <c r="AS399">
        <v>4546.2797008090874</v>
      </c>
      <c r="AT399">
        <v>95471.873716990827</v>
      </c>
      <c r="AU399">
        <v>2864.1562115097249</v>
      </c>
      <c r="AV399">
        <v>98336.029928500546</v>
      </c>
      <c r="AX399">
        <v>98336.029928500546</v>
      </c>
      <c r="AZ399">
        <v>98336.029928500546</v>
      </c>
      <c r="BB399">
        <v>98336.029928500546</v>
      </c>
      <c r="BD399">
        <v>98336.029928500546</v>
      </c>
      <c r="BF399">
        <v>98336.029928500546</v>
      </c>
      <c r="BH399">
        <v>98336.029928500546</v>
      </c>
      <c r="BI399" s="5">
        <v>4916.8014964250278</v>
      </c>
      <c r="BJ399" s="5">
        <v>103252.83142492558</v>
      </c>
      <c r="BK399">
        <v>1000</v>
      </c>
      <c r="BL399">
        <v>104252.83142492558</v>
      </c>
      <c r="BM399">
        <v>2085.0566284985116</v>
      </c>
      <c r="BN399">
        <v>106337.88805342407</v>
      </c>
      <c r="BO399">
        <v>5316.8944026712052</v>
      </c>
      <c r="BP399">
        <v>111654.7824560953</v>
      </c>
      <c r="BQ399">
        <v>500</v>
      </c>
      <c r="BR399">
        <v>112154.7824560953</v>
      </c>
      <c r="BS399">
        <v>9600</v>
      </c>
      <c r="BT399">
        <v>121754.7824560953</v>
      </c>
      <c r="BU399">
        <v>6000</v>
      </c>
      <c r="BV399">
        <v>127754.7824560953</v>
      </c>
      <c r="BW399">
        <v>7754.78</v>
      </c>
      <c r="BX399">
        <v>120000.0024560953</v>
      </c>
      <c r="BY399">
        <v>120000</v>
      </c>
      <c r="BZ399">
        <v>7260000</v>
      </c>
      <c r="CC399">
        <v>0</v>
      </c>
      <c r="CD399">
        <v>120000</v>
      </c>
      <c r="CE399">
        <v>7260000</v>
      </c>
      <c r="CF399" t="s">
        <v>8</v>
      </c>
      <c r="CH399">
        <v>120000</v>
      </c>
      <c r="CI399">
        <v>0</v>
      </c>
      <c r="CJ399">
        <v>7260000</v>
      </c>
      <c r="CN399">
        <v>0</v>
      </c>
      <c r="CO399" t="s">
        <v>2</v>
      </c>
      <c r="CP399" t="s">
        <v>2</v>
      </c>
      <c r="CQ399" t="b">
        <v>1</v>
      </c>
      <c r="CR399" t="s">
        <v>1821</v>
      </c>
      <c r="CS399" t="s">
        <v>1787</v>
      </c>
      <c r="CT399" t="s">
        <v>1871</v>
      </c>
      <c r="CU399" t="s">
        <v>1857</v>
      </c>
      <c r="CV399" t="s">
        <v>1120</v>
      </c>
      <c r="CW399" t="s">
        <v>1269</v>
      </c>
      <c r="CX399" t="s">
        <v>1451</v>
      </c>
      <c r="CY399">
        <v>1.9500000000000028</v>
      </c>
      <c r="CZ399">
        <v>0</v>
      </c>
      <c r="DA399">
        <v>7366200</v>
      </c>
      <c r="DB399" t="s">
        <v>8</v>
      </c>
      <c r="DC399" t="b">
        <v>1</v>
      </c>
      <c r="DD399">
        <v>7729200</v>
      </c>
      <c r="DE399">
        <v>469200</v>
      </c>
      <c r="DF399" t="b">
        <v>1</v>
      </c>
      <c r="DG399" s="23">
        <f>ROUND(ПП4[[#This Row],[Стоимость квартиры с отделкой]]/1000000,2)</f>
        <v>7.26</v>
      </c>
    </row>
    <row r="400" spans="1:111" x14ac:dyDescent="0.25">
      <c r="A400">
        <v>399</v>
      </c>
      <c r="B400" t="s">
        <v>21</v>
      </c>
      <c r="C400">
        <v>24</v>
      </c>
      <c r="D400" t="s">
        <v>57</v>
      </c>
      <c r="E400">
        <v>2</v>
      </c>
      <c r="F400">
        <v>15.36</v>
      </c>
      <c r="G400">
        <v>9.8699999999999992</v>
      </c>
      <c r="I400">
        <v>25.23</v>
      </c>
      <c r="J400">
        <v>16.260000000000002</v>
      </c>
      <c r="K400">
        <v>3.74</v>
      </c>
      <c r="L400">
        <v>2.09</v>
      </c>
      <c r="N400">
        <v>8.06</v>
      </c>
      <c r="O400">
        <v>2.63</v>
      </c>
      <c r="Q400">
        <v>2.63</v>
      </c>
      <c r="R400">
        <v>58.01</v>
      </c>
      <c r="S400">
        <v>55.379999999999995</v>
      </c>
      <c r="T400">
        <v>56.7</v>
      </c>
      <c r="U400">
        <v>58.099999999999994</v>
      </c>
      <c r="V400">
        <v>73970.399999999994</v>
      </c>
      <c r="W400">
        <v>3698.52</v>
      </c>
      <c r="X400">
        <v>77668.92</v>
      </c>
      <c r="Z400">
        <v>77668.92</v>
      </c>
      <c r="AA400">
        <v>3883.4459999999999</v>
      </c>
      <c r="AB400">
        <v>81552.365999999995</v>
      </c>
      <c r="AC400">
        <v>10.030941018</v>
      </c>
      <c r="AD400">
        <v>81562.396941018</v>
      </c>
      <c r="AF400">
        <v>81562.396941018</v>
      </c>
      <c r="AH400">
        <v>81562.396941018</v>
      </c>
      <c r="AI400">
        <v>1631.2479388203601</v>
      </c>
      <c r="AJ400">
        <v>83193.644879838364</v>
      </c>
      <c r="AK400">
        <v>831.93644879838371</v>
      </c>
      <c r="AL400">
        <v>84025.581328636748</v>
      </c>
      <c r="AM400">
        <v>1680.5116265727347</v>
      </c>
      <c r="AN400">
        <v>85706.092955209489</v>
      </c>
      <c r="AO400">
        <v>2571.1827886562846</v>
      </c>
      <c r="AP400">
        <v>88277.275743865772</v>
      </c>
      <c r="AQ400">
        <v>2648.318272315973</v>
      </c>
      <c r="AR400">
        <v>90925.594016181742</v>
      </c>
      <c r="AT400">
        <v>90925.594016181742</v>
      </c>
      <c r="AV400">
        <v>90925.594016181742</v>
      </c>
      <c r="AX400">
        <v>90925.594016181742</v>
      </c>
      <c r="AZ400">
        <v>90925.594016181742</v>
      </c>
      <c r="BB400">
        <v>90925.594016181742</v>
      </c>
      <c r="BD400">
        <v>90925.594016181742</v>
      </c>
      <c r="BF400">
        <v>90925.594016181742</v>
      </c>
      <c r="BH400">
        <v>90925.594016181742</v>
      </c>
      <c r="BI400" s="5"/>
      <c r="BJ400" s="5">
        <v>90925.594016181742</v>
      </c>
      <c r="BL400">
        <v>90925.594016181742</v>
      </c>
      <c r="BN400">
        <v>90925.594016181742</v>
      </c>
      <c r="BP400">
        <v>90925.594016181742</v>
      </c>
      <c r="BR400">
        <v>90925.594016181742</v>
      </c>
      <c r="BT400">
        <v>90925.594016181742</v>
      </c>
      <c r="BV400">
        <v>90925.594016181742</v>
      </c>
      <c r="BX400">
        <v>90925.594016181742</v>
      </c>
      <c r="BY400">
        <v>90925.59</v>
      </c>
      <c r="BZ400">
        <v>5155480.95</v>
      </c>
      <c r="CC400">
        <v>0</v>
      </c>
      <c r="CD400">
        <v>90925.589947089946</v>
      </c>
      <c r="CE400">
        <v>5155480.95</v>
      </c>
      <c r="CF400" t="s">
        <v>10</v>
      </c>
      <c r="CG400">
        <v>15500</v>
      </c>
      <c r="CH400">
        <v>106425.58994708996</v>
      </c>
      <c r="CI400">
        <v>878850</v>
      </c>
      <c r="CJ400">
        <v>6034330.9500000002</v>
      </c>
      <c r="CN400">
        <v>0</v>
      </c>
      <c r="CO400" t="s">
        <v>1</v>
      </c>
      <c r="CP400" t="s">
        <v>1</v>
      </c>
      <c r="CQ400" t="b">
        <v>1</v>
      </c>
      <c r="CR400" t="s">
        <v>1863</v>
      </c>
      <c r="CT400" t="s">
        <v>1871</v>
      </c>
      <c r="CU400" t="s">
        <v>1857</v>
      </c>
      <c r="CV400" t="s">
        <v>1121</v>
      </c>
      <c r="CW400" t="s">
        <v>128</v>
      </c>
      <c r="CX400" t="s">
        <v>1450</v>
      </c>
      <c r="CY400">
        <v>1.3999999999999917</v>
      </c>
      <c r="CZ400">
        <v>148995.82592592502</v>
      </c>
      <c r="DA400">
        <v>6034330.9500000002</v>
      </c>
      <c r="DB400" t="s">
        <v>10</v>
      </c>
      <c r="DC400" t="b">
        <v>1</v>
      </c>
      <c r="DD400">
        <v>6034330.9500000002</v>
      </c>
      <c r="DE400">
        <v>0</v>
      </c>
      <c r="DF400" t="b">
        <v>1</v>
      </c>
      <c r="DG400" s="23">
        <f>ROUND(ПП4[[#This Row],[Стоимость квартиры с отделкой]]/1000000,2)</f>
        <v>6.03</v>
      </c>
    </row>
    <row r="401" spans="1:111" x14ac:dyDescent="0.25">
      <c r="A401">
        <v>400</v>
      </c>
      <c r="B401" t="s">
        <v>21</v>
      </c>
      <c r="C401">
        <v>24</v>
      </c>
      <c r="D401" t="s">
        <v>58</v>
      </c>
      <c r="E401">
        <v>3</v>
      </c>
      <c r="F401">
        <v>16.27</v>
      </c>
      <c r="G401">
        <v>10.96</v>
      </c>
      <c r="H401">
        <v>10.7</v>
      </c>
      <c r="I401">
        <v>37.93</v>
      </c>
      <c r="J401">
        <v>13.42</v>
      </c>
      <c r="K401">
        <v>4.53</v>
      </c>
      <c r="L401">
        <v>2.27</v>
      </c>
      <c r="N401">
        <v>12.94</v>
      </c>
      <c r="O401">
        <v>2.83</v>
      </c>
      <c r="Q401">
        <v>2.83</v>
      </c>
      <c r="R401">
        <v>73.92</v>
      </c>
      <c r="S401">
        <v>71.09</v>
      </c>
      <c r="T401">
        <v>72.510000000000005</v>
      </c>
      <c r="U401">
        <v>74.800000000000011</v>
      </c>
      <c r="V401">
        <v>74009.600000000006</v>
      </c>
      <c r="W401">
        <v>3700.4800000000009</v>
      </c>
      <c r="X401">
        <v>77710.080000000002</v>
      </c>
      <c r="Z401">
        <v>77710.080000000002</v>
      </c>
      <c r="AB401">
        <v>77710.080000000002</v>
      </c>
      <c r="AC401">
        <v>9.5583398400000004</v>
      </c>
      <c r="AD401">
        <v>77719.638339840007</v>
      </c>
      <c r="AF401">
        <v>77719.638339840007</v>
      </c>
      <c r="AH401">
        <v>77719.638339840007</v>
      </c>
      <c r="AI401">
        <v>2331.5891501952001</v>
      </c>
      <c r="AJ401">
        <v>80051.227490035206</v>
      </c>
      <c r="AK401">
        <v>800.51227490035205</v>
      </c>
      <c r="AL401">
        <v>80851.739764935555</v>
      </c>
      <c r="AM401">
        <v>1617.0347952987113</v>
      </c>
      <c r="AN401">
        <v>82468.774560234262</v>
      </c>
      <c r="AP401">
        <v>82468.774560234262</v>
      </c>
      <c r="AR401">
        <v>82468.774560234262</v>
      </c>
      <c r="AT401">
        <v>82468.774560234262</v>
      </c>
      <c r="AV401">
        <v>82468.774560234262</v>
      </c>
      <c r="AX401">
        <v>82468.774560234262</v>
      </c>
      <c r="AZ401">
        <v>82468.774560234262</v>
      </c>
      <c r="BB401">
        <v>82468.774560234262</v>
      </c>
      <c r="BD401">
        <v>82468.774560234262</v>
      </c>
      <c r="BF401">
        <v>82468.774560234262</v>
      </c>
      <c r="BH401">
        <v>82468.774560234262</v>
      </c>
      <c r="BI401" s="5"/>
      <c r="BJ401" s="5">
        <v>82468.774560234262</v>
      </c>
      <c r="BL401">
        <v>82468.774560234262</v>
      </c>
      <c r="BN401">
        <v>82468.774560234262</v>
      </c>
      <c r="BP401">
        <v>82468.774560234262</v>
      </c>
      <c r="BR401">
        <v>82468.774560234262</v>
      </c>
      <c r="BT401">
        <v>82468.774560234262</v>
      </c>
      <c r="BV401">
        <v>82468.774560234262</v>
      </c>
      <c r="BX401">
        <v>82468.774560234262</v>
      </c>
      <c r="BY401">
        <v>82468.77</v>
      </c>
      <c r="BZ401">
        <v>5979810.5099999998</v>
      </c>
      <c r="CB401">
        <v>0.06</v>
      </c>
      <c r="CC401">
        <v>358788.63059999997</v>
      </c>
      <c r="CD401">
        <v>77520.643773272634</v>
      </c>
      <c r="CE401">
        <v>5621021.8799999999</v>
      </c>
      <c r="CF401" t="s">
        <v>9</v>
      </c>
      <c r="CG401">
        <v>4000</v>
      </c>
      <c r="CH401">
        <v>81520.643773272634</v>
      </c>
      <c r="CI401">
        <v>290040</v>
      </c>
      <c r="CJ401">
        <v>5911061.8799999999</v>
      </c>
      <c r="CL401" t="s">
        <v>110</v>
      </c>
      <c r="CN401">
        <v>0</v>
      </c>
      <c r="CO401" t="s">
        <v>1</v>
      </c>
      <c r="CP401" t="s">
        <v>1</v>
      </c>
      <c r="CQ401" t="b">
        <v>1</v>
      </c>
      <c r="CR401" t="s">
        <v>1863</v>
      </c>
      <c r="CT401" t="s">
        <v>1871</v>
      </c>
      <c r="CU401" t="s">
        <v>1866</v>
      </c>
      <c r="CV401" t="s">
        <v>1122</v>
      </c>
      <c r="CW401" t="s">
        <v>128</v>
      </c>
      <c r="CX401" t="s">
        <v>1450</v>
      </c>
      <c r="CY401">
        <v>2.2900000000000063</v>
      </c>
      <c r="CZ401">
        <v>186682.27424079488</v>
      </c>
      <c r="DA401">
        <v>5911061.8799999999</v>
      </c>
      <c r="DB401" t="s">
        <v>9</v>
      </c>
      <c r="DC401" t="b">
        <v>1</v>
      </c>
      <c r="DD401">
        <v>5911061.8799999999</v>
      </c>
      <c r="DE401">
        <v>0</v>
      </c>
      <c r="DF401" t="b">
        <v>1</v>
      </c>
      <c r="DG401" s="23">
        <f>ROUND(ПП4[[#This Row],[Стоимость квартиры с отделкой]]/1000000,2)</f>
        <v>5.91</v>
      </c>
    </row>
    <row r="402" spans="1:111" x14ac:dyDescent="0.25">
      <c r="A402">
        <v>401</v>
      </c>
      <c r="B402" t="s">
        <v>21</v>
      </c>
      <c r="C402">
        <v>24</v>
      </c>
      <c r="D402" t="s">
        <v>59</v>
      </c>
      <c r="E402">
        <v>1</v>
      </c>
      <c r="F402">
        <v>10.68</v>
      </c>
      <c r="I402">
        <v>10.68</v>
      </c>
      <c r="J402">
        <v>12.75</v>
      </c>
      <c r="K402">
        <v>3.65</v>
      </c>
      <c r="N402">
        <v>5.45</v>
      </c>
      <c r="O402">
        <v>2.62</v>
      </c>
      <c r="Q402">
        <v>2.62</v>
      </c>
      <c r="R402">
        <v>35.15</v>
      </c>
      <c r="S402">
        <v>32.53</v>
      </c>
      <c r="T402">
        <v>33.840000000000003</v>
      </c>
      <c r="U402">
        <v>34.799999999999997</v>
      </c>
      <c r="V402">
        <v>77000</v>
      </c>
      <c r="W402">
        <v>3850</v>
      </c>
      <c r="X402">
        <v>80850</v>
      </c>
      <c r="Y402">
        <v>3234</v>
      </c>
      <c r="Z402">
        <v>84084</v>
      </c>
      <c r="AA402">
        <v>4204.2</v>
      </c>
      <c r="AB402">
        <v>88288.2</v>
      </c>
      <c r="AC402">
        <v>10.8594486</v>
      </c>
      <c r="AD402">
        <v>88299.05944859999</v>
      </c>
      <c r="AE402">
        <v>4414.95297243</v>
      </c>
      <c r="AF402">
        <v>92714.012421029984</v>
      </c>
      <c r="AH402">
        <v>92714.012421029984</v>
      </c>
      <c r="AJ402">
        <v>92714.012421029984</v>
      </c>
      <c r="AL402">
        <v>92714.012421029984</v>
      </c>
      <c r="AN402">
        <v>92714.012421029984</v>
      </c>
      <c r="AP402">
        <v>92714.012421029984</v>
      </c>
      <c r="AR402">
        <v>92714.012421029984</v>
      </c>
      <c r="AT402">
        <v>92714.012421029984</v>
      </c>
      <c r="AV402">
        <v>92714.012421029984</v>
      </c>
      <c r="AX402">
        <v>92714.012421029984</v>
      </c>
      <c r="AZ402">
        <v>92714.012421029984</v>
      </c>
      <c r="BB402">
        <v>92714.012421029984</v>
      </c>
      <c r="BD402">
        <v>92714.012421029984</v>
      </c>
      <c r="BF402">
        <v>92714.012421029984</v>
      </c>
      <c r="BH402">
        <v>92714.012421029984</v>
      </c>
      <c r="BI402" s="5"/>
      <c r="BJ402" s="5">
        <v>92714.012421029984</v>
      </c>
      <c r="BL402">
        <v>92714.012421029984</v>
      </c>
      <c r="BN402">
        <v>92714.012421029984</v>
      </c>
      <c r="BP402">
        <v>92714.012421029984</v>
      </c>
      <c r="BR402">
        <v>92714.012421029984</v>
      </c>
      <c r="BT402">
        <v>92714.012421029984</v>
      </c>
      <c r="BV402">
        <v>92714.012421029984</v>
      </c>
      <c r="BX402">
        <v>92714.012421029984</v>
      </c>
      <c r="BY402">
        <v>92714.01</v>
      </c>
      <c r="BZ402">
        <v>3137442.1</v>
      </c>
      <c r="CC402">
        <v>0</v>
      </c>
      <c r="CD402">
        <v>92714.010047281321</v>
      </c>
      <c r="CE402">
        <v>3137442.1</v>
      </c>
      <c r="CF402" t="s">
        <v>8</v>
      </c>
      <c r="CH402">
        <v>92714.010047281321</v>
      </c>
      <c r="CI402">
        <v>0</v>
      </c>
      <c r="CJ402">
        <v>3137442.1</v>
      </c>
      <c r="CK402" t="s">
        <v>20</v>
      </c>
      <c r="CN402">
        <v>0</v>
      </c>
      <c r="CO402" t="s">
        <v>1</v>
      </c>
      <c r="CP402" t="s">
        <v>1</v>
      </c>
      <c r="CQ402" t="b">
        <v>1</v>
      </c>
      <c r="CR402" t="s">
        <v>1863</v>
      </c>
      <c r="CT402" t="s">
        <v>1871</v>
      </c>
      <c r="CU402" t="s">
        <v>1864</v>
      </c>
      <c r="CV402" t="s">
        <v>1123</v>
      </c>
      <c r="CW402" t="s">
        <v>128</v>
      </c>
      <c r="CX402" t="s">
        <v>1450</v>
      </c>
      <c r="CY402">
        <v>0.95999999999999375</v>
      </c>
      <c r="CZ402">
        <v>89005.449645389483</v>
      </c>
      <c r="DA402">
        <v>3137442.1</v>
      </c>
      <c r="DB402" t="s">
        <v>8</v>
      </c>
      <c r="DC402" t="b">
        <v>1</v>
      </c>
      <c r="DD402">
        <v>3137442.1</v>
      </c>
      <c r="DE402">
        <v>0</v>
      </c>
      <c r="DF402" t="b">
        <v>1</v>
      </c>
      <c r="DG402" s="23">
        <f>ROUND(ПП4[[#This Row],[Стоимость квартиры с отделкой]]/1000000,2)</f>
        <v>3.14</v>
      </c>
    </row>
    <row r="403" spans="1:111" x14ac:dyDescent="0.25">
      <c r="A403">
        <v>402</v>
      </c>
      <c r="B403" t="s">
        <v>22</v>
      </c>
      <c r="C403">
        <v>2</v>
      </c>
      <c r="D403">
        <v>1</v>
      </c>
      <c r="E403">
        <v>1</v>
      </c>
      <c r="F403">
        <v>14.05</v>
      </c>
      <c r="I403">
        <v>14.05</v>
      </c>
      <c r="J403">
        <v>12.32</v>
      </c>
      <c r="K403">
        <v>3.87</v>
      </c>
      <c r="N403">
        <v>8.14</v>
      </c>
      <c r="O403">
        <v>2.72</v>
      </c>
      <c r="Q403">
        <v>2.72</v>
      </c>
      <c r="R403">
        <v>41.1</v>
      </c>
      <c r="S403">
        <v>38.380000000000003</v>
      </c>
      <c r="T403">
        <v>39.74</v>
      </c>
      <c r="U403">
        <v>40.999999999999993</v>
      </c>
      <c r="V403">
        <v>71400</v>
      </c>
      <c r="W403">
        <v>3570</v>
      </c>
      <c r="X403">
        <v>74970</v>
      </c>
      <c r="Y403">
        <v>2998.8</v>
      </c>
      <c r="Z403">
        <v>77968.800000000003</v>
      </c>
      <c r="AA403">
        <v>3898.440000000001</v>
      </c>
      <c r="AB403">
        <v>81867.240000000005</v>
      </c>
      <c r="AC403">
        <v>10.069670520000001</v>
      </c>
      <c r="AD403">
        <v>81877.309670520001</v>
      </c>
      <c r="AE403">
        <v>4093.8654835259999</v>
      </c>
      <c r="AF403">
        <v>85971.175154045995</v>
      </c>
      <c r="AH403">
        <v>85971.175154045995</v>
      </c>
      <c r="AI403">
        <v>2579.1352546213802</v>
      </c>
      <c r="AJ403">
        <v>88550.31040866737</v>
      </c>
      <c r="AK403">
        <v>885.50310408667372</v>
      </c>
      <c r="AL403">
        <v>89435.813512754044</v>
      </c>
      <c r="AM403">
        <v>1788.7162702550809</v>
      </c>
      <c r="AN403">
        <v>91224.529783009129</v>
      </c>
      <c r="AP403">
        <v>91224.529783009129</v>
      </c>
      <c r="AR403">
        <v>91224.529783009129</v>
      </c>
      <c r="AT403">
        <v>91224.529783009129</v>
      </c>
      <c r="AV403">
        <v>91224.529783009129</v>
      </c>
      <c r="AX403">
        <v>91224.529783009129</v>
      </c>
      <c r="AZ403">
        <v>91224.529783009129</v>
      </c>
      <c r="BB403">
        <v>91224.529783009129</v>
      </c>
      <c r="BD403">
        <v>91224.529783009129</v>
      </c>
      <c r="BF403">
        <v>91224.529783009129</v>
      </c>
      <c r="BH403">
        <v>91224.529783009129</v>
      </c>
      <c r="BI403" s="5"/>
      <c r="BJ403" s="5">
        <v>91224.529783009129</v>
      </c>
      <c r="BL403">
        <v>91224.529783009129</v>
      </c>
      <c r="BN403">
        <v>91224.529783009129</v>
      </c>
      <c r="BP403">
        <v>91224.529783009129</v>
      </c>
      <c r="BR403">
        <v>91224.529783009129</v>
      </c>
      <c r="BT403">
        <v>91224.529783009129</v>
      </c>
      <c r="BV403">
        <v>91224.529783009129</v>
      </c>
      <c r="BX403">
        <v>91224.529783009129</v>
      </c>
      <c r="BY403">
        <v>91224.53</v>
      </c>
      <c r="BZ403">
        <v>3625262.82</v>
      </c>
      <c r="CA403">
        <v>158960</v>
      </c>
      <c r="CC403">
        <v>158960</v>
      </c>
      <c r="CD403">
        <v>87224.529944640148</v>
      </c>
      <c r="CE403">
        <v>3466302.82</v>
      </c>
      <c r="CF403" t="s">
        <v>9</v>
      </c>
      <c r="CG403">
        <v>4000</v>
      </c>
      <c r="CH403">
        <v>91224.529944640148</v>
      </c>
      <c r="CI403">
        <v>158960</v>
      </c>
      <c r="CJ403">
        <v>3625262.82</v>
      </c>
      <c r="CL403" t="s">
        <v>113</v>
      </c>
      <c r="CN403">
        <v>0</v>
      </c>
      <c r="CO403" t="s">
        <v>1</v>
      </c>
      <c r="CP403" t="s">
        <v>1</v>
      </c>
      <c r="CQ403" t="b">
        <v>1</v>
      </c>
      <c r="CR403" t="s">
        <v>1863</v>
      </c>
      <c r="CT403" t="s">
        <v>1871</v>
      </c>
      <c r="CU403" t="s">
        <v>1864</v>
      </c>
      <c r="CV403" t="s">
        <v>1124</v>
      </c>
      <c r="CW403" t="s">
        <v>128</v>
      </c>
      <c r="CX403" t="s">
        <v>1450</v>
      </c>
      <c r="CY403">
        <v>1.2599999999999909</v>
      </c>
      <c r="CZ403">
        <v>114942.90773024576</v>
      </c>
      <c r="DA403">
        <v>3625262.82</v>
      </c>
      <c r="DB403" t="s">
        <v>9</v>
      </c>
      <c r="DC403" t="b">
        <v>1</v>
      </c>
      <c r="DD403">
        <v>3625262.82</v>
      </c>
      <c r="DE403">
        <v>0</v>
      </c>
      <c r="DF403" t="b">
        <v>1</v>
      </c>
      <c r="DG403" s="23">
        <f>ROUND(ПП4[[#This Row],[Стоимость квартиры с отделкой]]/1000000,2)</f>
        <v>3.63</v>
      </c>
    </row>
    <row r="404" spans="1:111" x14ac:dyDescent="0.25">
      <c r="A404">
        <v>403</v>
      </c>
      <c r="B404" t="s">
        <v>22</v>
      </c>
      <c r="C404">
        <v>2</v>
      </c>
      <c r="D404">
        <v>2</v>
      </c>
      <c r="E404">
        <v>1</v>
      </c>
      <c r="F404">
        <v>14.29</v>
      </c>
      <c r="I404">
        <v>14.29</v>
      </c>
      <c r="J404">
        <v>12.32</v>
      </c>
      <c r="K404">
        <v>3.72</v>
      </c>
      <c r="N404">
        <v>6.91</v>
      </c>
      <c r="O404">
        <v>2.72</v>
      </c>
      <c r="Q404">
        <v>2.72</v>
      </c>
      <c r="R404">
        <v>39.96</v>
      </c>
      <c r="S404">
        <v>37.24</v>
      </c>
      <c r="T404">
        <v>38.6</v>
      </c>
      <c r="U404">
        <v>39.799999999999997</v>
      </c>
      <c r="V404">
        <v>71400</v>
      </c>
      <c r="W404">
        <v>3570</v>
      </c>
      <c r="X404">
        <v>74970</v>
      </c>
      <c r="Y404">
        <v>2998.8</v>
      </c>
      <c r="Z404">
        <v>77968.800000000003</v>
      </c>
      <c r="AA404">
        <v>3898.440000000001</v>
      </c>
      <c r="AB404">
        <v>81867.240000000005</v>
      </c>
      <c r="AC404">
        <v>10.069670520000001</v>
      </c>
      <c r="AD404">
        <v>81877.309670520001</v>
      </c>
      <c r="AE404">
        <v>4093.8654835259999</v>
      </c>
      <c r="AF404">
        <v>85971.175154045995</v>
      </c>
      <c r="AH404">
        <v>85971.175154045995</v>
      </c>
      <c r="AI404">
        <v>2579.1352546213802</v>
      </c>
      <c r="AJ404">
        <v>88550.31040866737</v>
      </c>
      <c r="AK404">
        <v>885.50310408667372</v>
      </c>
      <c r="AL404">
        <v>89435.813512754044</v>
      </c>
      <c r="AM404">
        <v>1788.7162702550809</v>
      </c>
      <c r="AN404">
        <v>91224.529783009129</v>
      </c>
      <c r="AO404">
        <v>1824.4905956601824</v>
      </c>
      <c r="AP404">
        <v>93049.020378669316</v>
      </c>
      <c r="AQ404">
        <v>2791.4706113600796</v>
      </c>
      <c r="AR404">
        <v>95840.490990029415</v>
      </c>
      <c r="AT404">
        <v>95840.490990029415</v>
      </c>
      <c r="AV404">
        <v>95840.490990029415</v>
      </c>
      <c r="AX404">
        <v>95840.490990029415</v>
      </c>
      <c r="AZ404">
        <v>95840.490990029415</v>
      </c>
      <c r="BB404">
        <v>95840.490990029415</v>
      </c>
      <c r="BD404">
        <v>95840.490990029415</v>
      </c>
      <c r="BF404">
        <v>95840.490990029415</v>
      </c>
      <c r="BH404">
        <v>95840.490990029415</v>
      </c>
      <c r="BI404" s="5"/>
      <c r="BJ404" s="5">
        <v>95840.490990029415</v>
      </c>
      <c r="BL404">
        <v>95840.490990029415</v>
      </c>
      <c r="BN404">
        <v>95840.490990029415</v>
      </c>
      <c r="BP404">
        <v>95840.490990029415</v>
      </c>
      <c r="BR404">
        <v>95840.490990029415</v>
      </c>
      <c r="BT404">
        <v>95840.490990029415</v>
      </c>
      <c r="BV404">
        <v>95840.490990029415</v>
      </c>
      <c r="BX404">
        <v>95840.490990029415</v>
      </c>
      <c r="BY404">
        <v>95840.49</v>
      </c>
      <c r="BZ404">
        <v>3699442.91</v>
      </c>
      <c r="CC404">
        <v>0</v>
      </c>
      <c r="CD404">
        <v>95840.489896373052</v>
      </c>
      <c r="CE404">
        <v>3699442.91</v>
      </c>
      <c r="CF404" t="s">
        <v>10</v>
      </c>
      <c r="CG404">
        <v>15500</v>
      </c>
      <c r="CH404">
        <v>111340.48989637304</v>
      </c>
      <c r="CI404">
        <v>598300</v>
      </c>
      <c r="CJ404">
        <v>4297742.91</v>
      </c>
      <c r="CN404">
        <v>0</v>
      </c>
      <c r="CO404" t="s">
        <v>1</v>
      </c>
      <c r="CP404" t="s">
        <v>1</v>
      </c>
      <c r="CQ404" t="b">
        <v>1</v>
      </c>
      <c r="CR404" t="s">
        <v>1863</v>
      </c>
      <c r="CT404" t="s">
        <v>1871</v>
      </c>
      <c r="CU404" t="s">
        <v>1864</v>
      </c>
      <c r="CV404" t="s">
        <v>1125</v>
      </c>
      <c r="CW404" t="s">
        <v>128</v>
      </c>
      <c r="CX404" t="s">
        <v>1450</v>
      </c>
      <c r="CY404">
        <v>1.1999999999999955</v>
      </c>
      <c r="CZ404">
        <v>133608.58787564718</v>
      </c>
      <c r="DA404">
        <v>4297742.91</v>
      </c>
      <c r="DB404" t="s">
        <v>10</v>
      </c>
      <c r="DC404" t="b">
        <v>1</v>
      </c>
      <c r="DD404">
        <v>4297742.91</v>
      </c>
      <c r="DE404">
        <v>0</v>
      </c>
      <c r="DF404" t="b">
        <v>1</v>
      </c>
      <c r="DG404" s="23">
        <f>ROUND(ПП4[[#This Row],[Стоимость квартиры с отделкой]]/1000000,2)</f>
        <v>4.3</v>
      </c>
    </row>
    <row r="405" spans="1:111" x14ac:dyDescent="0.25">
      <c r="A405">
        <v>404</v>
      </c>
      <c r="B405" t="s">
        <v>22</v>
      </c>
      <c r="C405">
        <v>2</v>
      </c>
      <c r="D405">
        <v>3</v>
      </c>
      <c r="E405">
        <v>3</v>
      </c>
      <c r="F405">
        <v>16.05</v>
      </c>
      <c r="G405">
        <v>11.28</v>
      </c>
      <c r="H405">
        <v>10.82</v>
      </c>
      <c r="I405">
        <v>38.15</v>
      </c>
      <c r="J405">
        <v>17.41</v>
      </c>
      <c r="K405">
        <v>3.81</v>
      </c>
      <c r="L405">
        <v>1.87</v>
      </c>
      <c r="N405">
        <v>11.71</v>
      </c>
      <c r="O405">
        <v>2.65</v>
      </c>
      <c r="Q405">
        <v>2.65</v>
      </c>
      <c r="R405">
        <v>75.599999999999994</v>
      </c>
      <c r="S405">
        <v>72.949999999999989</v>
      </c>
      <c r="T405">
        <v>74.28</v>
      </c>
      <c r="U405">
        <v>75.8</v>
      </c>
      <c r="V405">
        <v>67110.400000000009</v>
      </c>
      <c r="W405">
        <v>3355.5200000000004</v>
      </c>
      <c r="X405">
        <v>70465.920000000013</v>
      </c>
      <c r="Z405">
        <v>70465.920000000013</v>
      </c>
      <c r="AB405">
        <v>70465.920000000013</v>
      </c>
      <c r="AC405">
        <v>8.6673081600000028</v>
      </c>
      <c r="AD405">
        <v>70474.587308160015</v>
      </c>
      <c r="AF405">
        <v>70474.587308160015</v>
      </c>
      <c r="AH405">
        <v>70474.587308160015</v>
      </c>
      <c r="AI405">
        <v>2114.2376192448005</v>
      </c>
      <c r="AJ405">
        <v>72588.824927404814</v>
      </c>
      <c r="AK405">
        <v>2177.6647478221444</v>
      </c>
      <c r="AL405">
        <v>74766.489675226956</v>
      </c>
      <c r="AM405">
        <v>2990.6595870090782</v>
      </c>
      <c r="AN405">
        <v>77757.149262236038</v>
      </c>
      <c r="AO405">
        <v>2332.7144778670809</v>
      </c>
      <c r="AP405">
        <v>80089.863740103116</v>
      </c>
      <c r="AQ405">
        <v>2402.6959122030935</v>
      </c>
      <c r="AR405">
        <v>82492.559652306212</v>
      </c>
      <c r="AS405">
        <v>4124.6279826153104</v>
      </c>
      <c r="AT405">
        <v>86617.187634921516</v>
      </c>
      <c r="AU405">
        <v>2598.5156290476452</v>
      </c>
      <c r="AV405">
        <v>89215.703263969175</v>
      </c>
      <c r="AW405">
        <v>5352.942195838149</v>
      </c>
      <c r="AX405">
        <v>94568.645459807303</v>
      </c>
      <c r="AY405">
        <v>2837.0593637942188</v>
      </c>
      <c r="AZ405">
        <v>97405.704823601525</v>
      </c>
      <c r="BB405">
        <v>97405.704823601525</v>
      </c>
      <c r="BD405">
        <v>97405.704823601525</v>
      </c>
      <c r="BF405">
        <v>97405.704823601525</v>
      </c>
      <c r="BH405">
        <v>97405.704823601525</v>
      </c>
      <c r="BI405" s="5">
        <v>4870.2852411800768</v>
      </c>
      <c r="BJ405" s="5">
        <v>102275.9900647816</v>
      </c>
      <c r="BK405">
        <v>500</v>
      </c>
      <c r="BL405">
        <v>102775.9900647816</v>
      </c>
      <c r="BM405">
        <v>2055.5198012956321</v>
      </c>
      <c r="BN405">
        <v>104831.50986607723</v>
      </c>
      <c r="BP405">
        <v>104831.50986607723</v>
      </c>
      <c r="BQ405">
        <v>500</v>
      </c>
      <c r="BR405">
        <v>105331.50986607723</v>
      </c>
      <c r="BT405">
        <v>105331.50986607723</v>
      </c>
      <c r="BV405">
        <v>105331.50986607723</v>
      </c>
      <c r="BX405">
        <v>105331.50986607723</v>
      </c>
      <c r="BY405">
        <v>105331.51</v>
      </c>
      <c r="BZ405">
        <v>7824100</v>
      </c>
      <c r="CB405">
        <v>0.02</v>
      </c>
      <c r="CC405">
        <v>156482</v>
      </c>
      <c r="CD405">
        <v>103225.87506731288</v>
      </c>
      <c r="CE405">
        <v>7667618</v>
      </c>
      <c r="CF405" t="s">
        <v>10</v>
      </c>
      <c r="CG405">
        <v>22000</v>
      </c>
      <c r="CH405">
        <v>125225.87506731288</v>
      </c>
      <c r="CI405">
        <v>1634160</v>
      </c>
      <c r="CJ405">
        <v>9301778</v>
      </c>
      <c r="CK405" t="s">
        <v>20</v>
      </c>
      <c r="CL405" t="s">
        <v>1324</v>
      </c>
      <c r="CN405">
        <v>0</v>
      </c>
      <c r="CO405" t="s">
        <v>1</v>
      </c>
      <c r="CP405" t="s">
        <v>1</v>
      </c>
      <c r="CQ405" t="b">
        <v>1</v>
      </c>
      <c r="CR405" t="s">
        <v>1863</v>
      </c>
      <c r="CT405" t="s">
        <v>1871</v>
      </c>
      <c r="CU405" t="s">
        <v>1858</v>
      </c>
      <c r="CV405" t="s">
        <v>1126</v>
      </c>
      <c r="CW405" t="s">
        <v>1269</v>
      </c>
      <c r="CX405" t="s">
        <v>1450</v>
      </c>
      <c r="CY405">
        <v>1.519999999999996</v>
      </c>
      <c r="CZ405">
        <v>190343.33010231503</v>
      </c>
      <c r="DA405">
        <v>9301778</v>
      </c>
      <c r="DB405" t="s">
        <v>10</v>
      </c>
      <c r="DC405" t="b">
        <v>1</v>
      </c>
      <c r="DD405">
        <v>9301778</v>
      </c>
      <c r="DE405">
        <v>0</v>
      </c>
      <c r="DF405" t="b">
        <v>1</v>
      </c>
      <c r="DG405" s="23">
        <f>ROUND(ПП4[[#This Row],[Стоимость квартиры с отделкой]]/1000000,2)</f>
        <v>9.3000000000000007</v>
      </c>
    </row>
    <row r="406" spans="1:111" x14ac:dyDescent="0.25">
      <c r="A406">
        <v>405</v>
      </c>
      <c r="B406" t="s">
        <v>22</v>
      </c>
      <c r="C406">
        <v>2</v>
      </c>
      <c r="D406">
        <v>4</v>
      </c>
      <c r="E406">
        <v>1</v>
      </c>
      <c r="F406">
        <v>12.09</v>
      </c>
      <c r="I406">
        <v>12.09</v>
      </c>
      <c r="J406">
        <v>12.26</v>
      </c>
      <c r="K406">
        <v>3.71</v>
      </c>
      <c r="N406">
        <v>7.06</v>
      </c>
      <c r="O406">
        <v>2.75</v>
      </c>
      <c r="Q406">
        <v>2.75</v>
      </c>
      <c r="R406">
        <v>37.869999999999997</v>
      </c>
      <c r="S406">
        <v>35.119999999999997</v>
      </c>
      <c r="T406">
        <v>36.5</v>
      </c>
      <c r="U406">
        <v>37.700000000000003</v>
      </c>
      <c r="V406">
        <v>71400</v>
      </c>
      <c r="W406">
        <v>3570</v>
      </c>
      <c r="X406">
        <v>74970</v>
      </c>
      <c r="Y406">
        <v>2998.8</v>
      </c>
      <c r="Z406">
        <v>77968.800000000003</v>
      </c>
      <c r="AA406">
        <v>3898.440000000001</v>
      </c>
      <c r="AB406">
        <v>81867.240000000005</v>
      </c>
      <c r="AC406">
        <v>10.069670520000001</v>
      </c>
      <c r="AD406">
        <v>81877.309670520001</v>
      </c>
      <c r="AE406">
        <v>4093.8654835259999</v>
      </c>
      <c r="AF406">
        <v>85971.175154045995</v>
      </c>
      <c r="AG406">
        <v>4298.5587577022998</v>
      </c>
      <c r="AH406">
        <v>90269.733911748292</v>
      </c>
      <c r="AI406">
        <v>2708.0920173524487</v>
      </c>
      <c r="AJ406">
        <v>92977.825929100742</v>
      </c>
      <c r="AK406">
        <v>929.77825929100732</v>
      </c>
      <c r="AL406">
        <v>93907.604188391764</v>
      </c>
      <c r="AM406">
        <v>1878.1520837678347</v>
      </c>
      <c r="AN406">
        <v>95785.756272159604</v>
      </c>
      <c r="AO406">
        <v>1915.7151254431919</v>
      </c>
      <c r="AP406">
        <v>97701.471397602785</v>
      </c>
      <c r="AQ406">
        <v>2931.0441419280833</v>
      </c>
      <c r="AR406">
        <v>100632.51553953088</v>
      </c>
      <c r="AT406">
        <v>100632.51553953088</v>
      </c>
      <c r="AU406">
        <v>3018.9754661859261</v>
      </c>
      <c r="AV406">
        <v>103651.4910057168</v>
      </c>
      <c r="AW406">
        <v>6219.089460343007</v>
      </c>
      <c r="AX406">
        <v>109870.58046605979</v>
      </c>
      <c r="AZ406">
        <v>109870.58046605979</v>
      </c>
      <c r="BB406">
        <v>109870.58046605979</v>
      </c>
      <c r="BD406">
        <v>109870.58046605979</v>
      </c>
      <c r="BF406">
        <v>109870.58046605979</v>
      </c>
      <c r="BH406">
        <v>109870.58046605979</v>
      </c>
      <c r="BI406" s="5"/>
      <c r="BJ406" s="5">
        <v>109870.58046605979</v>
      </c>
      <c r="BL406">
        <v>109870.58046605979</v>
      </c>
      <c r="BN406">
        <v>109870.58046605979</v>
      </c>
      <c r="BP406">
        <v>109870.58046605979</v>
      </c>
      <c r="BR406">
        <v>109870.58046605979</v>
      </c>
      <c r="BT406">
        <v>109870.58046605979</v>
      </c>
      <c r="BV406">
        <v>109870.58046605979</v>
      </c>
      <c r="BX406">
        <v>109870.58046605979</v>
      </c>
      <c r="BY406">
        <v>109870.58</v>
      </c>
      <c r="BZ406">
        <v>4010300</v>
      </c>
      <c r="CC406">
        <v>0</v>
      </c>
      <c r="CD406">
        <v>109871.23287671233</v>
      </c>
      <c r="CE406">
        <v>4010300</v>
      </c>
      <c r="CF406" t="s">
        <v>10</v>
      </c>
      <c r="CG406">
        <v>22000</v>
      </c>
      <c r="CH406">
        <v>131871.23287671234</v>
      </c>
      <c r="CI406">
        <v>803000</v>
      </c>
      <c r="CJ406">
        <v>4813300</v>
      </c>
      <c r="CN406">
        <v>0</v>
      </c>
      <c r="CO406" t="s">
        <v>1</v>
      </c>
      <c r="CP406" t="s">
        <v>1</v>
      </c>
      <c r="CQ406" t="b">
        <v>1</v>
      </c>
      <c r="CR406" t="s">
        <v>1863</v>
      </c>
      <c r="CT406" t="s">
        <v>1871</v>
      </c>
      <c r="CU406" t="s">
        <v>1864</v>
      </c>
      <c r="CV406" t="s">
        <v>1127</v>
      </c>
      <c r="CW406" t="s">
        <v>1269</v>
      </c>
      <c r="CX406" t="s">
        <v>1450</v>
      </c>
      <c r="CY406">
        <v>1.1999999999999955</v>
      </c>
      <c r="CZ406">
        <v>158245.47945205425</v>
      </c>
      <c r="DA406">
        <v>4813300</v>
      </c>
      <c r="DB406" t="s">
        <v>10</v>
      </c>
      <c r="DC406" t="b">
        <v>1</v>
      </c>
      <c r="DD406">
        <v>4813300</v>
      </c>
      <c r="DE406">
        <v>0</v>
      </c>
      <c r="DF406" t="b">
        <v>1</v>
      </c>
      <c r="DG406" s="23">
        <f>ROUND(ПП4[[#This Row],[Стоимость квартиры с отделкой]]/1000000,2)</f>
        <v>4.8099999999999996</v>
      </c>
    </row>
    <row r="407" spans="1:111" x14ac:dyDescent="0.25">
      <c r="A407">
        <v>406</v>
      </c>
      <c r="B407" t="s">
        <v>22</v>
      </c>
      <c r="C407">
        <v>2</v>
      </c>
      <c r="D407">
        <v>5</v>
      </c>
      <c r="E407">
        <v>2</v>
      </c>
      <c r="F407">
        <v>15.61</v>
      </c>
      <c r="G407">
        <v>12.02</v>
      </c>
      <c r="I407">
        <v>27.63</v>
      </c>
      <c r="J407">
        <v>13.1</v>
      </c>
      <c r="K407">
        <v>3.61</v>
      </c>
      <c r="L407">
        <v>1.82</v>
      </c>
      <c r="N407">
        <v>8.52</v>
      </c>
      <c r="O407">
        <v>2.72</v>
      </c>
      <c r="Q407">
        <v>2.72</v>
      </c>
      <c r="R407">
        <v>57.4</v>
      </c>
      <c r="S407">
        <v>54.68</v>
      </c>
      <c r="T407">
        <v>56.04</v>
      </c>
      <c r="U407">
        <v>57.9</v>
      </c>
      <c r="V407">
        <v>67306.399999999994</v>
      </c>
      <c r="W407">
        <v>3365.3199999999997</v>
      </c>
      <c r="X407">
        <v>70671.72</v>
      </c>
      <c r="Z407">
        <v>70671.72</v>
      </c>
      <c r="AA407">
        <v>3533.5859999999998</v>
      </c>
      <c r="AB407">
        <v>74205.305999999997</v>
      </c>
      <c r="AC407">
        <v>9.1272526379999999</v>
      </c>
      <c r="AD407">
        <v>74214.433252638002</v>
      </c>
      <c r="AF407">
        <v>74214.433252638002</v>
      </c>
      <c r="AH407">
        <v>74214.433252638002</v>
      </c>
      <c r="AI407">
        <v>1484.2886650527601</v>
      </c>
      <c r="AJ407">
        <v>75698.721917690767</v>
      </c>
      <c r="AK407">
        <v>756.98721917690773</v>
      </c>
      <c r="AL407">
        <v>76455.709136867677</v>
      </c>
      <c r="AN407">
        <v>76455.709136867677</v>
      </c>
      <c r="AP407">
        <v>76455.709136867677</v>
      </c>
      <c r="AR407">
        <v>76455.709136867677</v>
      </c>
      <c r="AT407">
        <v>76455.709136867677</v>
      </c>
      <c r="AV407">
        <v>76455.709136867677</v>
      </c>
      <c r="AX407">
        <v>76455.709136867677</v>
      </c>
      <c r="AZ407">
        <v>76455.709136867677</v>
      </c>
      <c r="BB407">
        <v>76455.709136867677</v>
      </c>
      <c r="BD407">
        <v>76455.709136867677</v>
      </c>
      <c r="BF407">
        <v>76455.709136867677</v>
      </c>
      <c r="BH407">
        <v>76455.709136867677</v>
      </c>
      <c r="BI407" s="5"/>
      <c r="BJ407" s="5">
        <v>76455.709136867677</v>
      </c>
      <c r="BL407">
        <v>76455.709136867677</v>
      </c>
      <c r="BN407">
        <v>76455.709136867677</v>
      </c>
      <c r="BP407">
        <v>76455.709136867677</v>
      </c>
      <c r="BR407">
        <v>76455.709136867677</v>
      </c>
      <c r="BT407">
        <v>76455.709136867677</v>
      </c>
      <c r="BV407">
        <v>76455.709136867677</v>
      </c>
      <c r="BX407">
        <v>76455.709136867677</v>
      </c>
      <c r="BY407">
        <v>76455.710000000006</v>
      </c>
      <c r="BZ407">
        <v>4284577.99</v>
      </c>
      <c r="CB407">
        <v>0.06</v>
      </c>
      <c r="CC407">
        <v>257074.67939999999</v>
      </c>
      <c r="CD407">
        <v>71868.367416131339</v>
      </c>
      <c r="CE407">
        <v>4027503.31</v>
      </c>
      <c r="CF407" t="s">
        <v>9</v>
      </c>
      <c r="CG407">
        <v>4000</v>
      </c>
      <c r="CH407">
        <v>75868.367416131339</v>
      </c>
      <c r="CI407">
        <v>224159.99999999953</v>
      </c>
      <c r="CJ407">
        <v>4251663.3099999996</v>
      </c>
      <c r="CL407" t="s">
        <v>110</v>
      </c>
      <c r="CN407">
        <v>0</v>
      </c>
      <c r="CO407" t="s">
        <v>1</v>
      </c>
      <c r="CP407" t="s">
        <v>1</v>
      </c>
      <c r="CQ407" t="b">
        <v>1</v>
      </c>
      <c r="CR407" t="s">
        <v>1863</v>
      </c>
      <c r="CT407" t="s">
        <v>1871</v>
      </c>
      <c r="CU407" t="s">
        <v>1865</v>
      </c>
      <c r="CV407" t="s">
        <v>1128</v>
      </c>
      <c r="CW407" t="s">
        <v>128</v>
      </c>
      <c r="CX407" t="s">
        <v>1450</v>
      </c>
      <c r="CY407">
        <v>1.8599999999999992</v>
      </c>
      <c r="CZ407">
        <v>141115.16339400425</v>
      </c>
      <c r="DA407">
        <v>4251663.3099999996</v>
      </c>
      <c r="DB407" t="s">
        <v>9</v>
      </c>
      <c r="DC407" t="b">
        <v>1</v>
      </c>
      <c r="DD407">
        <v>4251663.3099999996</v>
      </c>
      <c r="DE407">
        <v>0</v>
      </c>
      <c r="DF407" t="b">
        <v>1</v>
      </c>
      <c r="DG407" s="23">
        <f>ROUND(ПП4[[#This Row],[Стоимость квартиры с отделкой]]/1000000,2)</f>
        <v>4.25</v>
      </c>
    </row>
    <row r="408" spans="1:111" x14ac:dyDescent="0.25">
      <c r="A408">
        <v>407</v>
      </c>
      <c r="B408" t="s">
        <v>22</v>
      </c>
      <c r="C408">
        <v>2</v>
      </c>
      <c r="D408">
        <v>6</v>
      </c>
      <c r="E408">
        <v>2</v>
      </c>
      <c r="F408">
        <v>15.61</v>
      </c>
      <c r="G408">
        <v>9.66</v>
      </c>
      <c r="I408">
        <v>25.27</v>
      </c>
      <c r="J408">
        <v>16.53</v>
      </c>
      <c r="K408">
        <v>3.63</v>
      </c>
      <c r="L408">
        <v>2.21</v>
      </c>
      <c r="N408">
        <v>9.6199999999999992</v>
      </c>
      <c r="O408">
        <v>2.72</v>
      </c>
      <c r="Q408">
        <v>2.72</v>
      </c>
      <c r="R408">
        <v>59.98</v>
      </c>
      <c r="S408">
        <v>57.26</v>
      </c>
      <c r="T408">
        <v>58.62</v>
      </c>
      <c r="U408">
        <v>60.7</v>
      </c>
      <c r="V408">
        <v>67972.800000000003</v>
      </c>
      <c r="W408">
        <v>3398.6400000000003</v>
      </c>
      <c r="X408">
        <v>71371.44</v>
      </c>
      <c r="Z408">
        <v>71371.44</v>
      </c>
      <c r="AA408">
        <v>3568.5720000000001</v>
      </c>
      <c r="AB408">
        <v>74940.012000000002</v>
      </c>
      <c r="AC408">
        <v>9.2176214760000015</v>
      </c>
      <c r="AD408">
        <v>74949.229621475999</v>
      </c>
      <c r="AF408">
        <v>74949.229621475999</v>
      </c>
      <c r="AH408">
        <v>74949.229621475999</v>
      </c>
      <c r="AI408">
        <v>1498.98459242952</v>
      </c>
      <c r="AJ408">
        <v>76448.214213905521</v>
      </c>
      <c r="AK408">
        <v>764.48214213905521</v>
      </c>
      <c r="AL408">
        <v>77212.696356044573</v>
      </c>
      <c r="AM408">
        <v>1544.2539271208916</v>
      </c>
      <c r="AN408">
        <v>78756.950283165468</v>
      </c>
      <c r="AO408">
        <v>2362.708508494964</v>
      </c>
      <c r="AP408">
        <v>81119.658791660433</v>
      </c>
      <c r="AQ408">
        <v>2433.5897637498128</v>
      </c>
      <c r="AR408">
        <v>83553.248555410246</v>
      </c>
      <c r="AT408">
        <v>83553.248555410246</v>
      </c>
      <c r="AV408">
        <v>83553.248555410246</v>
      </c>
      <c r="AX408">
        <v>83553.248555410246</v>
      </c>
      <c r="AZ408">
        <v>83553.248555410246</v>
      </c>
      <c r="BB408">
        <v>83553.248555410246</v>
      </c>
      <c r="BD408">
        <v>83553.248555410246</v>
      </c>
      <c r="BF408">
        <v>83553.248555410246</v>
      </c>
      <c r="BH408">
        <v>83553.248555410246</v>
      </c>
      <c r="BI408" s="5"/>
      <c r="BJ408" s="5">
        <v>83553.248555410246</v>
      </c>
      <c r="BL408">
        <v>83553.248555410246</v>
      </c>
      <c r="BN408">
        <v>83553.248555410246</v>
      </c>
      <c r="BP408">
        <v>83553.248555410246</v>
      </c>
      <c r="BR408">
        <v>83553.248555410246</v>
      </c>
      <c r="BT408">
        <v>83553.248555410246</v>
      </c>
      <c r="BV408">
        <v>83553.248555410246</v>
      </c>
      <c r="BX408">
        <v>83553.248555410246</v>
      </c>
      <c r="BY408">
        <v>83553.25</v>
      </c>
      <c r="BZ408">
        <v>4897891.5199999996</v>
      </c>
      <c r="CC408">
        <v>0</v>
      </c>
      <c r="CD408">
        <v>83553.25008529512</v>
      </c>
      <c r="CE408">
        <v>4897891.5199999996</v>
      </c>
      <c r="CF408" t="s">
        <v>10</v>
      </c>
      <c r="CG408">
        <v>15500</v>
      </c>
      <c r="CH408">
        <v>99053.25008529512</v>
      </c>
      <c r="CI408">
        <v>908610</v>
      </c>
      <c r="CJ408">
        <v>5806501.5199999996</v>
      </c>
      <c r="CN408">
        <v>0</v>
      </c>
      <c r="CO408" t="s">
        <v>1</v>
      </c>
      <c r="CP408" t="s">
        <v>1</v>
      </c>
      <c r="CQ408" t="b">
        <v>1</v>
      </c>
      <c r="CR408" t="s">
        <v>1863</v>
      </c>
      <c r="CT408" t="s">
        <v>1871</v>
      </c>
      <c r="CU408" t="s">
        <v>1857</v>
      </c>
      <c r="CV408" t="s">
        <v>1129</v>
      </c>
      <c r="CW408" t="s">
        <v>128</v>
      </c>
      <c r="CX408" t="s">
        <v>1450</v>
      </c>
      <c r="CY408">
        <v>2.0799999999999983</v>
      </c>
      <c r="CZ408">
        <v>206030.76017741367</v>
      </c>
      <c r="DA408">
        <v>5806501.5199999996</v>
      </c>
      <c r="DB408" t="s">
        <v>10</v>
      </c>
      <c r="DC408" t="b">
        <v>1</v>
      </c>
      <c r="DD408">
        <v>5806501.5199999996</v>
      </c>
      <c r="DE408">
        <v>0</v>
      </c>
      <c r="DF408" t="b">
        <v>1</v>
      </c>
      <c r="DG408" s="23">
        <f>ROUND(ПП4[[#This Row],[Стоимость квартиры с отделкой]]/1000000,2)</f>
        <v>5.81</v>
      </c>
    </row>
    <row r="409" spans="1:111" x14ac:dyDescent="0.25">
      <c r="A409">
        <v>408</v>
      </c>
      <c r="B409" t="s">
        <v>22</v>
      </c>
      <c r="C409">
        <v>2</v>
      </c>
      <c r="D409">
        <v>7</v>
      </c>
      <c r="E409">
        <v>1</v>
      </c>
      <c r="F409">
        <v>11.09</v>
      </c>
      <c r="G409">
        <v>10</v>
      </c>
      <c r="I409">
        <v>21.09</v>
      </c>
      <c r="J409">
        <v>27.1</v>
      </c>
      <c r="K409">
        <v>5.51</v>
      </c>
      <c r="L409">
        <v>1.75</v>
      </c>
      <c r="N409">
        <v>9.3699999999999992</v>
      </c>
      <c r="O409">
        <v>4.0599999999999996</v>
      </c>
      <c r="Q409">
        <v>4.0599999999999996</v>
      </c>
      <c r="R409">
        <v>68.88</v>
      </c>
      <c r="S409">
        <v>64.819999999999993</v>
      </c>
      <c r="T409">
        <v>66.849999999999994</v>
      </c>
      <c r="U409">
        <v>68.8</v>
      </c>
      <c r="V409">
        <v>72800</v>
      </c>
      <c r="W409">
        <v>3640</v>
      </c>
      <c r="X409">
        <v>76440</v>
      </c>
      <c r="Y409">
        <v>3057.6</v>
      </c>
      <c r="Z409">
        <v>79497.600000000006</v>
      </c>
      <c r="AA409">
        <v>3974.880000000001</v>
      </c>
      <c r="AB409">
        <v>83472.48000000001</v>
      </c>
      <c r="AC409">
        <v>10.267115040000002</v>
      </c>
      <c r="AD409">
        <v>83482.747115040009</v>
      </c>
      <c r="AE409">
        <v>4174.137355752001</v>
      </c>
      <c r="AF409">
        <v>87656.884470792007</v>
      </c>
      <c r="AH409">
        <v>87656.884470792007</v>
      </c>
      <c r="AI409">
        <v>2629.7065341237603</v>
      </c>
      <c r="AJ409">
        <v>90286.591004915783</v>
      </c>
      <c r="AK409">
        <v>902.86591004915772</v>
      </c>
      <c r="AL409">
        <v>91189.456914964932</v>
      </c>
      <c r="AM409">
        <v>1823.7891382992989</v>
      </c>
      <c r="AN409">
        <v>93013.246053264229</v>
      </c>
      <c r="AP409">
        <v>93013.246053264229</v>
      </c>
      <c r="AQ409">
        <v>2790.3973815979266</v>
      </c>
      <c r="AR409">
        <v>95803.643434862155</v>
      </c>
      <c r="AT409">
        <v>95803.643434862155</v>
      </c>
      <c r="AU409">
        <v>2874.1093030458646</v>
      </c>
      <c r="AV409">
        <v>98677.752737908013</v>
      </c>
      <c r="AX409">
        <v>98677.752737908013</v>
      </c>
      <c r="AZ409">
        <v>98677.752737908013</v>
      </c>
      <c r="BB409">
        <v>98677.752737908013</v>
      </c>
      <c r="BD409">
        <v>98677.752737908013</v>
      </c>
      <c r="BF409">
        <v>98677.752737908013</v>
      </c>
      <c r="BH409">
        <v>98677.752737908013</v>
      </c>
      <c r="BI409" s="5">
        <v>4933.8876368954006</v>
      </c>
      <c r="BJ409" s="5">
        <v>103611.64037480342</v>
      </c>
      <c r="BK409">
        <v>500</v>
      </c>
      <c r="BL409">
        <v>104111.64037480342</v>
      </c>
      <c r="BM409">
        <v>2082.2328074960683</v>
      </c>
      <c r="BN409">
        <v>106193.87318229947</v>
      </c>
      <c r="BO409">
        <v>5309.6936591149752</v>
      </c>
      <c r="BP409">
        <v>111503.56684141446</v>
      </c>
      <c r="BQ409">
        <v>500</v>
      </c>
      <c r="BR409">
        <v>112003.56684141446</v>
      </c>
      <c r="BS409">
        <v>9600</v>
      </c>
      <c r="BT409">
        <v>121603.56684141446</v>
      </c>
      <c r="BU409">
        <v>5300</v>
      </c>
      <c r="BV409">
        <v>126903.56684141446</v>
      </c>
      <c r="BW409">
        <v>6903.57</v>
      </c>
      <c r="BX409">
        <v>119999.99684141444</v>
      </c>
      <c r="BY409">
        <v>120000</v>
      </c>
      <c r="BZ409">
        <v>8256000</v>
      </c>
      <c r="CC409">
        <v>0</v>
      </c>
      <c r="CD409">
        <v>120000</v>
      </c>
      <c r="CE409">
        <v>8256000</v>
      </c>
      <c r="CF409" t="s">
        <v>8</v>
      </c>
      <c r="CH409">
        <v>120000</v>
      </c>
      <c r="CI409">
        <v>0</v>
      </c>
      <c r="CJ409">
        <v>8256000</v>
      </c>
      <c r="CK409" t="s">
        <v>103</v>
      </c>
      <c r="CL409" t="s">
        <v>103</v>
      </c>
      <c r="CN409">
        <v>0</v>
      </c>
      <c r="CO409" t="s">
        <v>2</v>
      </c>
      <c r="CP409" t="s">
        <v>2</v>
      </c>
      <c r="CQ409" t="b">
        <v>1</v>
      </c>
      <c r="CR409" t="s">
        <v>1821</v>
      </c>
      <c r="CS409" t="s">
        <v>1787</v>
      </c>
      <c r="CT409" t="s">
        <v>1871</v>
      </c>
      <c r="CU409" t="s">
        <v>1856</v>
      </c>
      <c r="CV409" t="s">
        <v>1130</v>
      </c>
      <c r="CW409" t="s">
        <v>1269</v>
      </c>
      <c r="CX409" t="s">
        <v>1451</v>
      </c>
      <c r="CY409">
        <v>1.9500000000000028</v>
      </c>
      <c r="CZ409">
        <v>0</v>
      </c>
      <c r="DA409">
        <v>8366400</v>
      </c>
      <c r="DB409" t="s">
        <v>8</v>
      </c>
      <c r="DC409" t="b">
        <v>1</v>
      </c>
      <c r="DD409">
        <v>8731000</v>
      </c>
      <c r="DE409">
        <v>475000</v>
      </c>
      <c r="DF409" t="b">
        <v>1</v>
      </c>
      <c r="DG409" s="23">
        <f>ROUND(ПП4[[#This Row],[Стоимость квартиры с отделкой]]/1000000,2)</f>
        <v>8.26</v>
      </c>
    </row>
    <row r="410" spans="1:111" x14ac:dyDescent="0.25">
      <c r="A410">
        <v>409</v>
      </c>
      <c r="B410" t="s">
        <v>22</v>
      </c>
      <c r="C410">
        <v>2</v>
      </c>
      <c r="D410">
        <v>8</v>
      </c>
      <c r="E410">
        <v>2</v>
      </c>
      <c r="F410">
        <v>17.25</v>
      </c>
      <c r="G410">
        <v>14.07</v>
      </c>
      <c r="I410">
        <v>31.32</v>
      </c>
      <c r="J410">
        <v>14.23</v>
      </c>
      <c r="K410">
        <v>3.81</v>
      </c>
      <c r="L410">
        <v>1.75</v>
      </c>
      <c r="N410">
        <v>11.07</v>
      </c>
      <c r="O410">
        <v>3.12</v>
      </c>
      <c r="Q410">
        <v>3.12</v>
      </c>
      <c r="R410">
        <v>65.3</v>
      </c>
      <c r="S410">
        <v>62.18</v>
      </c>
      <c r="T410">
        <v>63.74</v>
      </c>
      <c r="U410">
        <v>65.499999999999986</v>
      </c>
      <c r="V410">
        <v>68639.199999999997</v>
      </c>
      <c r="W410">
        <v>3431.96</v>
      </c>
      <c r="X410">
        <v>72071.16</v>
      </c>
      <c r="Z410">
        <v>72071.16</v>
      </c>
      <c r="AA410">
        <v>3603.558</v>
      </c>
      <c r="AB410">
        <v>75674.717999999993</v>
      </c>
      <c r="AC410">
        <v>9.3079903140000013</v>
      </c>
      <c r="AD410">
        <v>75684.02599031401</v>
      </c>
      <c r="AF410">
        <v>75684.02599031401</v>
      </c>
      <c r="AH410">
        <v>75684.02599031401</v>
      </c>
      <c r="AI410">
        <v>1513.6805198062802</v>
      </c>
      <c r="AJ410">
        <v>77197.70651012029</v>
      </c>
      <c r="AK410">
        <v>771.97706510120292</v>
      </c>
      <c r="AL410">
        <v>77969.683575221497</v>
      </c>
      <c r="AM410">
        <v>1559.3936715044299</v>
      </c>
      <c r="AN410">
        <v>79529.077246725923</v>
      </c>
      <c r="AP410">
        <v>79529.077246725923</v>
      </c>
      <c r="AQ410">
        <v>2385.8723174017778</v>
      </c>
      <c r="AR410">
        <v>81914.949564127703</v>
      </c>
      <c r="AT410">
        <v>81914.949564127703</v>
      </c>
      <c r="AV410">
        <v>81914.949564127703</v>
      </c>
      <c r="AX410">
        <v>81914.949564127703</v>
      </c>
      <c r="AZ410">
        <v>81914.949564127703</v>
      </c>
      <c r="BB410">
        <v>81914.949564127703</v>
      </c>
      <c r="BD410">
        <v>81914.949564127703</v>
      </c>
      <c r="BF410">
        <v>81914.949564127703</v>
      </c>
      <c r="BH410">
        <v>81914.949564127703</v>
      </c>
      <c r="BI410" s="5"/>
      <c r="BJ410" s="5">
        <v>81914.949564127703</v>
      </c>
      <c r="BL410">
        <v>81914.949564127703</v>
      </c>
      <c r="BN410">
        <v>81914.949564127703</v>
      </c>
      <c r="BP410">
        <v>81914.949564127703</v>
      </c>
      <c r="BR410">
        <v>81914.949564127703</v>
      </c>
      <c r="BT410">
        <v>81914.949564127703</v>
      </c>
      <c r="BV410">
        <v>81914.949564127703</v>
      </c>
      <c r="BX410">
        <v>81914.949564127703</v>
      </c>
      <c r="BY410">
        <v>81914.95</v>
      </c>
      <c r="BZ410">
        <v>5221258.91</v>
      </c>
      <c r="CC410">
        <v>0</v>
      </c>
      <c r="CD410">
        <v>81914.949952933792</v>
      </c>
      <c r="CE410">
        <v>5221258.91</v>
      </c>
      <c r="CF410" t="s">
        <v>8</v>
      </c>
      <c r="CH410">
        <v>81914.949952933792</v>
      </c>
      <c r="CI410">
        <v>0</v>
      </c>
      <c r="CJ410">
        <v>5221258.91</v>
      </c>
      <c r="CN410">
        <v>0</v>
      </c>
      <c r="CO410" t="s">
        <v>1</v>
      </c>
      <c r="CP410" t="s">
        <v>1</v>
      </c>
      <c r="CQ410" t="b">
        <v>1</v>
      </c>
      <c r="CR410" t="s">
        <v>1863</v>
      </c>
      <c r="CT410" t="s">
        <v>1871</v>
      </c>
      <c r="CU410" t="s">
        <v>1857</v>
      </c>
      <c r="CV410" t="s">
        <v>1131</v>
      </c>
      <c r="CW410" t="s">
        <v>128</v>
      </c>
      <c r="CX410" t="s">
        <v>1450</v>
      </c>
      <c r="CY410">
        <v>1.7599999999999838</v>
      </c>
      <c r="CZ410">
        <v>144170.31191716215</v>
      </c>
      <c r="DA410">
        <v>5221258.91</v>
      </c>
      <c r="DB410" t="s">
        <v>8</v>
      </c>
      <c r="DC410" t="b">
        <v>1</v>
      </c>
      <c r="DD410">
        <v>5221258.91</v>
      </c>
      <c r="DE410">
        <v>0</v>
      </c>
      <c r="DF410" t="b">
        <v>1</v>
      </c>
      <c r="DG410" s="23">
        <f>ROUND(ПП4[[#This Row],[Стоимость квартиры с отделкой]]/1000000,2)</f>
        <v>5.22</v>
      </c>
    </row>
    <row r="411" spans="1:111" x14ac:dyDescent="0.25">
      <c r="A411">
        <v>410</v>
      </c>
      <c r="B411" t="s">
        <v>22</v>
      </c>
      <c r="C411">
        <v>2</v>
      </c>
      <c r="D411">
        <v>9</v>
      </c>
      <c r="E411">
        <v>1</v>
      </c>
      <c r="F411">
        <v>16.46</v>
      </c>
      <c r="I411">
        <v>16.46</v>
      </c>
      <c r="J411">
        <v>14.25</v>
      </c>
      <c r="K411">
        <v>3.91</v>
      </c>
      <c r="N411">
        <v>8.5</v>
      </c>
      <c r="O411">
        <v>3.03</v>
      </c>
      <c r="Q411">
        <v>3.03</v>
      </c>
      <c r="R411">
        <v>46.15</v>
      </c>
      <c r="S411">
        <v>43.12</v>
      </c>
      <c r="T411">
        <v>44.64</v>
      </c>
      <c r="U411">
        <v>45.9</v>
      </c>
      <c r="V411">
        <v>72100</v>
      </c>
      <c r="W411">
        <v>3605</v>
      </c>
      <c r="X411">
        <v>75705</v>
      </c>
      <c r="Z411">
        <v>75705</v>
      </c>
      <c r="AA411">
        <v>3785.25</v>
      </c>
      <c r="AB411">
        <v>79490.25</v>
      </c>
      <c r="AC411">
        <v>9.7773007500000002</v>
      </c>
      <c r="AD411">
        <v>79500.027300750007</v>
      </c>
      <c r="AE411">
        <v>3975.0013650375008</v>
      </c>
      <c r="AF411">
        <v>83475.028665787511</v>
      </c>
      <c r="AH411">
        <v>83475.028665787511</v>
      </c>
      <c r="AI411">
        <v>2504.2508599736252</v>
      </c>
      <c r="AJ411">
        <v>85979.279525761129</v>
      </c>
      <c r="AK411">
        <v>859.79279525761149</v>
      </c>
      <c r="AL411">
        <v>86839.072321018757</v>
      </c>
      <c r="AN411">
        <v>86839.072321018757</v>
      </c>
      <c r="AP411">
        <v>86839.072321018757</v>
      </c>
      <c r="AR411">
        <v>86839.072321018757</v>
      </c>
      <c r="AT411">
        <v>86839.072321018757</v>
      </c>
      <c r="AV411">
        <v>86839.072321018757</v>
      </c>
      <c r="AX411">
        <v>86839.072321018757</v>
      </c>
      <c r="AZ411">
        <v>86839.072321018757</v>
      </c>
      <c r="BB411">
        <v>86839.072321018757</v>
      </c>
      <c r="BD411">
        <v>86839.072321018757</v>
      </c>
      <c r="BF411">
        <v>86839.072321018757</v>
      </c>
      <c r="BH411">
        <v>86839.072321018757</v>
      </c>
      <c r="BI411" s="5"/>
      <c r="BJ411" s="5">
        <v>86839.072321018757</v>
      </c>
      <c r="BL411">
        <v>86839.072321018757</v>
      </c>
      <c r="BN411">
        <v>86839.072321018757</v>
      </c>
      <c r="BP411">
        <v>86839.072321018757</v>
      </c>
      <c r="BR411">
        <v>86839.072321018757</v>
      </c>
      <c r="BT411">
        <v>86839.072321018757</v>
      </c>
      <c r="BV411">
        <v>86839.072321018757</v>
      </c>
      <c r="BX411">
        <v>86839.072321018757</v>
      </c>
      <c r="BY411">
        <v>86839.07</v>
      </c>
      <c r="BZ411">
        <v>3876496.08</v>
      </c>
      <c r="CA411">
        <v>178560</v>
      </c>
      <c r="CC411">
        <v>178560</v>
      </c>
      <c r="CD411">
        <v>82839.069892473126</v>
      </c>
      <c r="CE411">
        <v>3697936.08</v>
      </c>
      <c r="CF411" t="s">
        <v>9</v>
      </c>
      <c r="CG411">
        <v>4000</v>
      </c>
      <c r="CH411">
        <v>86839.069892473126</v>
      </c>
      <c r="CI411">
        <v>178560</v>
      </c>
      <c r="CJ411">
        <v>3876496.08</v>
      </c>
      <c r="CL411" t="s">
        <v>112</v>
      </c>
      <c r="CN411">
        <v>0</v>
      </c>
      <c r="CO411" t="s">
        <v>1</v>
      </c>
      <c r="CP411" t="s">
        <v>1</v>
      </c>
      <c r="CQ411" t="b">
        <v>1</v>
      </c>
      <c r="CR411" t="s">
        <v>1863</v>
      </c>
      <c r="CT411" t="s">
        <v>1871</v>
      </c>
      <c r="CU411" t="s">
        <v>1856</v>
      </c>
      <c r="CV411" t="s">
        <v>1132</v>
      </c>
      <c r="CW411" t="s">
        <v>128</v>
      </c>
      <c r="CX411" t="s">
        <v>1450</v>
      </c>
      <c r="CY411">
        <v>1.259999999999998</v>
      </c>
      <c r="CZ411">
        <v>109417.22806451596</v>
      </c>
      <c r="DA411">
        <v>3876496.08</v>
      </c>
      <c r="DB411" t="s">
        <v>9</v>
      </c>
      <c r="DC411" t="b">
        <v>1</v>
      </c>
      <c r="DD411">
        <v>3876496.08</v>
      </c>
      <c r="DE411">
        <v>0</v>
      </c>
      <c r="DF411" t="b">
        <v>1</v>
      </c>
      <c r="DG411" s="23">
        <f>ROUND(ПП4[[#This Row],[Стоимость квартиры с отделкой]]/1000000,2)</f>
        <v>3.88</v>
      </c>
    </row>
    <row r="412" spans="1:111" x14ac:dyDescent="0.25">
      <c r="A412">
        <v>411</v>
      </c>
      <c r="B412" t="s">
        <v>22</v>
      </c>
      <c r="C412">
        <v>3</v>
      </c>
      <c r="D412">
        <v>1</v>
      </c>
      <c r="E412">
        <v>1</v>
      </c>
      <c r="F412">
        <v>14.05</v>
      </c>
      <c r="I412">
        <v>14.05</v>
      </c>
      <c r="J412">
        <v>12.32</v>
      </c>
      <c r="K412">
        <v>3.87</v>
      </c>
      <c r="N412">
        <v>8.14</v>
      </c>
      <c r="O412">
        <v>2.72</v>
      </c>
      <c r="Q412">
        <v>2.72</v>
      </c>
      <c r="R412">
        <v>41.1</v>
      </c>
      <c r="S412">
        <v>38.380000000000003</v>
      </c>
      <c r="T412">
        <v>39.74</v>
      </c>
      <c r="U412">
        <v>40.9</v>
      </c>
      <c r="V412">
        <v>71400</v>
      </c>
      <c r="W412">
        <v>3570</v>
      </c>
      <c r="X412">
        <v>74970</v>
      </c>
      <c r="Y412">
        <v>2998.8</v>
      </c>
      <c r="Z412">
        <v>77968.800000000003</v>
      </c>
      <c r="AA412">
        <v>3898.440000000001</v>
      </c>
      <c r="AB412">
        <v>81867.240000000005</v>
      </c>
      <c r="AC412">
        <v>10.069670520000001</v>
      </c>
      <c r="AD412">
        <v>81877.309670520001</v>
      </c>
      <c r="AE412">
        <v>4093.8654835259999</v>
      </c>
      <c r="AF412">
        <v>85971.175154045995</v>
      </c>
      <c r="AH412">
        <v>85971.175154045995</v>
      </c>
      <c r="AI412">
        <v>2579.1352546213802</v>
      </c>
      <c r="AJ412">
        <v>88550.31040866737</v>
      </c>
      <c r="AK412">
        <v>885.50310408667372</v>
      </c>
      <c r="AL412">
        <v>89435.813512754044</v>
      </c>
      <c r="AN412">
        <v>89435.813512754044</v>
      </c>
      <c r="AP412">
        <v>89435.813512754044</v>
      </c>
      <c r="AR412">
        <v>89435.813512754044</v>
      </c>
      <c r="AT412">
        <v>89435.813512754044</v>
      </c>
      <c r="AV412">
        <v>89435.813512754044</v>
      </c>
      <c r="AX412">
        <v>89435.813512754044</v>
      </c>
      <c r="AZ412">
        <v>89435.813512754044</v>
      </c>
      <c r="BB412">
        <v>89435.813512754044</v>
      </c>
      <c r="BD412">
        <v>89435.813512754044</v>
      </c>
      <c r="BF412">
        <v>89435.813512754044</v>
      </c>
      <c r="BH412">
        <v>89435.813512754044</v>
      </c>
      <c r="BI412" s="5"/>
      <c r="BJ412" s="5">
        <v>89435.813512754044</v>
      </c>
      <c r="BL412">
        <v>89435.813512754044</v>
      </c>
      <c r="BN412">
        <v>89435.813512754044</v>
      </c>
      <c r="BP412">
        <v>89435.813512754044</v>
      </c>
      <c r="BR412">
        <v>89435.813512754044</v>
      </c>
      <c r="BT412">
        <v>89435.813512754044</v>
      </c>
      <c r="BV412">
        <v>89435.813512754044</v>
      </c>
      <c r="BX412">
        <v>89435.813512754044</v>
      </c>
      <c r="BY412">
        <v>89435.81</v>
      </c>
      <c r="BZ412">
        <v>3554179.09</v>
      </c>
      <c r="CB412">
        <v>0.06</v>
      </c>
      <c r="CC412">
        <v>213250.74540000001</v>
      </c>
      <c r="CD412">
        <v>84069.661298439853</v>
      </c>
      <c r="CE412">
        <v>3340928.34</v>
      </c>
      <c r="CF412" t="s">
        <v>10</v>
      </c>
      <c r="CG412">
        <v>15000</v>
      </c>
      <c r="CH412">
        <v>99069.661298439853</v>
      </c>
      <c r="CI412">
        <v>596100</v>
      </c>
      <c r="CJ412">
        <v>3937028.34</v>
      </c>
      <c r="CL412" t="s">
        <v>110</v>
      </c>
      <c r="CN412">
        <v>0</v>
      </c>
      <c r="CO412" t="s">
        <v>1</v>
      </c>
      <c r="CP412" t="s">
        <v>1</v>
      </c>
      <c r="CQ412" t="b">
        <v>1</v>
      </c>
      <c r="CR412" t="s">
        <v>1863</v>
      </c>
      <c r="CT412" t="s">
        <v>1871</v>
      </c>
      <c r="CU412" t="s">
        <v>1864</v>
      </c>
      <c r="CV412" t="s">
        <v>1133</v>
      </c>
      <c r="CW412" t="s">
        <v>128</v>
      </c>
      <c r="CX412" t="s">
        <v>1450</v>
      </c>
      <c r="CY412">
        <v>1.1599999999999966</v>
      </c>
      <c r="CZ412">
        <v>114920.8071061899</v>
      </c>
      <c r="DA412">
        <v>3937028.34</v>
      </c>
      <c r="DB412" t="s">
        <v>10</v>
      </c>
      <c r="DC412" t="b">
        <v>1</v>
      </c>
      <c r="DD412">
        <v>3937028.34</v>
      </c>
      <c r="DE412">
        <v>0</v>
      </c>
      <c r="DF412" t="b">
        <v>1</v>
      </c>
      <c r="DG412" s="23">
        <f>ROUND(ПП4[[#This Row],[Стоимость квартиры с отделкой]]/1000000,2)</f>
        <v>3.94</v>
      </c>
    </row>
    <row r="413" spans="1:111" x14ac:dyDescent="0.25">
      <c r="A413">
        <v>412</v>
      </c>
      <c r="B413" t="s">
        <v>22</v>
      </c>
      <c r="C413">
        <v>3</v>
      </c>
      <c r="D413">
        <v>2</v>
      </c>
      <c r="E413">
        <v>1</v>
      </c>
      <c r="F413">
        <v>14.29</v>
      </c>
      <c r="I413">
        <v>14.29</v>
      </c>
      <c r="J413">
        <v>12.32</v>
      </c>
      <c r="K413">
        <v>3.72</v>
      </c>
      <c r="N413">
        <v>6.91</v>
      </c>
      <c r="O413">
        <v>2.72</v>
      </c>
      <c r="Q413">
        <v>2.72</v>
      </c>
      <c r="R413">
        <v>39.96</v>
      </c>
      <c r="S413">
        <v>37.24</v>
      </c>
      <c r="T413">
        <v>38.6</v>
      </c>
      <c r="U413">
        <v>40.1</v>
      </c>
      <c r="V413">
        <v>71400</v>
      </c>
      <c r="W413">
        <v>3570</v>
      </c>
      <c r="X413">
        <v>74970</v>
      </c>
      <c r="Y413">
        <v>2998.8</v>
      </c>
      <c r="Z413">
        <v>77968.800000000003</v>
      </c>
      <c r="AA413">
        <v>3898.440000000001</v>
      </c>
      <c r="AB413">
        <v>81867.240000000005</v>
      </c>
      <c r="AC413">
        <v>10.069670520000001</v>
      </c>
      <c r="AD413">
        <v>81877.309670520001</v>
      </c>
      <c r="AE413">
        <v>4093.8654835259999</v>
      </c>
      <c r="AF413">
        <v>85971.175154045995</v>
      </c>
      <c r="AH413">
        <v>85971.175154045995</v>
      </c>
      <c r="AJ413">
        <v>85971.175154045995</v>
      </c>
      <c r="AL413">
        <v>85971.175154045995</v>
      </c>
      <c r="AN413">
        <v>85971.175154045995</v>
      </c>
      <c r="AP413">
        <v>85971.175154045995</v>
      </c>
      <c r="AR413">
        <v>85971.175154045995</v>
      </c>
      <c r="AT413">
        <v>85971.175154045995</v>
      </c>
      <c r="AV413">
        <v>85971.175154045995</v>
      </c>
      <c r="AX413">
        <v>85971.175154045995</v>
      </c>
      <c r="AZ413">
        <v>85971.175154045995</v>
      </c>
      <c r="BB413">
        <v>85971.175154045995</v>
      </c>
      <c r="BD413">
        <v>85971.175154045995</v>
      </c>
      <c r="BF413">
        <v>85971.175154045995</v>
      </c>
      <c r="BH413">
        <v>85971.175154045995</v>
      </c>
      <c r="BI413" s="5"/>
      <c r="BJ413" s="5">
        <v>85971.175154045995</v>
      </c>
      <c r="BL413">
        <v>85971.175154045995</v>
      </c>
      <c r="BN413">
        <v>85971.175154045995</v>
      </c>
      <c r="BP413">
        <v>85971.175154045995</v>
      </c>
      <c r="BR413">
        <v>85971.175154045995</v>
      </c>
      <c r="BT413">
        <v>85971.175154045995</v>
      </c>
      <c r="BV413">
        <v>85971.175154045995</v>
      </c>
      <c r="BX413">
        <v>85971.175154045995</v>
      </c>
      <c r="BY413">
        <v>85971.18</v>
      </c>
      <c r="BZ413">
        <v>3318487.55</v>
      </c>
      <c r="CC413">
        <v>0</v>
      </c>
      <c r="CD413">
        <v>85971.18005181347</v>
      </c>
      <c r="CE413">
        <v>3318487.55</v>
      </c>
      <c r="CF413" t="s">
        <v>9</v>
      </c>
      <c r="CG413">
        <v>4000</v>
      </c>
      <c r="CH413">
        <v>89971.18005181347</v>
      </c>
      <c r="CI413">
        <v>154400</v>
      </c>
      <c r="CJ413">
        <v>3472887.55</v>
      </c>
      <c r="CN413">
        <v>0</v>
      </c>
      <c r="CO413" t="s">
        <v>1</v>
      </c>
      <c r="CP413" t="s">
        <v>1</v>
      </c>
      <c r="CQ413" t="b">
        <v>1</v>
      </c>
      <c r="CR413" t="s">
        <v>1863</v>
      </c>
      <c r="CT413" t="s">
        <v>1871</v>
      </c>
      <c r="CU413" t="s">
        <v>1864</v>
      </c>
      <c r="CV413" t="s">
        <v>1134</v>
      </c>
      <c r="CW413" t="s">
        <v>128</v>
      </c>
      <c r="CX413" t="s">
        <v>1450</v>
      </c>
      <c r="CY413">
        <v>1.5</v>
      </c>
      <c r="CZ413">
        <v>134956.7700777202</v>
      </c>
      <c r="DA413">
        <v>3472887.55</v>
      </c>
      <c r="DB413" t="s">
        <v>9</v>
      </c>
      <c r="DC413" t="b">
        <v>1</v>
      </c>
      <c r="DD413">
        <v>3472887.55</v>
      </c>
      <c r="DE413">
        <v>0</v>
      </c>
      <c r="DF413" t="b">
        <v>1</v>
      </c>
      <c r="DG413" s="23">
        <f>ROUND(ПП4[[#This Row],[Стоимость квартиры с отделкой]]/1000000,2)</f>
        <v>3.47</v>
      </c>
    </row>
    <row r="414" spans="1:111" x14ac:dyDescent="0.25">
      <c r="A414">
        <v>413</v>
      </c>
      <c r="B414" t="s">
        <v>22</v>
      </c>
      <c r="C414">
        <v>3</v>
      </c>
      <c r="D414">
        <v>3</v>
      </c>
      <c r="E414">
        <v>3</v>
      </c>
      <c r="F414">
        <v>16.05</v>
      </c>
      <c r="G414">
        <v>11.28</v>
      </c>
      <c r="H414">
        <v>10.82</v>
      </c>
      <c r="I414">
        <v>38.15</v>
      </c>
      <c r="J414">
        <v>17.41</v>
      </c>
      <c r="K414">
        <v>3.81</v>
      </c>
      <c r="L414">
        <v>1.87</v>
      </c>
      <c r="N414">
        <v>11.71</v>
      </c>
      <c r="O414">
        <v>2.65</v>
      </c>
      <c r="Q414">
        <v>2.65</v>
      </c>
      <c r="R414">
        <v>75.599999999999994</v>
      </c>
      <c r="S414">
        <v>72.949999999999989</v>
      </c>
      <c r="T414">
        <v>74.28</v>
      </c>
      <c r="U414">
        <v>75.599999999999994</v>
      </c>
      <c r="V414">
        <v>67737.600000000006</v>
      </c>
      <c r="W414">
        <v>3386.880000000001</v>
      </c>
      <c r="X414">
        <v>71124.48000000001</v>
      </c>
      <c r="Z414">
        <v>71124.48000000001</v>
      </c>
      <c r="AB414">
        <v>71124.48000000001</v>
      </c>
      <c r="AC414">
        <v>8.7483110400000026</v>
      </c>
      <c r="AD414">
        <v>71133.228311040017</v>
      </c>
      <c r="AF414">
        <v>71133.228311040017</v>
      </c>
      <c r="AH414">
        <v>71133.228311040017</v>
      </c>
      <c r="AJ414">
        <v>71133.228311040017</v>
      </c>
      <c r="AL414">
        <v>71133.228311040017</v>
      </c>
      <c r="AN414">
        <v>71133.228311040017</v>
      </c>
      <c r="AP414">
        <v>71133.228311040017</v>
      </c>
      <c r="AR414">
        <v>71133.228311040017</v>
      </c>
      <c r="AT414">
        <v>71133.228311040017</v>
      </c>
      <c r="AV414">
        <v>71133.228311040017</v>
      </c>
      <c r="AX414">
        <v>71133.228311040017</v>
      </c>
      <c r="AZ414">
        <v>71133.228311040017</v>
      </c>
      <c r="BB414">
        <v>71133.228311040017</v>
      </c>
      <c r="BD414">
        <v>71133.228311040017</v>
      </c>
      <c r="BF414">
        <v>71133.228311040017</v>
      </c>
      <c r="BH414">
        <v>71133.228311040017</v>
      </c>
      <c r="BI414" s="5"/>
      <c r="BJ414" s="5">
        <v>71133.228311040017</v>
      </c>
      <c r="BL414">
        <v>71133.228311040017</v>
      </c>
      <c r="BN414">
        <v>71133.228311040017</v>
      </c>
      <c r="BP414">
        <v>71133.228311040017</v>
      </c>
      <c r="BR414">
        <v>71133.228311040017</v>
      </c>
      <c r="BT414">
        <v>71133.228311040017</v>
      </c>
      <c r="BV414">
        <v>71133.228311040017</v>
      </c>
      <c r="BX414">
        <v>71133.228311040017</v>
      </c>
      <c r="BY414">
        <v>71133.23</v>
      </c>
      <c r="BZ414">
        <v>5283776.32</v>
      </c>
      <c r="CC414">
        <v>0</v>
      </c>
      <c r="CD414">
        <v>71133.229940764679</v>
      </c>
      <c r="CE414">
        <v>5283776.32</v>
      </c>
      <c r="CF414" t="s">
        <v>10</v>
      </c>
      <c r="CG414">
        <v>15000</v>
      </c>
      <c r="CH414">
        <v>86133.229940764679</v>
      </c>
      <c r="CI414">
        <v>1114200</v>
      </c>
      <c r="CJ414">
        <v>6397976.3200000003</v>
      </c>
      <c r="CK414" t="s">
        <v>20</v>
      </c>
      <c r="CN414">
        <v>0</v>
      </c>
      <c r="CO414" t="s">
        <v>1</v>
      </c>
      <c r="CP414" t="s">
        <v>1</v>
      </c>
      <c r="CQ414" t="b">
        <v>1</v>
      </c>
      <c r="CR414" t="s">
        <v>1863</v>
      </c>
      <c r="CT414" t="s">
        <v>1871</v>
      </c>
      <c r="CU414" t="s">
        <v>1858</v>
      </c>
      <c r="CV414" t="s">
        <v>1135</v>
      </c>
      <c r="CW414" t="s">
        <v>128</v>
      </c>
      <c r="CX414" t="s">
        <v>1450</v>
      </c>
      <c r="CY414">
        <v>1.3199999999999932</v>
      </c>
      <c r="CZ414">
        <v>113695.8635218088</v>
      </c>
      <c r="DA414">
        <v>6397976.3200000003</v>
      </c>
      <c r="DB414" t="s">
        <v>10</v>
      </c>
      <c r="DC414" t="b">
        <v>1</v>
      </c>
      <c r="DD414">
        <v>6397976.3200000003</v>
      </c>
      <c r="DE414">
        <v>0</v>
      </c>
      <c r="DF414" t="b">
        <v>1</v>
      </c>
      <c r="DG414" s="23">
        <f>ROUND(ПП4[[#This Row],[Стоимость квартиры с отделкой]]/1000000,2)</f>
        <v>6.4</v>
      </c>
    </row>
    <row r="415" spans="1:111" x14ac:dyDescent="0.25">
      <c r="A415">
        <v>414</v>
      </c>
      <c r="B415" t="s">
        <v>22</v>
      </c>
      <c r="C415">
        <v>3</v>
      </c>
      <c r="D415">
        <v>4</v>
      </c>
      <c r="E415">
        <v>1</v>
      </c>
      <c r="F415">
        <v>12.09</v>
      </c>
      <c r="I415">
        <v>12.09</v>
      </c>
      <c r="J415">
        <v>12.26</v>
      </c>
      <c r="K415">
        <v>3.71</v>
      </c>
      <c r="N415">
        <v>7.06</v>
      </c>
      <c r="O415">
        <v>2.75</v>
      </c>
      <c r="Q415">
        <v>2.75</v>
      </c>
      <c r="R415">
        <v>37.869999999999997</v>
      </c>
      <c r="S415">
        <v>35.119999999999997</v>
      </c>
      <c r="T415">
        <v>36.5</v>
      </c>
      <c r="U415">
        <v>37.799999999999997</v>
      </c>
      <c r="V415">
        <v>72100</v>
      </c>
      <c r="W415">
        <v>3605</v>
      </c>
      <c r="X415">
        <v>75705</v>
      </c>
      <c r="Y415">
        <v>3028.2000000000003</v>
      </c>
      <c r="Z415">
        <v>78733.2</v>
      </c>
      <c r="AA415">
        <v>3936.66</v>
      </c>
      <c r="AB415">
        <v>82669.86</v>
      </c>
      <c r="AC415">
        <v>10.16839278</v>
      </c>
      <c r="AD415">
        <v>82680.028392780005</v>
      </c>
      <c r="AE415">
        <v>4134.0014196390002</v>
      </c>
      <c r="AF415">
        <v>86814.029812419001</v>
      </c>
      <c r="AG415">
        <v>4340.7014906209506</v>
      </c>
      <c r="AH415">
        <v>91154.731303039953</v>
      </c>
      <c r="AI415">
        <v>2734.6419390911983</v>
      </c>
      <c r="AJ415">
        <v>93889.373242131158</v>
      </c>
      <c r="AK415">
        <v>938.8937324213116</v>
      </c>
      <c r="AL415">
        <v>94828.266974552476</v>
      </c>
      <c r="AM415">
        <v>1896.5653394910496</v>
      </c>
      <c r="AN415">
        <v>96724.832314043524</v>
      </c>
      <c r="AO415">
        <v>1934.4966462808704</v>
      </c>
      <c r="AP415">
        <v>98659.328960324405</v>
      </c>
      <c r="AR415">
        <v>98659.328960324405</v>
      </c>
      <c r="AT415">
        <v>98659.328960324405</v>
      </c>
      <c r="AV415">
        <v>98659.328960324405</v>
      </c>
      <c r="AX415">
        <v>98659.328960324405</v>
      </c>
      <c r="AZ415">
        <v>98659.328960324405</v>
      </c>
      <c r="BB415">
        <v>98659.328960324405</v>
      </c>
      <c r="BD415">
        <v>98659.328960324405</v>
      </c>
      <c r="BF415">
        <v>98659.328960324405</v>
      </c>
      <c r="BH415">
        <v>98659.328960324405</v>
      </c>
      <c r="BI415" s="5"/>
      <c r="BJ415" s="5">
        <v>98659.328960324405</v>
      </c>
      <c r="BL415">
        <v>98659.328960324405</v>
      </c>
      <c r="BN415">
        <v>98659.328960324405</v>
      </c>
      <c r="BP415">
        <v>98659.328960324405</v>
      </c>
      <c r="BR415">
        <v>98659.328960324405</v>
      </c>
      <c r="BT415">
        <v>98659.328960324405</v>
      </c>
      <c r="BV415">
        <v>98659.328960324405</v>
      </c>
      <c r="BX415">
        <v>98659.328960324405</v>
      </c>
      <c r="BY415">
        <v>98659.33</v>
      </c>
      <c r="BZ415">
        <v>3601065.55</v>
      </c>
      <c r="CB415">
        <v>0.06</v>
      </c>
      <c r="CC415">
        <v>216063.93299999999</v>
      </c>
      <c r="CD415">
        <v>92739.770410958925</v>
      </c>
      <c r="CE415">
        <v>3385001.62</v>
      </c>
      <c r="CF415" t="s">
        <v>9</v>
      </c>
      <c r="CG415">
        <v>4000</v>
      </c>
      <c r="CH415">
        <v>96739.770410958925</v>
      </c>
      <c r="CI415">
        <v>146000</v>
      </c>
      <c r="CJ415">
        <v>3531001.62</v>
      </c>
      <c r="CL415" t="s">
        <v>110</v>
      </c>
      <c r="CN415">
        <v>0</v>
      </c>
      <c r="CO415" t="s">
        <v>1</v>
      </c>
      <c r="CP415" t="s">
        <v>1</v>
      </c>
      <c r="CQ415" t="b">
        <v>1</v>
      </c>
      <c r="CR415" t="s">
        <v>1863</v>
      </c>
      <c r="CT415" t="s">
        <v>1871</v>
      </c>
      <c r="CU415" t="s">
        <v>1864</v>
      </c>
      <c r="CV415" t="s">
        <v>1136</v>
      </c>
      <c r="CW415" t="s">
        <v>128</v>
      </c>
      <c r="CX415" t="s">
        <v>1450</v>
      </c>
      <c r="CY415">
        <v>1.2999999999999972</v>
      </c>
      <c r="CZ415">
        <v>125761.70153424631</v>
      </c>
      <c r="DA415">
        <v>3531001.62</v>
      </c>
      <c r="DB415" t="s">
        <v>9</v>
      </c>
      <c r="DC415" t="b">
        <v>1</v>
      </c>
      <c r="DD415">
        <v>3531001.62</v>
      </c>
      <c r="DE415">
        <v>0</v>
      </c>
      <c r="DF415" t="b">
        <v>1</v>
      </c>
      <c r="DG415" s="23">
        <f>ROUND(ПП4[[#This Row],[Стоимость квартиры с отделкой]]/1000000,2)</f>
        <v>3.53</v>
      </c>
    </row>
    <row r="416" spans="1:111" x14ac:dyDescent="0.25">
      <c r="A416">
        <v>415</v>
      </c>
      <c r="B416" t="s">
        <v>22</v>
      </c>
      <c r="C416">
        <v>3</v>
      </c>
      <c r="D416">
        <v>5</v>
      </c>
      <c r="E416">
        <v>2</v>
      </c>
      <c r="F416">
        <v>15.61</v>
      </c>
      <c r="G416">
        <v>12.02</v>
      </c>
      <c r="I416">
        <v>27.63</v>
      </c>
      <c r="J416">
        <v>13.1</v>
      </c>
      <c r="K416">
        <v>3.61</v>
      </c>
      <c r="L416">
        <v>1.82</v>
      </c>
      <c r="N416">
        <v>8.52</v>
      </c>
      <c r="O416">
        <v>2.72</v>
      </c>
      <c r="Q416">
        <v>2.72</v>
      </c>
      <c r="R416">
        <v>57.4</v>
      </c>
      <c r="S416">
        <v>54.68</v>
      </c>
      <c r="T416">
        <v>56.04</v>
      </c>
      <c r="U416">
        <v>58.1</v>
      </c>
      <c r="V416">
        <v>67972.800000000003</v>
      </c>
      <c r="W416">
        <v>3398.6400000000003</v>
      </c>
      <c r="X416">
        <v>71371.44</v>
      </c>
      <c r="Z416">
        <v>71371.44</v>
      </c>
      <c r="AA416">
        <v>3568.5720000000001</v>
      </c>
      <c r="AB416">
        <v>74940.012000000002</v>
      </c>
      <c r="AC416">
        <v>9.2176214760000015</v>
      </c>
      <c r="AD416">
        <v>74949.229621475999</v>
      </c>
      <c r="AF416">
        <v>74949.229621475999</v>
      </c>
      <c r="AH416">
        <v>74949.229621475999</v>
      </c>
      <c r="AI416">
        <v>1498.98459242952</v>
      </c>
      <c r="AJ416">
        <v>76448.214213905521</v>
      </c>
      <c r="AK416">
        <v>764.48214213905521</v>
      </c>
      <c r="AL416">
        <v>77212.696356044573</v>
      </c>
      <c r="AM416">
        <v>1544.2539271208916</v>
      </c>
      <c r="AN416">
        <v>78756.950283165468</v>
      </c>
      <c r="AO416">
        <v>2362.708508494964</v>
      </c>
      <c r="AP416">
        <v>81119.658791660433</v>
      </c>
      <c r="AQ416">
        <v>2433.5897637498128</v>
      </c>
      <c r="AR416">
        <v>83553.248555410246</v>
      </c>
      <c r="AT416">
        <v>83553.248555410246</v>
      </c>
      <c r="AU416">
        <v>2506.5974566623072</v>
      </c>
      <c r="AV416">
        <v>86059.84601207255</v>
      </c>
      <c r="AX416">
        <v>86059.84601207255</v>
      </c>
      <c r="AZ416">
        <v>86059.84601207255</v>
      </c>
      <c r="BB416">
        <v>86059.84601207255</v>
      </c>
      <c r="BD416">
        <v>86059.84601207255</v>
      </c>
      <c r="BF416">
        <v>86059.84601207255</v>
      </c>
      <c r="BG416">
        <v>3000</v>
      </c>
      <c r="BH416">
        <v>89059.84601207255</v>
      </c>
      <c r="BI416" s="5">
        <v>4452.9923006036279</v>
      </c>
      <c r="BJ416" s="5">
        <v>93512.838312676176</v>
      </c>
      <c r="BL416">
        <v>93512.838312676176</v>
      </c>
      <c r="BN416">
        <v>93512.838312676176</v>
      </c>
      <c r="BP416">
        <v>93512.838312676176</v>
      </c>
      <c r="BR416">
        <v>93512.838312676176</v>
      </c>
      <c r="BT416">
        <v>93512.838312676176</v>
      </c>
      <c r="BV416">
        <v>93512.838312676176</v>
      </c>
      <c r="BX416">
        <v>93512.838312676176</v>
      </c>
      <c r="BY416">
        <v>93512.84</v>
      </c>
      <c r="BZ416">
        <v>5240500</v>
      </c>
      <c r="CB416">
        <v>0.03</v>
      </c>
      <c r="CC416">
        <v>157215</v>
      </c>
      <c r="CD416">
        <v>90708.154889364741</v>
      </c>
      <c r="CE416">
        <v>5083285</v>
      </c>
      <c r="CF416" t="s">
        <v>9</v>
      </c>
      <c r="CG416">
        <v>7500</v>
      </c>
      <c r="CH416">
        <v>98208.154889364741</v>
      </c>
      <c r="CI416">
        <v>420300</v>
      </c>
      <c r="CJ416">
        <v>5503585</v>
      </c>
      <c r="CL416" t="s">
        <v>1274</v>
      </c>
      <c r="CN416">
        <v>0</v>
      </c>
      <c r="CO416" t="s">
        <v>1</v>
      </c>
      <c r="CP416" t="s">
        <v>1</v>
      </c>
      <c r="CQ416" t="b">
        <v>1</v>
      </c>
      <c r="CR416" t="s">
        <v>1863</v>
      </c>
      <c r="CT416" t="s">
        <v>1871</v>
      </c>
      <c r="CU416" t="s">
        <v>1865</v>
      </c>
      <c r="CV416" t="s">
        <v>1137</v>
      </c>
      <c r="CW416" t="s">
        <v>1269</v>
      </c>
      <c r="CX416" t="s">
        <v>1450</v>
      </c>
      <c r="CY416">
        <v>2.0600000000000023</v>
      </c>
      <c r="CZ416">
        <v>202308.79907209161</v>
      </c>
      <c r="DA416">
        <v>5503585</v>
      </c>
      <c r="DB416" t="s">
        <v>9</v>
      </c>
      <c r="DC416" t="b">
        <v>1</v>
      </c>
      <c r="DD416">
        <v>5503585</v>
      </c>
      <c r="DE416">
        <v>0</v>
      </c>
      <c r="DF416" t="b">
        <v>1</v>
      </c>
      <c r="DG416" s="23">
        <f>ROUND(ПП4[[#This Row],[Стоимость квартиры с отделкой]]/1000000,2)</f>
        <v>5.5</v>
      </c>
    </row>
    <row r="417" spans="1:111" x14ac:dyDescent="0.25">
      <c r="A417">
        <v>416</v>
      </c>
      <c r="B417" t="s">
        <v>22</v>
      </c>
      <c r="C417">
        <v>3</v>
      </c>
      <c r="D417">
        <v>6</v>
      </c>
      <c r="E417">
        <v>2</v>
      </c>
      <c r="F417">
        <v>15.61</v>
      </c>
      <c r="G417">
        <v>9.66</v>
      </c>
      <c r="I417">
        <v>25.27</v>
      </c>
      <c r="J417">
        <v>16.53</v>
      </c>
      <c r="K417">
        <v>3.63</v>
      </c>
      <c r="L417">
        <v>2.21</v>
      </c>
      <c r="N417">
        <v>9.6199999999999992</v>
      </c>
      <c r="O417">
        <v>2.72</v>
      </c>
      <c r="Q417">
        <v>2.72</v>
      </c>
      <c r="R417">
        <v>59.98</v>
      </c>
      <c r="S417">
        <v>57.26</v>
      </c>
      <c r="T417">
        <v>58.62</v>
      </c>
      <c r="U417">
        <v>60.7</v>
      </c>
      <c r="V417">
        <v>68639.199999999997</v>
      </c>
      <c r="W417">
        <v>3431.96</v>
      </c>
      <c r="X417">
        <v>72071.16</v>
      </c>
      <c r="Z417">
        <v>72071.16</v>
      </c>
      <c r="AA417">
        <v>3603.558</v>
      </c>
      <c r="AB417">
        <v>75674.717999999993</v>
      </c>
      <c r="AC417">
        <v>9.3079903140000013</v>
      </c>
      <c r="AD417">
        <v>75684.02599031401</v>
      </c>
      <c r="AF417">
        <v>75684.02599031401</v>
      </c>
      <c r="AH417">
        <v>75684.02599031401</v>
      </c>
      <c r="AI417">
        <v>1513.6805198062802</v>
      </c>
      <c r="AJ417">
        <v>77197.70651012029</v>
      </c>
      <c r="AK417">
        <v>771.97706510120292</v>
      </c>
      <c r="AL417">
        <v>77969.683575221497</v>
      </c>
      <c r="AM417">
        <v>1559.3936715044299</v>
      </c>
      <c r="AN417">
        <v>79529.077246725923</v>
      </c>
      <c r="AP417">
        <v>79529.077246725923</v>
      </c>
      <c r="AR417">
        <v>79529.077246725923</v>
      </c>
      <c r="AT417">
        <v>79529.077246725923</v>
      </c>
      <c r="AV417">
        <v>79529.077246725923</v>
      </c>
      <c r="AX417">
        <v>79529.077246725923</v>
      </c>
      <c r="AZ417">
        <v>79529.077246725923</v>
      </c>
      <c r="BB417">
        <v>79529.077246725923</v>
      </c>
      <c r="BD417">
        <v>79529.077246725923</v>
      </c>
      <c r="BF417">
        <v>79529.077246725923</v>
      </c>
      <c r="BH417">
        <v>79529.077246725923</v>
      </c>
      <c r="BI417" s="5"/>
      <c r="BJ417" s="5">
        <v>79529.077246725923</v>
      </c>
      <c r="BL417">
        <v>79529.077246725923</v>
      </c>
      <c r="BN417">
        <v>79529.077246725923</v>
      </c>
      <c r="BP417">
        <v>79529.077246725923</v>
      </c>
      <c r="BR417">
        <v>79529.077246725923</v>
      </c>
      <c r="BT417">
        <v>79529.077246725923</v>
      </c>
      <c r="BV417">
        <v>79529.077246725923</v>
      </c>
      <c r="BX417">
        <v>79529.077246725923</v>
      </c>
      <c r="BY417">
        <v>79529.08</v>
      </c>
      <c r="BZ417">
        <v>4661994.67</v>
      </c>
      <c r="CC417">
        <v>0</v>
      </c>
      <c r="CD417">
        <v>79529.080006823613</v>
      </c>
      <c r="CE417">
        <v>4661994.67</v>
      </c>
      <c r="CF417" t="s">
        <v>9</v>
      </c>
      <c r="CG417">
        <v>4000</v>
      </c>
      <c r="CH417">
        <v>83529.080006823613</v>
      </c>
      <c r="CI417">
        <v>234480</v>
      </c>
      <c r="CJ417">
        <v>4896474.67</v>
      </c>
      <c r="CN417">
        <v>0</v>
      </c>
      <c r="CO417" t="s">
        <v>1</v>
      </c>
      <c r="CP417" t="s">
        <v>1</v>
      </c>
      <c r="CQ417" t="b">
        <v>1</v>
      </c>
      <c r="CR417" t="s">
        <v>1863</v>
      </c>
      <c r="CT417" t="s">
        <v>1871</v>
      </c>
      <c r="CU417" t="s">
        <v>1857</v>
      </c>
      <c r="CV417" t="s">
        <v>1138</v>
      </c>
      <c r="CW417" t="s">
        <v>128</v>
      </c>
      <c r="CX417" t="s">
        <v>1450</v>
      </c>
      <c r="CY417">
        <v>2.0799999999999983</v>
      </c>
      <c r="CZ417">
        <v>173740.48641419297</v>
      </c>
      <c r="DA417">
        <v>4896474.67</v>
      </c>
      <c r="DB417" t="s">
        <v>9</v>
      </c>
      <c r="DC417" t="b">
        <v>1</v>
      </c>
      <c r="DD417">
        <v>4896474.67</v>
      </c>
      <c r="DE417">
        <v>0</v>
      </c>
      <c r="DF417" t="b">
        <v>1</v>
      </c>
      <c r="DG417" s="23">
        <f>ROUND(ПП4[[#This Row],[Стоимость квартиры с отделкой]]/1000000,2)</f>
        <v>4.9000000000000004</v>
      </c>
    </row>
    <row r="418" spans="1:111" x14ac:dyDescent="0.25">
      <c r="A418">
        <v>417</v>
      </c>
      <c r="B418" t="s">
        <v>22</v>
      </c>
      <c r="C418">
        <v>3</v>
      </c>
      <c r="D418">
        <v>7</v>
      </c>
      <c r="E418">
        <v>2</v>
      </c>
      <c r="F418">
        <v>11.83</v>
      </c>
      <c r="G418">
        <v>11.4</v>
      </c>
      <c r="I418">
        <v>23.23</v>
      </c>
      <c r="J418">
        <v>27.16</v>
      </c>
      <c r="K418">
        <v>5.28</v>
      </c>
      <c r="L418">
        <v>1.75</v>
      </c>
      <c r="N418">
        <v>8.67</v>
      </c>
      <c r="O418">
        <v>2.8</v>
      </c>
      <c r="Q418">
        <v>2.8</v>
      </c>
      <c r="R418">
        <v>68.89</v>
      </c>
      <c r="S418">
        <v>66.09</v>
      </c>
      <c r="T418">
        <v>67.489999999999995</v>
      </c>
      <c r="U418">
        <v>69.3</v>
      </c>
      <c r="V418">
        <v>69972</v>
      </c>
      <c r="W418">
        <v>3498.6000000000004</v>
      </c>
      <c r="X418">
        <v>73470.600000000006</v>
      </c>
      <c r="Z418">
        <v>73470.600000000006</v>
      </c>
      <c r="AA418">
        <v>3673.5300000000007</v>
      </c>
      <c r="AB418">
        <v>77144.13</v>
      </c>
      <c r="AC418">
        <v>9.4887279899999992</v>
      </c>
      <c r="AD418">
        <v>77153.618727990004</v>
      </c>
      <c r="AF418">
        <v>77153.618727990004</v>
      </c>
      <c r="AH418">
        <v>77153.618727990004</v>
      </c>
      <c r="AI418">
        <v>1543.0723745598002</v>
      </c>
      <c r="AJ418">
        <v>78696.691102549798</v>
      </c>
      <c r="AK418">
        <v>2360.9007330764939</v>
      </c>
      <c r="AL418">
        <v>81057.591835626285</v>
      </c>
      <c r="AM418">
        <v>3242.3036734250513</v>
      </c>
      <c r="AN418">
        <v>84299.895509051334</v>
      </c>
      <c r="AP418">
        <v>84299.895509051334</v>
      </c>
      <c r="AQ418">
        <v>2528.9968652715397</v>
      </c>
      <c r="AR418">
        <v>86828.892374322866</v>
      </c>
      <c r="AT418">
        <v>86828.892374322866</v>
      </c>
      <c r="AU418">
        <v>2604.866771229686</v>
      </c>
      <c r="AV418">
        <v>89433.759145552554</v>
      </c>
      <c r="AX418">
        <v>89433.759145552554</v>
      </c>
      <c r="AZ418">
        <v>89433.759145552554</v>
      </c>
      <c r="BB418">
        <v>89433.759145552554</v>
      </c>
      <c r="BD418">
        <v>89433.759145552554</v>
      </c>
      <c r="BF418">
        <v>89433.759145552554</v>
      </c>
      <c r="BH418">
        <v>89433.759145552554</v>
      </c>
      <c r="BI418" s="5"/>
      <c r="BJ418" s="5">
        <v>89433.759145552554</v>
      </c>
      <c r="BL418">
        <v>89433.759145552554</v>
      </c>
      <c r="BN418">
        <v>89433.759145552554</v>
      </c>
      <c r="BP418">
        <v>89433.759145552554</v>
      </c>
      <c r="BR418">
        <v>89433.759145552554</v>
      </c>
      <c r="BT418">
        <v>89433.759145552554</v>
      </c>
      <c r="BV418">
        <v>89433.759145552554</v>
      </c>
      <c r="BX418">
        <v>89433.759145552554</v>
      </c>
      <c r="BY418">
        <v>89433.76</v>
      </c>
      <c r="BZ418">
        <v>6035884.46</v>
      </c>
      <c r="CB418">
        <v>0.1</v>
      </c>
      <c r="CC418">
        <v>603588.446</v>
      </c>
      <c r="CD418">
        <v>80490.383908727221</v>
      </c>
      <c r="CE418">
        <v>5432296.0099999998</v>
      </c>
      <c r="CF418" t="s">
        <v>9</v>
      </c>
      <c r="CG418">
        <v>7500</v>
      </c>
      <c r="CH418">
        <v>87990.383908727221</v>
      </c>
      <c r="CI418">
        <v>506175</v>
      </c>
      <c r="CJ418">
        <v>5938471.0099999998</v>
      </c>
      <c r="CK418" t="s">
        <v>20</v>
      </c>
      <c r="CL418" t="s">
        <v>110</v>
      </c>
      <c r="CN418">
        <v>0</v>
      </c>
      <c r="CO418" t="s">
        <v>1</v>
      </c>
      <c r="CP418" t="s">
        <v>1</v>
      </c>
      <c r="CQ418" t="b">
        <v>1</v>
      </c>
      <c r="CR418" t="s">
        <v>1863</v>
      </c>
      <c r="CT418" t="s">
        <v>1871</v>
      </c>
      <c r="CU418" t="s">
        <v>1857</v>
      </c>
      <c r="CV418" t="s">
        <v>1139</v>
      </c>
      <c r="CW418" t="s">
        <v>128</v>
      </c>
      <c r="CX418" t="s">
        <v>1450</v>
      </c>
      <c r="CY418">
        <v>1.8100000000000025</v>
      </c>
      <c r="CZ418">
        <v>159262.59487479646</v>
      </c>
      <c r="DA418">
        <v>5938471.0099999998</v>
      </c>
      <c r="DB418" t="s">
        <v>9</v>
      </c>
      <c r="DC418" t="b">
        <v>1</v>
      </c>
      <c r="DD418">
        <v>5938471.0099999998</v>
      </c>
      <c r="DE418">
        <v>0</v>
      </c>
      <c r="DF418" t="b">
        <v>1</v>
      </c>
      <c r="DG418" s="23">
        <f>ROUND(ПП4[[#This Row],[Стоимость квартиры с отделкой]]/1000000,2)</f>
        <v>5.94</v>
      </c>
    </row>
    <row r="419" spans="1:111" x14ac:dyDescent="0.25">
      <c r="A419">
        <v>418</v>
      </c>
      <c r="B419" t="s">
        <v>22</v>
      </c>
      <c r="C419">
        <v>3</v>
      </c>
      <c r="D419">
        <v>8</v>
      </c>
      <c r="E419">
        <v>2</v>
      </c>
      <c r="F419">
        <v>17.25</v>
      </c>
      <c r="G419">
        <v>14.07</v>
      </c>
      <c r="I419">
        <v>31.32</v>
      </c>
      <c r="J419">
        <v>14.23</v>
      </c>
      <c r="K419">
        <v>3.81</v>
      </c>
      <c r="L419">
        <v>1.75</v>
      </c>
      <c r="N419">
        <v>11.07</v>
      </c>
      <c r="O419">
        <v>3.12</v>
      </c>
      <c r="Q419">
        <v>3.12</v>
      </c>
      <c r="R419">
        <v>65.3</v>
      </c>
      <c r="S419">
        <v>62.18</v>
      </c>
      <c r="T419">
        <v>63.74</v>
      </c>
      <c r="U419">
        <v>65</v>
      </c>
      <c r="V419">
        <v>68639.199999999997</v>
      </c>
      <c r="W419">
        <v>3431.96</v>
      </c>
      <c r="X419">
        <v>72071.16</v>
      </c>
      <c r="Z419">
        <v>72071.16</v>
      </c>
      <c r="AA419">
        <v>3603.558</v>
      </c>
      <c r="AB419">
        <v>75674.717999999993</v>
      </c>
      <c r="AC419">
        <v>9.3079903140000013</v>
      </c>
      <c r="AD419">
        <v>75684.02599031401</v>
      </c>
      <c r="AF419">
        <v>75684.02599031401</v>
      </c>
      <c r="AH419">
        <v>75684.02599031401</v>
      </c>
      <c r="AI419">
        <v>1513.6805198062802</v>
      </c>
      <c r="AJ419">
        <v>77197.70651012029</v>
      </c>
      <c r="AK419">
        <v>771.97706510120292</v>
      </c>
      <c r="AL419">
        <v>77969.683575221497</v>
      </c>
      <c r="AM419">
        <v>1559.3936715044299</v>
      </c>
      <c r="AN419">
        <v>79529.077246725923</v>
      </c>
      <c r="AP419">
        <v>79529.077246725923</v>
      </c>
      <c r="AR419">
        <v>79529.077246725923</v>
      </c>
      <c r="AT419">
        <v>79529.077246725923</v>
      </c>
      <c r="AV419">
        <v>79529.077246725923</v>
      </c>
      <c r="AX419">
        <v>79529.077246725923</v>
      </c>
      <c r="AZ419">
        <v>79529.077246725923</v>
      </c>
      <c r="BB419">
        <v>79529.077246725923</v>
      </c>
      <c r="BD419">
        <v>79529.077246725923</v>
      </c>
      <c r="BF419">
        <v>79529.077246725923</v>
      </c>
      <c r="BH419">
        <v>79529.077246725923</v>
      </c>
      <c r="BI419" s="5"/>
      <c r="BJ419" s="5">
        <v>79529.077246725923</v>
      </c>
      <c r="BL419">
        <v>79529.077246725923</v>
      </c>
      <c r="BN419">
        <v>79529.077246725923</v>
      </c>
      <c r="BP419">
        <v>79529.077246725923</v>
      </c>
      <c r="BR419">
        <v>79529.077246725923</v>
      </c>
      <c r="BT419">
        <v>79529.077246725923</v>
      </c>
      <c r="BV419">
        <v>79529.077246725923</v>
      </c>
      <c r="BX419">
        <v>79529.077246725923</v>
      </c>
      <c r="BY419">
        <v>79529.08</v>
      </c>
      <c r="BZ419">
        <v>5069183.5599999996</v>
      </c>
      <c r="CA419">
        <v>254960</v>
      </c>
      <c r="CC419">
        <v>254960</v>
      </c>
      <c r="CD419">
        <v>75529.080012550985</v>
      </c>
      <c r="CE419">
        <v>4814223.5599999996</v>
      </c>
      <c r="CF419" t="s">
        <v>9</v>
      </c>
      <c r="CG419">
        <v>4000</v>
      </c>
      <c r="CH419">
        <v>79529.080012550985</v>
      </c>
      <c r="CI419">
        <v>254960</v>
      </c>
      <c r="CJ419">
        <v>5069183.5599999996</v>
      </c>
      <c r="CL419" t="s">
        <v>114</v>
      </c>
      <c r="CN419">
        <v>0</v>
      </c>
      <c r="CO419" t="s">
        <v>1</v>
      </c>
      <c r="CP419" t="s">
        <v>1</v>
      </c>
      <c r="CQ419" t="b">
        <v>1</v>
      </c>
      <c r="CR419" t="s">
        <v>1863</v>
      </c>
      <c r="CT419" t="s">
        <v>1871</v>
      </c>
      <c r="CU419" t="s">
        <v>1857</v>
      </c>
      <c r="CV419" t="s">
        <v>1140</v>
      </c>
      <c r="CW419" t="s">
        <v>128</v>
      </c>
      <c r="CX419" t="s">
        <v>1450</v>
      </c>
      <c r="CY419">
        <v>1.259999999999998</v>
      </c>
      <c r="CZ419">
        <v>100206.64081581408</v>
      </c>
      <c r="DA419">
        <v>5069183.5599999996</v>
      </c>
      <c r="DB419" t="s">
        <v>9</v>
      </c>
      <c r="DC419" t="b">
        <v>1</v>
      </c>
      <c r="DD419">
        <v>5069183.5599999996</v>
      </c>
      <c r="DE419">
        <v>0</v>
      </c>
      <c r="DF419" t="b">
        <v>1</v>
      </c>
      <c r="DG419" s="23">
        <f>ROUND(ПП4[[#This Row],[Стоимость квартиры с отделкой]]/1000000,2)</f>
        <v>5.07</v>
      </c>
    </row>
    <row r="420" spans="1:111" x14ac:dyDescent="0.25">
      <c r="A420">
        <v>419</v>
      </c>
      <c r="B420" t="s">
        <v>22</v>
      </c>
      <c r="C420">
        <v>3</v>
      </c>
      <c r="D420">
        <v>9</v>
      </c>
      <c r="E420">
        <v>1</v>
      </c>
      <c r="F420">
        <v>16.46</v>
      </c>
      <c r="I420">
        <v>16.46</v>
      </c>
      <c r="J420">
        <v>14.25</v>
      </c>
      <c r="K420">
        <v>3.92</v>
      </c>
      <c r="N420">
        <v>8.2200000000000006</v>
      </c>
      <c r="O420">
        <v>3.03</v>
      </c>
      <c r="Q420">
        <v>3.03</v>
      </c>
      <c r="R420">
        <v>45.88</v>
      </c>
      <c r="S420">
        <v>42.85</v>
      </c>
      <c r="T420">
        <v>44.37</v>
      </c>
      <c r="U420">
        <v>45.8</v>
      </c>
      <c r="V420">
        <v>72100</v>
      </c>
      <c r="W420">
        <v>3605</v>
      </c>
      <c r="X420">
        <v>75705</v>
      </c>
      <c r="Z420">
        <v>75705</v>
      </c>
      <c r="AA420">
        <v>3785.25</v>
      </c>
      <c r="AB420">
        <v>79490.25</v>
      </c>
      <c r="AC420">
        <v>9.7773007500000002</v>
      </c>
      <c r="AD420">
        <v>79500.027300750007</v>
      </c>
      <c r="AE420">
        <v>3975.0013650375008</v>
      </c>
      <c r="AF420">
        <v>83475.028665787511</v>
      </c>
      <c r="AH420">
        <v>83475.028665787511</v>
      </c>
      <c r="AI420">
        <v>2504.2508599736252</v>
      </c>
      <c r="AJ420">
        <v>85979.279525761129</v>
      </c>
      <c r="AK420">
        <v>859.79279525761149</v>
      </c>
      <c r="AL420">
        <v>86839.072321018757</v>
      </c>
      <c r="AM420">
        <v>1736.7814464203752</v>
      </c>
      <c r="AN420">
        <v>88575.853767439126</v>
      </c>
      <c r="AO420">
        <v>1771.5170753487826</v>
      </c>
      <c r="AP420">
        <v>90347.370842787903</v>
      </c>
      <c r="AQ420">
        <v>2710.4211252836371</v>
      </c>
      <c r="AR420">
        <v>93057.791968071542</v>
      </c>
      <c r="AT420">
        <v>93057.791968071542</v>
      </c>
      <c r="AU420">
        <v>2791.7337590421462</v>
      </c>
      <c r="AV420">
        <v>95849.525727113694</v>
      </c>
      <c r="AX420">
        <v>95849.525727113694</v>
      </c>
      <c r="AZ420">
        <v>95849.525727113694</v>
      </c>
      <c r="BB420">
        <v>95849.525727113694</v>
      </c>
      <c r="BD420">
        <v>95849.525727113694</v>
      </c>
      <c r="BE420">
        <v>837</v>
      </c>
      <c r="BF420">
        <v>96686.525727113694</v>
      </c>
      <c r="BH420">
        <v>96686.525727113694</v>
      </c>
      <c r="BI420" s="5"/>
      <c r="BJ420" s="5">
        <v>96686.525727113694</v>
      </c>
      <c r="BL420">
        <v>96686.525727113694</v>
      </c>
      <c r="BN420">
        <v>96686.525727113694</v>
      </c>
      <c r="BP420">
        <v>96686.525727113694</v>
      </c>
      <c r="BR420">
        <v>96686.525727113694</v>
      </c>
      <c r="BT420">
        <v>96686.525727113694</v>
      </c>
      <c r="BV420">
        <v>96686.525727113694</v>
      </c>
      <c r="BX420">
        <v>96686.525727113694</v>
      </c>
      <c r="BY420">
        <v>96686.53</v>
      </c>
      <c r="BZ420">
        <v>4290000</v>
      </c>
      <c r="CA420">
        <v>120000</v>
      </c>
      <c r="CC420">
        <v>120000</v>
      </c>
      <c r="CD420">
        <v>93982.420554428667</v>
      </c>
      <c r="CE420">
        <v>4170000</v>
      </c>
      <c r="CF420" t="s">
        <v>9</v>
      </c>
      <c r="CG420">
        <v>7500</v>
      </c>
      <c r="CH420">
        <v>101482.42055442868</v>
      </c>
      <c r="CI420">
        <v>332775</v>
      </c>
      <c r="CJ420">
        <v>4502775</v>
      </c>
      <c r="CL420" t="s">
        <v>1273</v>
      </c>
      <c r="CN420">
        <v>0</v>
      </c>
      <c r="CO420" t="s">
        <v>1</v>
      </c>
      <c r="CP420" t="s">
        <v>1</v>
      </c>
      <c r="CQ420" t="b">
        <v>1</v>
      </c>
      <c r="CR420" t="s">
        <v>1863</v>
      </c>
      <c r="CS420" t="s">
        <v>1787</v>
      </c>
      <c r="CT420" t="s">
        <v>1871</v>
      </c>
      <c r="CU420" t="s">
        <v>1856</v>
      </c>
      <c r="CV420" t="s">
        <v>1141</v>
      </c>
      <c r="CW420" t="s">
        <v>1269</v>
      </c>
      <c r="CX420" t="s">
        <v>1450</v>
      </c>
      <c r="CY420">
        <v>1.4299999999999995</v>
      </c>
      <c r="CZ420">
        <v>145119.86139283297</v>
      </c>
      <c r="DA420">
        <v>4502775</v>
      </c>
      <c r="DB420" t="s">
        <v>9</v>
      </c>
      <c r="DC420" t="b">
        <v>1</v>
      </c>
      <c r="DD420">
        <v>4502775</v>
      </c>
      <c r="DE420">
        <v>0</v>
      </c>
      <c r="DF420" t="b">
        <v>1</v>
      </c>
      <c r="DG420" s="23">
        <f>ROUND(ПП4[[#This Row],[Стоимость квартиры с отделкой]]/1000000,2)</f>
        <v>4.5</v>
      </c>
    </row>
    <row r="421" spans="1:111" x14ac:dyDescent="0.25">
      <c r="A421">
        <v>420</v>
      </c>
      <c r="B421" t="s">
        <v>22</v>
      </c>
      <c r="C421">
        <v>4</v>
      </c>
      <c r="D421">
        <v>1</v>
      </c>
      <c r="E421">
        <v>1</v>
      </c>
      <c r="F421">
        <v>14.05</v>
      </c>
      <c r="I421">
        <v>14.05</v>
      </c>
      <c r="J421">
        <v>12.32</v>
      </c>
      <c r="K421">
        <v>3.87</v>
      </c>
      <c r="N421">
        <v>8.14</v>
      </c>
      <c r="O421">
        <v>2.72</v>
      </c>
      <c r="Q421">
        <v>2.72</v>
      </c>
      <c r="R421">
        <v>41.1</v>
      </c>
      <c r="S421">
        <v>38.380000000000003</v>
      </c>
      <c r="T421">
        <v>39.74</v>
      </c>
      <c r="U421">
        <v>40.9</v>
      </c>
      <c r="V421">
        <v>71400</v>
      </c>
      <c r="W421">
        <v>3570</v>
      </c>
      <c r="X421">
        <v>74970</v>
      </c>
      <c r="Y421">
        <v>2998.8</v>
      </c>
      <c r="Z421">
        <v>77968.800000000003</v>
      </c>
      <c r="AA421">
        <v>3898.440000000001</v>
      </c>
      <c r="AB421">
        <v>81867.240000000005</v>
      </c>
      <c r="AC421">
        <v>10.069670520000001</v>
      </c>
      <c r="AD421">
        <v>81877.309670520001</v>
      </c>
      <c r="AE421">
        <v>4093.8654835259999</v>
      </c>
      <c r="AF421">
        <v>85971.175154045995</v>
      </c>
      <c r="AH421">
        <v>85971.175154045995</v>
      </c>
      <c r="AI421">
        <v>2579.1352546213802</v>
      </c>
      <c r="AJ421">
        <v>88550.31040866737</v>
      </c>
      <c r="AK421">
        <v>885.50310408667372</v>
      </c>
      <c r="AL421">
        <v>89435.813512754044</v>
      </c>
      <c r="AM421">
        <v>1788.7162702550809</v>
      </c>
      <c r="AN421">
        <v>91224.529783009129</v>
      </c>
      <c r="AP421">
        <v>91224.529783009129</v>
      </c>
      <c r="AQ421">
        <v>2736.7358934902736</v>
      </c>
      <c r="AR421">
        <v>93961.265676499403</v>
      </c>
      <c r="AT421">
        <v>93961.265676499403</v>
      </c>
      <c r="AV421">
        <v>93961.265676499403</v>
      </c>
      <c r="AX421">
        <v>93961.265676499403</v>
      </c>
      <c r="AZ421">
        <v>93961.265676499403</v>
      </c>
      <c r="BB421">
        <v>93961.265676499403</v>
      </c>
      <c r="BD421">
        <v>93961.265676499403</v>
      </c>
      <c r="BF421">
        <v>93961.265676499403</v>
      </c>
      <c r="BH421">
        <v>93961.265676499403</v>
      </c>
      <c r="BI421" s="5"/>
      <c r="BJ421" s="5">
        <v>93961.265676499403</v>
      </c>
      <c r="BL421">
        <v>93961.265676499403</v>
      </c>
      <c r="BN421">
        <v>93961.265676499403</v>
      </c>
      <c r="BP421">
        <v>93961.265676499403</v>
      </c>
      <c r="BR421">
        <v>93961.265676499403</v>
      </c>
      <c r="BT421">
        <v>93961.265676499403</v>
      </c>
      <c r="BV421">
        <v>93961.265676499403</v>
      </c>
      <c r="BX421">
        <v>93961.265676499403</v>
      </c>
      <c r="BY421">
        <v>93961.27</v>
      </c>
      <c r="BZ421">
        <v>3734020.87</v>
      </c>
      <c r="CC421">
        <v>0</v>
      </c>
      <c r="CD421">
        <v>93961.270005032711</v>
      </c>
      <c r="CE421">
        <v>3734020.87</v>
      </c>
      <c r="CF421" t="s">
        <v>10</v>
      </c>
      <c r="CG421">
        <v>15500</v>
      </c>
      <c r="CH421">
        <v>109461.27000503273</v>
      </c>
      <c r="CI421">
        <v>615970</v>
      </c>
      <c r="CJ421">
        <v>4349990.87</v>
      </c>
      <c r="CN421">
        <v>0</v>
      </c>
      <c r="CO421" t="s">
        <v>1</v>
      </c>
      <c r="CP421" t="s">
        <v>1</v>
      </c>
      <c r="CQ421" t="b">
        <v>1</v>
      </c>
      <c r="CR421" t="s">
        <v>1863</v>
      </c>
      <c r="CT421" t="s">
        <v>1871</v>
      </c>
      <c r="CU421" t="s">
        <v>1864</v>
      </c>
      <c r="CV421" t="s">
        <v>1142</v>
      </c>
      <c r="CW421" t="s">
        <v>128</v>
      </c>
      <c r="CX421" t="s">
        <v>1450</v>
      </c>
      <c r="CY421">
        <v>1.1599999999999966</v>
      </c>
      <c r="CZ421">
        <v>126975.07320583756</v>
      </c>
      <c r="DA421">
        <v>4349990.87</v>
      </c>
      <c r="DB421" t="s">
        <v>10</v>
      </c>
      <c r="DC421" t="b">
        <v>1</v>
      </c>
      <c r="DD421">
        <v>4349990.87</v>
      </c>
      <c r="DE421">
        <v>0</v>
      </c>
      <c r="DF421" t="b">
        <v>1</v>
      </c>
      <c r="DG421" s="23">
        <f>ROUND(ПП4[[#This Row],[Стоимость квартиры с отделкой]]/1000000,2)</f>
        <v>4.3499999999999996</v>
      </c>
    </row>
    <row r="422" spans="1:111" x14ac:dyDescent="0.25">
      <c r="A422">
        <v>421</v>
      </c>
      <c r="B422" t="s">
        <v>22</v>
      </c>
      <c r="C422">
        <v>4</v>
      </c>
      <c r="D422">
        <v>2</v>
      </c>
      <c r="E422">
        <v>1</v>
      </c>
      <c r="F422">
        <v>14.29</v>
      </c>
      <c r="I422">
        <v>14.29</v>
      </c>
      <c r="J422">
        <v>12.32</v>
      </c>
      <c r="K422">
        <v>3.72</v>
      </c>
      <c r="N422">
        <v>6.91</v>
      </c>
      <c r="O422">
        <v>2.72</v>
      </c>
      <c r="Q422">
        <v>2.72</v>
      </c>
      <c r="R422">
        <v>39.96</v>
      </c>
      <c r="S422">
        <v>37.24</v>
      </c>
      <c r="T422">
        <v>38.6</v>
      </c>
      <c r="U422">
        <v>39.9</v>
      </c>
      <c r="V422">
        <v>71400</v>
      </c>
      <c r="W422">
        <v>3570</v>
      </c>
      <c r="X422">
        <v>74970</v>
      </c>
      <c r="Y422">
        <v>2998.8</v>
      </c>
      <c r="Z422">
        <v>77968.800000000003</v>
      </c>
      <c r="AA422">
        <v>3898.440000000001</v>
      </c>
      <c r="AB422">
        <v>81867.240000000005</v>
      </c>
      <c r="AC422">
        <v>10.069670520000001</v>
      </c>
      <c r="AD422">
        <v>81877.309670520001</v>
      </c>
      <c r="AE422">
        <v>4093.8654835259999</v>
      </c>
      <c r="AF422">
        <v>85971.175154045995</v>
      </c>
      <c r="AH422">
        <v>85971.175154045995</v>
      </c>
      <c r="AI422">
        <v>2579.1352546213802</v>
      </c>
      <c r="AJ422">
        <v>88550.31040866737</v>
      </c>
      <c r="AL422">
        <v>88550.31040866737</v>
      </c>
      <c r="AN422">
        <v>88550.31040866737</v>
      </c>
      <c r="AP422">
        <v>88550.31040866737</v>
      </c>
      <c r="AR422">
        <v>88550.31040866737</v>
      </c>
      <c r="AT422">
        <v>88550.31040866737</v>
      </c>
      <c r="AV422">
        <v>88550.31040866737</v>
      </c>
      <c r="AX422">
        <v>88550.31040866737</v>
      </c>
      <c r="AZ422">
        <v>88550.31040866737</v>
      </c>
      <c r="BB422">
        <v>88550.31040866737</v>
      </c>
      <c r="BD422">
        <v>88550.31040866737</v>
      </c>
      <c r="BF422">
        <v>88550.31040866737</v>
      </c>
      <c r="BH422">
        <v>88550.31040866737</v>
      </c>
      <c r="BI422" s="5"/>
      <c r="BJ422" s="5">
        <v>88550.31040866737</v>
      </c>
      <c r="BL422">
        <v>88550.31040866737</v>
      </c>
      <c r="BN422">
        <v>88550.31040866737</v>
      </c>
      <c r="BP422">
        <v>88550.31040866737</v>
      </c>
      <c r="BR422">
        <v>88550.31040866737</v>
      </c>
      <c r="BT422">
        <v>88550.31040866737</v>
      </c>
      <c r="BV422">
        <v>88550.31040866737</v>
      </c>
      <c r="BX422">
        <v>88550.31040866737</v>
      </c>
      <c r="BY422">
        <v>88550.31</v>
      </c>
      <c r="BZ422">
        <v>3418041.97</v>
      </c>
      <c r="CC422">
        <v>0</v>
      </c>
      <c r="CD422">
        <v>88550.310103626951</v>
      </c>
      <c r="CE422">
        <v>3418041.97</v>
      </c>
      <c r="CF422" t="s">
        <v>9</v>
      </c>
      <c r="CG422">
        <v>4000</v>
      </c>
      <c r="CH422">
        <v>92550.310103626951</v>
      </c>
      <c r="CI422">
        <v>154400</v>
      </c>
      <c r="CJ422">
        <v>3572441.97</v>
      </c>
      <c r="CN422">
        <v>0</v>
      </c>
      <c r="CO422" t="s">
        <v>1</v>
      </c>
      <c r="CP422" t="s">
        <v>1</v>
      </c>
      <c r="CQ422" t="b">
        <v>1</v>
      </c>
      <c r="CR422" t="s">
        <v>1863</v>
      </c>
      <c r="CT422" t="s">
        <v>1871</v>
      </c>
      <c r="CU422" t="s">
        <v>1864</v>
      </c>
      <c r="CV422" t="s">
        <v>1143</v>
      </c>
      <c r="CW422" t="s">
        <v>128</v>
      </c>
      <c r="CX422" t="s">
        <v>1450</v>
      </c>
      <c r="CY422">
        <v>1.2999999999999972</v>
      </c>
      <c r="CZ422">
        <v>120315.40313471475</v>
      </c>
      <c r="DA422">
        <v>3572441.97</v>
      </c>
      <c r="DB422" t="s">
        <v>9</v>
      </c>
      <c r="DC422" t="b">
        <v>1</v>
      </c>
      <c r="DD422">
        <v>3572441.97</v>
      </c>
      <c r="DE422">
        <v>0</v>
      </c>
      <c r="DF422" t="b">
        <v>1</v>
      </c>
      <c r="DG422" s="23">
        <f>ROUND(ПП4[[#This Row],[Стоимость квартиры с отделкой]]/1000000,2)</f>
        <v>3.57</v>
      </c>
    </row>
    <row r="423" spans="1:111" x14ac:dyDescent="0.25">
      <c r="A423">
        <v>422</v>
      </c>
      <c r="B423" t="s">
        <v>22</v>
      </c>
      <c r="C423">
        <v>4</v>
      </c>
      <c r="D423">
        <v>3</v>
      </c>
      <c r="E423">
        <v>3</v>
      </c>
      <c r="F423">
        <v>16.05</v>
      </c>
      <c r="G423">
        <v>11.28</v>
      </c>
      <c r="H423">
        <v>10.82</v>
      </c>
      <c r="I423">
        <v>38.15</v>
      </c>
      <c r="J423">
        <v>17.41</v>
      </c>
      <c r="K423">
        <v>3.81</v>
      </c>
      <c r="L423">
        <v>1.87</v>
      </c>
      <c r="N423">
        <v>11.71</v>
      </c>
      <c r="O423">
        <v>2.65</v>
      </c>
      <c r="Q423">
        <v>2.65</v>
      </c>
      <c r="R423">
        <v>75.599999999999994</v>
      </c>
      <c r="S423">
        <v>72.949999999999989</v>
      </c>
      <c r="T423">
        <v>74.28</v>
      </c>
      <c r="U423">
        <v>75.8</v>
      </c>
      <c r="V423">
        <v>67737.600000000006</v>
      </c>
      <c r="W423">
        <v>3386.880000000001</v>
      </c>
      <c r="X423">
        <v>71124.48000000001</v>
      </c>
      <c r="Z423">
        <v>71124.48000000001</v>
      </c>
      <c r="AB423">
        <v>71124.48000000001</v>
      </c>
      <c r="AC423">
        <v>8.7483110400000026</v>
      </c>
      <c r="AD423">
        <v>71133.228311040017</v>
      </c>
      <c r="AF423">
        <v>71133.228311040017</v>
      </c>
      <c r="AH423">
        <v>71133.228311040017</v>
      </c>
      <c r="AJ423">
        <v>71133.228311040017</v>
      </c>
      <c r="AL423">
        <v>71133.228311040017</v>
      </c>
      <c r="AN423">
        <v>71133.228311040017</v>
      </c>
      <c r="AP423">
        <v>71133.228311040017</v>
      </c>
      <c r="AR423">
        <v>71133.228311040017</v>
      </c>
      <c r="AT423">
        <v>71133.228311040017</v>
      </c>
      <c r="AV423">
        <v>71133.228311040017</v>
      </c>
      <c r="AX423">
        <v>71133.228311040017</v>
      </c>
      <c r="AZ423">
        <v>71133.228311040017</v>
      </c>
      <c r="BB423">
        <v>71133.228311040017</v>
      </c>
      <c r="BD423">
        <v>71133.228311040017</v>
      </c>
      <c r="BF423">
        <v>71133.228311040017</v>
      </c>
      <c r="BH423">
        <v>71133.228311040017</v>
      </c>
      <c r="BI423" s="5"/>
      <c r="BJ423" s="5">
        <v>71133.228311040017</v>
      </c>
      <c r="BL423">
        <v>71133.228311040017</v>
      </c>
      <c r="BN423">
        <v>71133.228311040017</v>
      </c>
      <c r="BP423">
        <v>71133.228311040017</v>
      </c>
      <c r="BR423">
        <v>71133.228311040017</v>
      </c>
      <c r="BT423">
        <v>71133.228311040017</v>
      </c>
      <c r="BV423">
        <v>71133.228311040017</v>
      </c>
      <c r="BX423">
        <v>71133.228311040017</v>
      </c>
      <c r="BY423">
        <v>71133.23</v>
      </c>
      <c r="BZ423">
        <v>5283776.32</v>
      </c>
      <c r="CB423">
        <v>0.05</v>
      </c>
      <c r="CC423">
        <v>264188.81600000005</v>
      </c>
      <c r="CD423">
        <v>67576.568389876149</v>
      </c>
      <c r="CE423">
        <v>5019587.5</v>
      </c>
      <c r="CF423" t="s">
        <v>9</v>
      </c>
      <c r="CG423">
        <v>4000</v>
      </c>
      <c r="CH423">
        <v>71576.568389876149</v>
      </c>
      <c r="CI423">
        <v>297120</v>
      </c>
      <c r="CJ423">
        <v>5316707.5</v>
      </c>
      <c r="CK423" t="s">
        <v>20</v>
      </c>
      <c r="CL423" t="s">
        <v>62</v>
      </c>
      <c r="CN423">
        <v>0</v>
      </c>
      <c r="CO423" t="s">
        <v>1</v>
      </c>
      <c r="CP423" t="s">
        <v>1</v>
      </c>
      <c r="CQ423" t="b">
        <v>1</v>
      </c>
      <c r="CR423" t="s">
        <v>1863</v>
      </c>
      <c r="CT423" t="s">
        <v>1871</v>
      </c>
      <c r="CU423" t="s">
        <v>1858</v>
      </c>
      <c r="CV423" t="s">
        <v>1144</v>
      </c>
      <c r="CW423" t="s">
        <v>128</v>
      </c>
      <c r="CX423" t="s">
        <v>1450</v>
      </c>
      <c r="CY423">
        <v>1.519999999999996</v>
      </c>
      <c r="CZ423">
        <v>108796.38395261146</v>
      </c>
      <c r="DA423">
        <v>5316707.5</v>
      </c>
      <c r="DB423" t="s">
        <v>9</v>
      </c>
      <c r="DC423" t="b">
        <v>1</v>
      </c>
      <c r="DD423">
        <v>5316707.5</v>
      </c>
      <c r="DE423">
        <v>0</v>
      </c>
      <c r="DF423" t="b">
        <v>1</v>
      </c>
      <c r="DG423" s="23">
        <f>ROUND(ПП4[[#This Row],[Стоимость квартиры с отделкой]]/1000000,2)</f>
        <v>5.32</v>
      </c>
    </row>
    <row r="424" spans="1:111" x14ac:dyDescent="0.25">
      <c r="A424">
        <v>423</v>
      </c>
      <c r="B424" t="s">
        <v>22</v>
      </c>
      <c r="C424">
        <v>4</v>
      </c>
      <c r="D424">
        <v>4</v>
      </c>
      <c r="E424">
        <v>1</v>
      </c>
      <c r="F424">
        <v>12.09</v>
      </c>
      <c r="I424">
        <v>12.09</v>
      </c>
      <c r="J424">
        <v>12.26</v>
      </c>
      <c r="K424">
        <v>3.71</v>
      </c>
      <c r="N424">
        <v>7.06</v>
      </c>
      <c r="O424">
        <v>2.75</v>
      </c>
      <c r="Q424">
        <v>2.75</v>
      </c>
      <c r="R424">
        <v>37.869999999999997</v>
      </c>
      <c r="S424">
        <v>35.119999999999997</v>
      </c>
      <c r="T424">
        <v>36.5</v>
      </c>
      <c r="U424">
        <v>37.9</v>
      </c>
      <c r="V424">
        <v>72100</v>
      </c>
      <c r="W424">
        <v>3605</v>
      </c>
      <c r="X424">
        <v>75705</v>
      </c>
      <c r="Y424">
        <v>3028.2000000000003</v>
      </c>
      <c r="Z424">
        <v>78733.2</v>
      </c>
      <c r="AA424">
        <v>3936.66</v>
      </c>
      <c r="AB424">
        <v>82669.86</v>
      </c>
      <c r="AC424">
        <v>10.16839278</v>
      </c>
      <c r="AD424">
        <v>82680.028392780005</v>
      </c>
      <c r="AE424">
        <v>4134.0014196390002</v>
      </c>
      <c r="AF424">
        <v>86814.029812419001</v>
      </c>
      <c r="AG424">
        <v>4340.7014906209506</v>
      </c>
      <c r="AH424">
        <v>91154.731303039953</v>
      </c>
      <c r="AI424">
        <v>2734.6419390911983</v>
      </c>
      <c r="AJ424">
        <v>93889.373242131158</v>
      </c>
      <c r="AK424">
        <v>938.8937324213116</v>
      </c>
      <c r="AL424">
        <v>94828.266974552476</v>
      </c>
      <c r="AM424">
        <v>1896.5653394910496</v>
      </c>
      <c r="AN424">
        <v>96724.832314043524</v>
      </c>
      <c r="AO424">
        <v>1934.4966462808704</v>
      </c>
      <c r="AP424">
        <v>98659.328960324405</v>
      </c>
      <c r="AQ424">
        <v>2959.7798688097314</v>
      </c>
      <c r="AR424">
        <v>101619.10882913411</v>
      </c>
      <c r="AT424">
        <v>101619.10882913411</v>
      </c>
      <c r="AU424">
        <v>3048.5732648740232</v>
      </c>
      <c r="AV424">
        <v>104667.68209400814</v>
      </c>
      <c r="AW424">
        <v>6280.0609256404878</v>
      </c>
      <c r="AX424">
        <v>110947.74301964862</v>
      </c>
      <c r="AZ424">
        <v>110947.74301964862</v>
      </c>
      <c r="BB424">
        <v>110947.74301964862</v>
      </c>
      <c r="BD424">
        <v>110947.74301964862</v>
      </c>
      <c r="BF424">
        <v>110947.74301964862</v>
      </c>
      <c r="BH424">
        <v>110947.74301964862</v>
      </c>
      <c r="BI424" s="5">
        <v>5547.3871509824312</v>
      </c>
      <c r="BJ424" s="5">
        <v>116495.13017063103</v>
      </c>
      <c r="BK424">
        <v>500</v>
      </c>
      <c r="BL424">
        <v>116995.13017063103</v>
      </c>
      <c r="BM424">
        <v>2339.9026034126209</v>
      </c>
      <c r="BN424">
        <v>119335.03277404366</v>
      </c>
      <c r="BP424">
        <v>119335.03277404366</v>
      </c>
      <c r="BR424">
        <v>119335.03277404366</v>
      </c>
      <c r="BT424">
        <v>119335.03277404366</v>
      </c>
      <c r="BV424">
        <v>119335.03277404366</v>
      </c>
      <c r="BX424">
        <v>119335.03277404366</v>
      </c>
      <c r="BY424">
        <v>119335.03</v>
      </c>
      <c r="BZ424">
        <v>4355800</v>
      </c>
      <c r="CC424">
        <v>0</v>
      </c>
      <c r="CD424">
        <v>119336.98630136986</v>
      </c>
      <c r="CE424">
        <v>4355800</v>
      </c>
      <c r="CF424" t="s">
        <v>10</v>
      </c>
      <c r="CG424">
        <v>22000</v>
      </c>
      <c r="CH424">
        <v>141336.98630136985</v>
      </c>
      <c r="CI424">
        <v>803000</v>
      </c>
      <c r="CJ424">
        <v>5158800</v>
      </c>
      <c r="CN424">
        <v>0</v>
      </c>
      <c r="CO424" t="s">
        <v>1</v>
      </c>
      <c r="CP424" t="s">
        <v>1</v>
      </c>
      <c r="CQ424" t="b">
        <v>1</v>
      </c>
      <c r="CR424" t="s">
        <v>1863</v>
      </c>
      <c r="CT424" t="s">
        <v>1871</v>
      </c>
      <c r="CU424" t="s">
        <v>1864</v>
      </c>
      <c r="CV424" t="s">
        <v>1145</v>
      </c>
      <c r="CW424" t="s">
        <v>1269</v>
      </c>
      <c r="CX424" t="s">
        <v>1450</v>
      </c>
      <c r="CY424">
        <v>1.3999999999999986</v>
      </c>
      <c r="CZ424">
        <v>197871.78082191761</v>
      </c>
      <c r="DA424">
        <v>5158800</v>
      </c>
      <c r="DB424" t="s">
        <v>10</v>
      </c>
      <c r="DC424" t="b">
        <v>1</v>
      </c>
      <c r="DD424">
        <v>5158800</v>
      </c>
      <c r="DE424">
        <v>0</v>
      </c>
      <c r="DF424" t="b">
        <v>1</v>
      </c>
      <c r="DG424" s="23">
        <f>ROUND(ПП4[[#This Row],[Стоимость квартиры с отделкой]]/1000000,2)</f>
        <v>5.16</v>
      </c>
    </row>
    <row r="425" spans="1:111" x14ac:dyDescent="0.25">
      <c r="A425">
        <v>424</v>
      </c>
      <c r="B425" t="s">
        <v>22</v>
      </c>
      <c r="C425">
        <v>4</v>
      </c>
      <c r="D425">
        <v>5</v>
      </c>
      <c r="E425">
        <v>2</v>
      </c>
      <c r="F425">
        <v>15.61</v>
      </c>
      <c r="G425">
        <v>12.02</v>
      </c>
      <c r="I425">
        <v>27.63</v>
      </c>
      <c r="J425">
        <v>13.1</v>
      </c>
      <c r="K425">
        <v>3.61</v>
      </c>
      <c r="L425">
        <v>1.82</v>
      </c>
      <c r="N425">
        <v>8.52</v>
      </c>
      <c r="O425">
        <v>2.72</v>
      </c>
      <c r="Q425">
        <v>2.72</v>
      </c>
      <c r="R425">
        <v>57.4</v>
      </c>
      <c r="S425">
        <v>54.68</v>
      </c>
      <c r="T425">
        <v>56.04</v>
      </c>
      <c r="U425">
        <v>57.9</v>
      </c>
      <c r="V425">
        <v>67972.800000000003</v>
      </c>
      <c r="W425">
        <v>3398.6400000000003</v>
      </c>
      <c r="X425">
        <v>71371.44</v>
      </c>
      <c r="Z425">
        <v>71371.44</v>
      </c>
      <c r="AA425">
        <v>3568.5720000000001</v>
      </c>
      <c r="AB425">
        <v>74940.012000000002</v>
      </c>
      <c r="AC425">
        <v>9.2176214760000015</v>
      </c>
      <c r="AD425">
        <v>74949.229621475999</v>
      </c>
      <c r="AF425">
        <v>74949.229621475999</v>
      </c>
      <c r="AH425">
        <v>74949.229621475999</v>
      </c>
      <c r="AI425">
        <v>1498.98459242952</v>
      </c>
      <c r="AJ425">
        <v>76448.214213905521</v>
      </c>
      <c r="AK425">
        <v>764.48214213905521</v>
      </c>
      <c r="AL425">
        <v>77212.696356044573</v>
      </c>
      <c r="AM425">
        <v>1544.2539271208916</v>
      </c>
      <c r="AN425">
        <v>78756.950283165468</v>
      </c>
      <c r="AP425">
        <v>78756.950283165468</v>
      </c>
      <c r="AR425">
        <v>78756.950283165468</v>
      </c>
      <c r="AT425">
        <v>78756.950283165468</v>
      </c>
      <c r="AV425">
        <v>78756.950283165468</v>
      </c>
      <c r="AX425">
        <v>78756.950283165468</v>
      </c>
      <c r="AZ425">
        <v>78756.950283165468</v>
      </c>
      <c r="BB425">
        <v>78756.950283165468</v>
      </c>
      <c r="BD425">
        <v>78756.950283165468</v>
      </c>
      <c r="BF425">
        <v>78756.950283165468</v>
      </c>
      <c r="BH425">
        <v>78756.950283165468</v>
      </c>
      <c r="BI425" s="5"/>
      <c r="BJ425" s="5">
        <v>78756.950283165468</v>
      </c>
      <c r="BL425">
        <v>78756.950283165468</v>
      </c>
      <c r="BN425">
        <v>78756.950283165468</v>
      </c>
      <c r="BP425">
        <v>78756.950283165468</v>
      </c>
      <c r="BR425">
        <v>78756.950283165468</v>
      </c>
      <c r="BT425">
        <v>78756.950283165468</v>
      </c>
      <c r="BV425">
        <v>78756.950283165468</v>
      </c>
      <c r="BX425">
        <v>78756.950283165468</v>
      </c>
      <c r="BY425">
        <v>78756.95</v>
      </c>
      <c r="BZ425">
        <v>4413539.4800000004</v>
      </c>
      <c r="CC425">
        <v>0</v>
      </c>
      <c r="CD425">
        <v>78756.950035688802</v>
      </c>
      <c r="CE425">
        <v>4413539.4800000004</v>
      </c>
      <c r="CF425" t="s">
        <v>9</v>
      </c>
      <c r="CG425">
        <v>4000</v>
      </c>
      <c r="CH425">
        <v>82756.950035688802</v>
      </c>
      <c r="CI425">
        <v>224160</v>
      </c>
      <c r="CJ425">
        <v>4637699.4800000004</v>
      </c>
      <c r="CN425">
        <v>0</v>
      </c>
      <c r="CO425" t="s">
        <v>1</v>
      </c>
      <c r="CP425" t="s">
        <v>1</v>
      </c>
      <c r="CQ425" t="b">
        <v>1</v>
      </c>
      <c r="CR425" t="s">
        <v>1863</v>
      </c>
      <c r="CT425" t="s">
        <v>1871</v>
      </c>
      <c r="CU425" t="s">
        <v>1865</v>
      </c>
      <c r="CV425" t="s">
        <v>1146</v>
      </c>
      <c r="CW425" t="s">
        <v>128</v>
      </c>
      <c r="CX425" t="s">
        <v>1450</v>
      </c>
      <c r="CY425">
        <v>1.8599999999999992</v>
      </c>
      <c r="CZ425">
        <v>153927.92706638112</v>
      </c>
      <c r="DA425">
        <v>4637699.4800000004</v>
      </c>
      <c r="DB425" t="s">
        <v>9</v>
      </c>
      <c r="DC425" t="b">
        <v>1</v>
      </c>
      <c r="DD425">
        <v>4637699.4800000004</v>
      </c>
      <c r="DE425">
        <v>0</v>
      </c>
      <c r="DF425" t="b">
        <v>1</v>
      </c>
      <c r="DG425" s="23">
        <f>ROUND(ПП4[[#This Row],[Стоимость квартиры с отделкой]]/1000000,2)</f>
        <v>4.6399999999999997</v>
      </c>
    </row>
    <row r="426" spans="1:111" x14ac:dyDescent="0.25">
      <c r="A426">
        <v>425</v>
      </c>
      <c r="B426" t="s">
        <v>22</v>
      </c>
      <c r="C426">
        <v>4</v>
      </c>
      <c r="D426">
        <v>6</v>
      </c>
      <c r="E426">
        <v>2</v>
      </c>
      <c r="F426">
        <v>15.61</v>
      </c>
      <c r="G426">
        <v>9.66</v>
      </c>
      <c r="I426">
        <v>25.27</v>
      </c>
      <c r="J426">
        <v>16.53</v>
      </c>
      <c r="K426">
        <v>3.63</v>
      </c>
      <c r="L426">
        <v>2.21</v>
      </c>
      <c r="N426">
        <v>9.6199999999999992</v>
      </c>
      <c r="O426">
        <v>2.72</v>
      </c>
      <c r="Q426">
        <v>2.72</v>
      </c>
      <c r="R426">
        <v>59.98</v>
      </c>
      <c r="S426">
        <v>57.26</v>
      </c>
      <c r="T426">
        <v>58.62</v>
      </c>
      <c r="U426">
        <v>60.500000000000007</v>
      </c>
      <c r="V426">
        <v>68639.199999999997</v>
      </c>
      <c r="W426">
        <v>3431.96</v>
      </c>
      <c r="X426">
        <v>72071.16</v>
      </c>
      <c r="Z426">
        <v>72071.16</v>
      </c>
      <c r="AA426">
        <v>3603.558</v>
      </c>
      <c r="AB426">
        <v>75674.717999999993</v>
      </c>
      <c r="AC426">
        <v>9.3079903140000013</v>
      </c>
      <c r="AD426">
        <v>75684.02599031401</v>
      </c>
      <c r="AF426">
        <v>75684.02599031401</v>
      </c>
      <c r="AH426">
        <v>75684.02599031401</v>
      </c>
      <c r="AI426">
        <v>1513.6805198062802</v>
      </c>
      <c r="AJ426">
        <v>77197.70651012029</v>
      </c>
      <c r="AK426">
        <v>771.97706510120292</v>
      </c>
      <c r="AL426">
        <v>77969.683575221497</v>
      </c>
      <c r="AM426">
        <v>1559.3936715044299</v>
      </c>
      <c r="AN426">
        <v>79529.077246725923</v>
      </c>
      <c r="AO426">
        <v>2385.8723174017778</v>
      </c>
      <c r="AP426">
        <v>81914.949564127703</v>
      </c>
      <c r="AQ426">
        <v>2457.4484869238308</v>
      </c>
      <c r="AR426">
        <v>84372.398051051539</v>
      </c>
      <c r="AT426">
        <v>84372.398051051539</v>
      </c>
      <c r="AV426">
        <v>84372.398051051539</v>
      </c>
      <c r="AX426">
        <v>84372.398051051539</v>
      </c>
      <c r="AZ426">
        <v>84372.398051051539</v>
      </c>
      <c r="BB426">
        <v>84372.398051051539</v>
      </c>
      <c r="BD426">
        <v>84372.398051051539</v>
      </c>
      <c r="BF426">
        <v>84372.398051051539</v>
      </c>
      <c r="BH426">
        <v>84372.398051051539</v>
      </c>
      <c r="BI426" s="5"/>
      <c r="BJ426" s="5">
        <v>84372.398051051539</v>
      </c>
      <c r="BL426">
        <v>84372.398051051539</v>
      </c>
      <c r="BN426">
        <v>84372.398051051539</v>
      </c>
      <c r="BP426">
        <v>84372.398051051539</v>
      </c>
      <c r="BR426">
        <v>84372.398051051539</v>
      </c>
      <c r="BT426">
        <v>84372.398051051539</v>
      </c>
      <c r="BV426">
        <v>84372.398051051539</v>
      </c>
      <c r="BX426">
        <v>84372.398051051539</v>
      </c>
      <c r="BY426">
        <v>84372.4</v>
      </c>
      <c r="BZ426">
        <v>4945910.09</v>
      </c>
      <c r="CB426">
        <v>0.03</v>
      </c>
      <c r="CC426">
        <v>148377.3027</v>
      </c>
      <c r="CD426">
        <v>81841.22807915388</v>
      </c>
      <c r="CE426">
        <v>4797532.79</v>
      </c>
      <c r="CF426" t="s">
        <v>10</v>
      </c>
      <c r="CG426">
        <v>15500</v>
      </c>
      <c r="CH426">
        <v>97341.22807915388</v>
      </c>
      <c r="CI426">
        <v>908610</v>
      </c>
      <c r="CJ426">
        <v>5706142.79</v>
      </c>
      <c r="CL426" t="s">
        <v>62</v>
      </c>
      <c r="CN426">
        <v>0</v>
      </c>
      <c r="CO426" t="s">
        <v>1</v>
      </c>
      <c r="CP426" t="s">
        <v>1</v>
      </c>
      <c r="CQ426" t="b">
        <v>1</v>
      </c>
      <c r="CR426" t="s">
        <v>1863</v>
      </c>
      <c r="CT426" t="s">
        <v>1871</v>
      </c>
      <c r="CU426" t="s">
        <v>1857</v>
      </c>
      <c r="CV426" t="s">
        <v>1147</v>
      </c>
      <c r="CW426" t="s">
        <v>128</v>
      </c>
      <c r="CX426" t="s">
        <v>1450</v>
      </c>
      <c r="CY426">
        <v>1.8800000000000097</v>
      </c>
      <c r="CZ426">
        <v>183001.50878881023</v>
      </c>
      <c r="DA426">
        <v>5706142.79</v>
      </c>
      <c r="DB426" t="s">
        <v>10</v>
      </c>
      <c r="DC426" t="b">
        <v>1</v>
      </c>
      <c r="DD426">
        <v>5706142.79</v>
      </c>
      <c r="DE426">
        <v>0</v>
      </c>
      <c r="DF426" t="b">
        <v>1</v>
      </c>
      <c r="DG426" s="23">
        <f>ROUND(ПП4[[#This Row],[Стоимость квартиры с отделкой]]/1000000,2)</f>
        <v>5.71</v>
      </c>
    </row>
    <row r="427" spans="1:111" x14ac:dyDescent="0.25">
      <c r="A427">
        <v>426</v>
      </c>
      <c r="B427" t="s">
        <v>22</v>
      </c>
      <c r="C427">
        <v>4</v>
      </c>
      <c r="D427">
        <v>7</v>
      </c>
      <c r="E427">
        <v>2</v>
      </c>
      <c r="F427">
        <v>11.83</v>
      </c>
      <c r="G427">
        <v>11.4</v>
      </c>
      <c r="I427">
        <v>23.23</v>
      </c>
      <c r="J427">
        <v>27.16</v>
      </c>
      <c r="K427">
        <v>5.28</v>
      </c>
      <c r="L427">
        <v>1.75</v>
      </c>
      <c r="N427">
        <v>8.67</v>
      </c>
      <c r="O427">
        <v>2.8</v>
      </c>
      <c r="Q427">
        <v>2.8</v>
      </c>
      <c r="R427">
        <v>68.89</v>
      </c>
      <c r="S427">
        <v>66.09</v>
      </c>
      <c r="T427">
        <v>67.489999999999995</v>
      </c>
      <c r="U427">
        <v>69.2</v>
      </c>
      <c r="V427">
        <v>69972</v>
      </c>
      <c r="W427">
        <v>3498.6000000000004</v>
      </c>
      <c r="X427">
        <v>73470.600000000006</v>
      </c>
      <c r="Z427">
        <v>73470.600000000006</v>
      </c>
      <c r="AA427">
        <v>3673.5300000000007</v>
      </c>
      <c r="AB427">
        <v>77144.13</v>
      </c>
      <c r="AC427">
        <v>9.4887279899999992</v>
      </c>
      <c r="AD427">
        <v>77153.618727990004</v>
      </c>
      <c r="AF427">
        <v>77153.618727990004</v>
      </c>
      <c r="AH427">
        <v>77153.618727990004</v>
      </c>
      <c r="AI427">
        <v>1543.0723745598002</v>
      </c>
      <c r="AJ427">
        <v>78696.691102549798</v>
      </c>
      <c r="AL427">
        <v>78696.691102549798</v>
      </c>
      <c r="AN427">
        <v>78696.691102549798</v>
      </c>
      <c r="AP427">
        <v>78696.691102549798</v>
      </c>
      <c r="AR427">
        <v>78696.691102549798</v>
      </c>
      <c r="AT427">
        <v>78696.691102549798</v>
      </c>
      <c r="AV427">
        <v>78696.691102549798</v>
      </c>
      <c r="AX427">
        <v>78696.691102549798</v>
      </c>
      <c r="AZ427">
        <v>78696.691102549798</v>
      </c>
      <c r="BB427">
        <v>78696.691102549798</v>
      </c>
      <c r="BD427">
        <v>78696.691102549798</v>
      </c>
      <c r="BF427">
        <v>78696.691102549798</v>
      </c>
      <c r="BH427">
        <v>78696.691102549798</v>
      </c>
      <c r="BI427" s="5"/>
      <c r="BJ427" s="5">
        <v>78696.691102549798</v>
      </c>
      <c r="BL427">
        <v>78696.691102549798</v>
      </c>
      <c r="BN427">
        <v>78696.691102549798</v>
      </c>
      <c r="BP427">
        <v>78696.691102549798</v>
      </c>
      <c r="BR427">
        <v>78696.691102549798</v>
      </c>
      <c r="BT427">
        <v>78696.691102549798</v>
      </c>
      <c r="BV427">
        <v>78696.691102549798</v>
      </c>
      <c r="BX427">
        <v>78696.691102549798</v>
      </c>
      <c r="BY427">
        <v>78696.69</v>
      </c>
      <c r="BZ427">
        <v>5311239.6100000003</v>
      </c>
      <c r="CC427">
        <v>0</v>
      </c>
      <c r="CD427">
        <v>78696.690028152327</v>
      </c>
      <c r="CE427">
        <v>5311239.6100000003</v>
      </c>
      <c r="CF427" t="s">
        <v>9</v>
      </c>
      <c r="CG427">
        <v>4000</v>
      </c>
      <c r="CH427">
        <v>82696.690028152327</v>
      </c>
      <c r="CI427">
        <v>269960</v>
      </c>
      <c r="CJ427">
        <v>5581199.6100000003</v>
      </c>
      <c r="CK427" t="s">
        <v>20</v>
      </c>
      <c r="CN427">
        <v>0</v>
      </c>
      <c r="CO427" t="s">
        <v>1</v>
      </c>
      <c r="CP427" t="s">
        <v>1</v>
      </c>
      <c r="CQ427" t="b">
        <v>1</v>
      </c>
      <c r="CR427" t="s">
        <v>1863</v>
      </c>
      <c r="CT427" t="s">
        <v>1871</v>
      </c>
      <c r="CU427" t="s">
        <v>1857</v>
      </c>
      <c r="CV427" t="s">
        <v>1148</v>
      </c>
      <c r="CW427" t="s">
        <v>128</v>
      </c>
      <c r="CX427" t="s">
        <v>1450</v>
      </c>
      <c r="CY427">
        <v>1.710000000000008</v>
      </c>
      <c r="CZ427">
        <v>141411.33994814113</v>
      </c>
      <c r="DA427">
        <v>5581199.6100000003</v>
      </c>
      <c r="DB427" t="s">
        <v>9</v>
      </c>
      <c r="DC427" t="b">
        <v>1</v>
      </c>
      <c r="DD427">
        <v>5581199.6100000003</v>
      </c>
      <c r="DE427">
        <v>0</v>
      </c>
      <c r="DF427" t="b">
        <v>1</v>
      </c>
      <c r="DG427" s="23">
        <f>ROUND(ПП4[[#This Row],[Стоимость квартиры с отделкой]]/1000000,2)</f>
        <v>5.58</v>
      </c>
    </row>
    <row r="428" spans="1:111" x14ac:dyDescent="0.25">
      <c r="A428">
        <v>427</v>
      </c>
      <c r="B428" t="s">
        <v>22</v>
      </c>
      <c r="C428">
        <v>4</v>
      </c>
      <c r="D428">
        <v>8</v>
      </c>
      <c r="E428">
        <v>2</v>
      </c>
      <c r="F428">
        <v>17.25</v>
      </c>
      <c r="G428">
        <v>14.07</v>
      </c>
      <c r="I428">
        <v>31.32</v>
      </c>
      <c r="J428">
        <v>14.23</v>
      </c>
      <c r="K428">
        <v>3.81</v>
      </c>
      <c r="L428">
        <v>1.75</v>
      </c>
      <c r="N428">
        <v>11.07</v>
      </c>
      <c r="O428">
        <v>3.12</v>
      </c>
      <c r="Q428">
        <v>3.12</v>
      </c>
      <c r="R428">
        <v>65.3</v>
      </c>
      <c r="S428">
        <v>62.18</v>
      </c>
      <c r="T428">
        <v>63.74</v>
      </c>
      <c r="U428">
        <v>65.400000000000006</v>
      </c>
      <c r="V428">
        <v>68639.199999999997</v>
      </c>
      <c r="W428">
        <v>3431.96</v>
      </c>
      <c r="X428">
        <v>72071.16</v>
      </c>
      <c r="Z428">
        <v>72071.16</v>
      </c>
      <c r="AA428">
        <v>3603.558</v>
      </c>
      <c r="AB428">
        <v>75674.717999999993</v>
      </c>
      <c r="AC428">
        <v>9.3079903140000013</v>
      </c>
      <c r="AD428">
        <v>75684.02599031401</v>
      </c>
      <c r="AF428">
        <v>75684.02599031401</v>
      </c>
      <c r="AH428">
        <v>75684.02599031401</v>
      </c>
      <c r="AI428">
        <v>1513.6805198062802</v>
      </c>
      <c r="AJ428">
        <v>77197.70651012029</v>
      </c>
      <c r="AK428">
        <v>771.97706510120292</v>
      </c>
      <c r="AL428">
        <v>77969.683575221497</v>
      </c>
      <c r="AM428">
        <v>1559.3936715044299</v>
      </c>
      <c r="AN428">
        <v>79529.077246725923</v>
      </c>
      <c r="AP428">
        <v>79529.077246725923</v>
      </c>
      <c r="AQ428">
        <v>2385.8723174017778</v>
      </c>
      <c r="AR428">
        <v>81914.949564127703</v>
      </c>
      <c r="AT428">
        <v>81914.949564127703</v>
      </c>
      <c r="AU428">
        <v>2457.4484869238308</v>
      </c>
      <c r="AV428">
        <v>84372.398051051539</v>
      </c>
      <c r="AX428">
        <v>84372.398051051539</v>
      </c>
      <c r="AZ428">
        <v>84372.398051051539</v>
      </c>
      <c r="BB428">
        <v>84372.398051051539</v>
      </c>
      <c r="BD428">
        <v>84372.398051051539</v>
      </c>
      <c r="BF428">
        <v>84372.398051051539</v>
      </c>
      <c r="BH428">
        <v>84372.398051051539</v>
      </c>
      <c r="BI428" s="5"/>
      <c r="BJ428" s="5">
        <v>84372.398051051539</v>
      </c>
      <c r="BL428">
        <v>84372.398051051539</v>
      </c>
      <c r="BN428">
        <v>84372.398051051539</v>
      </c>
      <c r="BP428">
        <v>84372.398051051539</v>
      </c>
      <c r="BR428">
        <v>84372.398051051539</v>
      </c>
      <c r="BT428">
        <v>84372.398051051539</v>
      </c>
      <c r="BV428">
        <v>84372.398051051539</v>
      </c>
      <c r="BX428">
        <v>84372.398051051539</v>
      </c>
      <c r="BY428">
        <v>84372.4</v>
      </c>
      <c r="BZ428">
        <v>5377900</v>
      </c>
      <c r="CA428">
        <v>30000</v>
      </c>
      <c r="CC428">
        <v>30000</v>
      </c>
      <c r="CD428">
        <v>83901.788515845619</v>
      </c>
      <c r="CE428">
        <v>5347900</v>
      </c>
      <c r="CF428" t="s">
        <v>9</v>
      </c>
      <c r="CG428">
        <v>7500</v>
      </c>
      <c r="CH428">
        <v>91401.788515845619</v>
      </c>
      <c r="CI428">
        <v>478050</v>
      </c>
      <c r="CJ428">
        <v>5825950</v>
      </c>
      <c r="CL428" t="s">
        <v>1271</v>
      </c>
      <c r="CN428">
        <v>0</v>
      </c>
      <c r="CO428" t="s">
        <v>1</v>
      </c>
      <c r="CP428" t="s">
        <v>1</v>
      </c>
      <c r="CQ428" t="b">
        <v>1</v>
      </c>
      <c r="CR428" t="s">
        <v>1863</v>
      </c>
      <c r="CT428" t="s">
        <v>1871</v>
      </c>
      <c r="CU428" t="s">
        <v>1857</v>
      </c>
      <c r="CV428" t="s">
        <v>1149</v>
      </c>
      <c r="CW428" t="s">
        <v>1269</v>
      </c>
      <c r="CX428" t="s">
        <v>1450</v>
      </c>
      <c r="CY428">
        <v>1.6600000000000037</v>
      </c>
      <c r="CZ428">
        <v>151726.96893630407</v>
      </c>
      <c r="DA428">
        <v>5825950</v>
      </c>
      <c r="DB428" t="s">
        <v>9</v>
      </c>
      <c r="DC428" t="b">
        <v>1</v>
      </c>
      <c r="DD428">
        <v>5825950</v>
      </c>
      <c r="DE428">
        <v>0</v>
      </c>
      <c r="DF428" t="b">
        <v>1</v>
      </c>
      <c r="DG428" s="23">
        <f>ROUND(ПП4[[#This Row],[Стоимость квартиры с отделкой]]/1000000,2)</f>
        <v>5.83</v>
      </c>
    </row>
    <row r="429" spans="1:111" x14ac:dyDescent="0.25">
      <c r="A429">
        <v>428</v>
      </c>
      <c r="B429" t="s">
        <v>22</v>
      </c>
      <c r="C429">
        <v>4</v>
      </c>
      <c r="D429">
        <v>9</v>
      </c>
      <c r="E429">
        <v>1</v>
      </c>
      <c r="F429">
        <v>16.46</v>
      </c>
      <c r="I429">
        <v>16.46</v>
      </c>
      <c r="J429">
        <v>14.25</v>
      </c>
      <c r="K429">
        <v>3.92</v>
      </c>
      <c r="N429">
        <v>8.2200000000000006</v>
      </c>
      <c r="O429">
        <v>3.03</v>
      </c>
      <c r="Q429">
        <v>3.03</v>
      </c>
      <c r="R429">
        <v>45.88</v>
      </c>
      <c r="S429">
        <v>42.85</v>
      </c>
      <c r="T429">
        <v>44.37</v>
      </c>
      <c r="U429">
        <v>45.8</v>
      </c>
      <c r="V429">
        <v>72100</v>
      </c>
      <c r="W429">
        <v>3605</v>
      </c>
      <c r="X429">
        <v>75705</v>
      </c>
      <c r="Z429">
        <v>75705</v>
      </c>
      <c r="AA429">
        <v>3785.25</v>
      </c>
      <c r="AB429">
        <v>79490.25</v>
      </c>
      <c r="AC429">
        <v>9.7773007500000002</v>
      </c>
      <c r="AD429">
        <v>79500.027300750007</v>
      </c>
      <c r="AE429">
        <v>3975.0013650375008</v>
      </c>
      <c r="AF429">
        <v>83475.028665787511</v>
      </c>
      <c r="AH429">
        <v>83475.028665787511</v>
      </c>
      <c r="AI429">
        <v>2504.2508599736252</v>
      </c>
      <c r="AJ429">
        <v>85979.279525761129</v>
      </c>
      <c r="AK429">
        <v>859.79279525761149</v>
      </c>
      <c r="AL429">
        <v>86839.072321018757</v>
      </c>
      <c r="AM429">
        <v>1736.7814464203752</v>
      </c>
      <c r="AN429">
        <v>88575.853767439126</v>
      </c>
      <c r="AO429">
        <v>1771.5170753487826</v>
      </c>
      <c r="AP429">
        <v>90347.370842787903</v>
      </c>
      <c r="AQ429">
        <v>2710.4211252836371</v>
      </c>
      <c r="AR429">
        <v>93057.791968071542</v>
      </c>
      <c r="AT429">
        <v>93057.791968071542</v>
      </c>
      <c r="AU429">
        <v>2791.7337590421462</v>
      </c>
      <c r="AV429">
        <v>95849.525727113694</v>
      </c>
      <c r="AX429">
        <v>95849.525727113694</v>
      </c>
      <c r="AZ429">
        <v>95849.525727113694</v>
      </c>
      <c r="BB429">
        <v>95849.525727113694</v>
      </c>
      <c r="BD429">
        <v>95849.525727113694</v>
      </c>
      <c r="BF429">
        <v>95849.525727113694</v>
      </c>
      <c r="BH429">
        <v>95849.525727113694</v>
      </c>
      <c r="BI429" s="5"/>
      <c r="BJ429" s="5">
        <v>95849.525727113694</v>
      </c>
      <c r="BL429">
        <v>95849.525727113694</v>
      </c>
      <c r="BN429">
        <v>95849.525727113694</v>
      </c>
      <c r="BP429">
        <v>95849.525727113694</v>
      </c>
      <c r="BR429">
        <v>95849.525727113694</v>
      </c>
      <c r="BT429">
        <v>95849.525727113694</v>
      </c>
      <c r="BV429">
        <v>95849.525727113694</v>
      </c>
      <c r="BX429">
        <v>95849.525727113694</v>
      </c>
      <c r="BY429">
        <v>95849.53</v>
      </c>
      <c r="BZ429">
        <v>4252843.6500000004</v>
      </c>
      <c r="CC429">
        <v>0</v>
      </c>
      <c r="CD429">
        <v>95849.530087897248</v>
      </c>
      <c r="CE429">
        <v>4252843.6500000004</v>
      </c>
      <c r="CF429" t="s">
        <v>8</v>
      </c>
      <c r="CH429">
        <v>95849.530087897248</v>
      </c>
      <c r="CI429">
        <v>0</v>
      </c>
      <c r="CJ429">
        <v>4252843.6500000004</v>
      </c>
      <c r="CN429">
        <v>0</v>
      </c>
      <c r="CO429" t="s">
        <v>1</v>
      </c>
      <c r="CP429" t="s">
        <v>1</v>
      </c>
      <c r="CQ429" t="b">
        <v>1</v>
      </c>
      <c r="CR429" t="s">
        <v>1863</v>
      </c>
      <c r="CT429" t="s">
        <v>1871</v>
      </c>
      <c r="CU429" t="s">
        <v>1856</v>
      </c>
      <c r="CV429" t="s">
        <v>1150</v>
      </c>
      <c r="CW429" t="s">
        <v>128</v>
      </c>
      <c r="CX429" t="s">
        <v>1450</v>
      </c>
      <c r="CY429">
        <v>1.4299999999999995</v>
      </c>
      <c r="CZ429">
        <v>137064.82802569304</v>
      </c>
      <c r="DA429">
        <v>4252843.6500000004</v>
      </c>
      <c r="DB429" t="s">
        <v>8</v>
      </c>
      <c r="DC429" t="b">
        <v>1</v>
      </c>
      <c r="DD429">
        <v>4252843.6500000004</v>
      </c>
      <c r="DE429">
        <v>0</v>
      </c>
      <c r="DF429" t="b">
        <v>1</v>
      </c>
      <c r="DG429" s="23">
        <f>ROUND(ПП4[[#This Row],[Стоимость квартиры с отделкой]]/1000000,2)</f>
        <v>4.25</v>
      </c>
    </row>
    <row r="430" spans="1:111" x14ac:dyDescent="0.25">
      <c r="A430">
        <v>429</v>
      </c>
      <c r="B430" t="s">
        <v>22</v>
      </c>
      <c r="C430">
        <v>5</v>
      </c>
      <c r="D430">
        <v>1</v>
      </c>
      <c r="E430">
        <v>1</v>
      </c>
      <c r="F430">
        <v>14.05</v>
      </c>
      <c r="I430">
        <v>14.05</v>
      </c>
      <c r="J430">
        <v>12.32</v>
      </c>
      <c r="K430">
        <v>3.87</v>
      </c>
      <c r="N430">
        <v>8.14</v>
      </c>
      <c r="O430">
        <v>2.72</v>
      </c>
      <c r="Q430">
        <v>2.72</v>
      </c>
      <c r="R430">
        <v>41.1</v>
      </c>
      <c r="S430">
        <v>38.380000000000003</v>
      </c>
      <c r="T430">
        <v>39.74</v>
      </c>
      <c r="U430">
        <v>40.999999999999993</v>
      </c>
      <c r="V430">
        <v>71400</v>
      </c>
      <c r="W430">
        <v>3570</v>
      </c>
      <c r="X430">
        <v>74970</v>
      </c>
      <c r="Y430">
        <v>2998.8</v>
      </c>
      <c r="Z430">
        <v>77968.800000000003</v>
      </c>
      <c r="AA430">
        <v>3898.440000000001</v>
      </c>
      <c r="AB430">
        <v>81867.240000000005</v>
      </c>
      <c r="AC430">
        <v>10.069670520000001</v>
      </c>
      <c r="AD430">
        <v>81877.309670520001</v>
      </c>
      <c r="AE430">
        <v>4093.8654835259999</v>
      </c>
      <c r="AF430">
        <v>85971.175154045995</v>
      </c>
      <c r="AH430">
        <v>85971.175154045995</v>
      </c>
      <c r="AI430">
        <v>2579.1352546213802</v>
      </c>
      <c r="AJ430">
        <v>88550.31040866737</v>
      </c>
      <c r="AK430">
        <v>885.50310408667372</v>
      </c>
      <c r="AL430">
        <v>89435.813512754044</v>
      </c>
      <c r="AM430">
        <v>1788.7162702550809</v>
      </c>
      <c r="AN430">
        <v>91224.529783009129</v>
      </c>
      <c r="AO430">
        <v>1824.4905956601824</v>
      </c>
      <c r="AP430">
        <v>93049.020378669316</v>
      </c>
      <c r="AQ430">
        <v>2791.4706113600796</v>
      </c>
      <c r="AR430">
        <v>95840.490990029415</v>
      </c>
      <c r="AT430">
        <v>95840.490990029415</v>
      </c>
      <c r="AV430">
        <v>95840.490990029415</v>
      </c>
      <c r="AX430">
        <v>95840.490990029415</v>
      </c>
      <c r="AZ430">
        <v>95840.490990029415</v>
      </c>
      <c r="BB430">
        <v>95840.490990029415</v>
      </c>
      <c r="BD430">
        <v>95840.490990029415</v>
      </c>
      <c r="BF430">
        <v>95840.490990029415</v>
      </c>
      <c r="BH430">
        <v>95840.490990029415</v>
      </c>
      <c r="BI430" s="5"/>
      <c r="BJ430" s="5">
        <v>95840.490990029415</v>
      </c>
      <c r="BL430">
        <v>95840.490990029415</v>
      </c>
      <c r="BN430">
        <v>95840.490990029415</v>
      </c>
      <c r="BP430">
        <v>95840.490990029415</v>
      </c>
      <c r="BR430">
        <v>95840.490990029415</v>
      </c>
      <c r="BT430">
        <v>95840.490990029415</v>
      </c>
      <c r="BV430">
        <v>95840.490990029415</v>
      </c>
      <c r="BX430">
        <v>95840.490990029415</v>
      </c>
      <c r="BY430">
        <v>95840.49</v>
      </c>
      <c r="BZ430">
        <v>3808701.07</v>
      </c>
      <c r="CA430">
        <v>178830</v>
      </c>
      <c r="CC430">
        <v>178830</v>
      </c>
      <c r="CD430">
        <v>91340.489934574725</v>
      </c>
      <c r="CE430">
        <v>3629871.07</v>
      </c>
      <c r="CF430" t="s">
        <v>9</v>
      </c>
      <c r="CG430">
        <v>4500</v>
      </c>
      <c r="CH430">
        <v>95840.489934574725</v>
      </c>
      <c r="CI430">
        <v>178830</v>
      </c>
      <c r="CJ430">
        <v>3808701.07</v>
      </c>
      <c r="CL430" t="s">
        <v>111</v>
      </c>
      <c r="CN430">
        <v>0</v>
      </c>
      <c r="CO430" t="s">
        <v>1</v>
      </c>
      <c r="CP430" t="s">
        <v>1</v>
      </c>
      <c r="CQ430" t="b">
        <v>1</v>
      </c>
      <c r="CR430" t="s">
        <v>1863</v>
      </c>
      <c r="CT430" t="s">
        <v>1871</v>
      </c>
      <c r="CU430" t="s">
        <v>1864</v>
      </c>
      <c r="CV430" t="s">
        <v>1151</v>
      </c>
      <c r="CW430" t="s">
        <v>128</v>
      </c>
      <c r="CX430" t="s">
        <v>1450</v>
      </c>
      <c r="CY430">
        <v>1.2599999999999909</v>
      </c>
      <c r="CZ430">
        <v>120759.01731756328</v>
      </c>
      <c r="DA430">
        <v>3808701.07</v>
      </c>
      <c r="DB430" t="s">
        <v>9</v>
      </c>
      <c r="DC430" t="b">
        <v>1</v>
      </c>
      <c r="DD430">
        <v>3808701.07</v>
      </c>
      <c r="DE430">
        <v>0</v>
      </c>
      <c r="DF430" t="b">
        <v>1</v>
      </c>
      <c r="DG430" s="23">
        <f>ROUND(ПП4[[#This Row],[Стоимость квартиры с отделкой]]/1000000,2)</f>
        <v>3.81</v>
      </c>
    </row>
    <row r="431" spans="1:111" x14ac:dyDescent="0.25">
      <c r="A431">
        <v>430</v>
      </c>
      <c r="B431" t="s">
        <v>22</v>
      </c>
      <c r="C431">
        <v>5</v>
      </c>
      <c r="D431">
        <v>2</v>
      </c>
      <c r="E431">
        <v>1</v>
      </c>
      <c r="F431">
        <v>14.29</v>
      </c>
      <c r="I431">
        <v>14.29</v>
      </c>
      <c r="J431">
        <v>12.32</v>
      </c>
      <c r="K431">
        <v>3.72</v>
      </c>
      <c r="N431">
        <v>6.91</v>
      </c>
      <c r="O431">
        <v>2.72</v>
      </c>
      <c r="Q431">
        <v>2.72</v>
      </c>
      <c r="R431">
        <v>39.96</v>
      </c>
      <c r="S431">
        <v>37.24</v>
      </c>
      <c r="T431">
        <v>38.6</v>
      </c>
      <c r="U431">
        <v>39.9</v>
      </c>
      <c r="V431">
        <v>71400</v>
      </c>
      <c r="W431">
        <v>3570</v>
      </c>
      <c r="X431">
        <v>74970</v>
      </c>
      <c r="Y431">
        <v>2998.8</v>
      </c>
      <c r="Z431">
        <v>77968.800000000003</v>
      </c>
      <c r="AA431">
        <v>3898.440000000001</v>
      </c>
      <c r="AB431">
        <v>81867.240000000005</v>
      </c>
      <c r="AC431">
        <v>10.069670520000001</v>
      </c>
      <c r="AD431">
        <v>81877.309670520001</v>
      </c>
      <c r="AE431">
        <v>4093.8654835259999</v>
      </c>
      <c r="AF431">
        <v>85971.175154045995</v>
      </c>
      <c r="AH431">
        <v>85971.175154045995</v>
      </c>
      <c r="AI431">
        <v>2579.1352546213802</v>
      </c>
      <c r="AJ431">
        <v>88550.31040866737</v>
      </c>
      <c r="AK431">
        <v>885.50310408667372</v>
      </c>
      <c r="AL431">
        <v>89435.813512754044</v>
      </c>
      <c r="AM431">
        <v>1788.7162702550809</v>
      </c>
      <c r="AN431">
        <v>91224.529783009129</v>
      </c>
      <c r="AO431">
        <v>1824.4905956601824</v>
      </c>
      <c r="AP431">
        <v>93049.020378669316</v>
      </c>
      <c r="AQ431">
        <v>2791.4706113600796</v>
      </c>
      <c r="AR431">
        <v>95840.490990029415</v>
      </c>
      <c r="AT431">
        <v>95840.490990029415</v>
      </c>
      <c r="AU431">
        <v>2875.2147297008819</v>
      </c>
      <c r="AV431">
        <v>98715.705719730278</v>
      </c>
      <c r="AX431">
        <v>98715.705719730278</v>
      </c>
      <c r="AZ431">
        <v>98715.705719730278</v>
      </c>
      <c r="BB431">
        <v>98715.705719730278</v>
      </c>
      <c r="BD431">
        <v>98715.705719730278</v>
      </c>
      <c r="BF431">
        <v>98715.705719730278</v>
      </c>
      <c r="BH431">
        <v>98715.705719730278</v>
      </c>
      <c r="BI431" s="5"/>
      <c r="BJ431" s="5">
        <v>98715.705719730278</v>
      </c>
      <c r="BL431">
        <v>98715.705719730278</v>
      </c>
      <c r="BN431">
        <v>98715.705719730278</v>
      </c>
      <c r="BP431">
        <v>98715.705719730278</v>
      </c>
      <c r="BR431">
        <v>98715.705719730278</v>
      </c>
      <c r="BT431">
        <v>98715.705719730278</v>
      </c>
      <c r="BV431">
        <v>98715.705719730278</v>
      </c>
      <c r="BX431">
        <v>98715.705719730278</v>
      </c>
      <c r="BY431">
        <v>98715.71</v>
      </c>
      <c r="BZ431">
        <v>3810426.41</v>
      </c>
      <c r="CB431">
        <v>0.06</v>
      </c>
      <c r="CC431">
        <v>228625.5846</v>
      </c>
      <c r="CD431">
        <v>92792.767616580313</v>
      </c>
      <c r="CE431">
        <v>3581800.83</v>
      </c>
      <c r="CF431" t="s">
        <v>10</v>
      </c>
      <c r="CG431">
        <v>22000</v>
      </c>
      <c r="CH431">
        <v>114792.76761658031</v>
      </c>
      <c r="CI431">
        <v>849200</v>
      </c>
      <c r="CJ431">
        <v>4431000.83</v>
      </c>
      <c r="CL431" t="s">
        <v>110</v>
      </c>
      <c r="CN431">
        <v>0</v>
      </c>
      <c r="CO431" t="s">
        <v>1</v>
      </c>
      <c r="CP431" t="s">
        <v>1</v>
      </c>
      <c r="CQ431" t="b">
        <v>1</v>
      </c>
      <c r="CR431" t="s">
        <v>1863</v>
      </c>
      <c r="CT431" t="s">
        <v>1871</v>
      </c>
      <c r="CU431" t="s">
        <v>1864</v>
      </c>
      <c r="CV431" t="s">
        <v>1152</v>
      </c>
      <c r="CW431" t="s">
        <v>128</v>
      </c>
      <c r="CX431" t="s">
        <v>1450</v>
      </c>
      <c r="CY431">
        <v>1.2999999999999972</v>
      </c>
      <c r="CZ431">
        <v>149230.59790155408</v>
      </c>
      <c r="DA431">
        <v>4431000.83</v>
      </c>
      <c r="DB431" t="s">
        <v>10</v>
      </c>
      <c r="DC431" t="b">
        <v>1</v>
      </c>
      <c r="DD431">
        <v>4431000.83</v>
      </c>
      <c r="DE431">
        <v>0</v>
      </c>
      <c r="DF431" t="b">
        <v>1</v>
      </c>
      <c r="DG431" s="23">
        <f>ROUND(ПП4[[#This Row],[Стоимость квартиры с отделкой]]/1000000,2)</f>
        <v>4.43</v>
      </c>
    </row>
    <row r="432" spans="1:111" x14ac:dyDescent="0.25">
      <c r="A432">
        <v>431</v>
      </c>
      <c r="B432" t="s">
        <v>22</v>
      </c>
      <c r="C432">
        <v>5</v>
      </c>
      <c r="D432">
        <v>3</v>
      </c>
      <c r="E432">
        <v>3</v>
      </c>
      <c r="F432">
        <v>16.05</v>
      </c>
      <c r="G432">
        <v>11.28</v>
      </c>
      <c r="H432">
        <v>10.82</v>
      </c>
      <c r="I432">
        <v>38.15</v>
      </c>
      <c r="J432">
        <v>17.41</v>
      </c>
      <c r="K432">
        <v>3.81</v>
      </c>
      <c r="L432">
        <v>1.87</v>
      </c>
      <c r="N432">
        <v>11.71</v>
      </c>
      <c r="O432">
        <v>2.65</v>
      </c>
      <c r="Q432">
        <v>2.65</v>
      </c>
      <c r="R432">
        <v>75.599999999999994</v>
      </c>
      <c r="S432">
        <v>72.949999999999989</v>
      </c>
      <c r="T432">
        <v>74.28</v>
      </c>
      <c r="U432">
        <v>75.999999999999986</v>
      </c>
      <c r="V432">
        <v>67110.400000000009</v>
      </c>
      <c r="W432">
        <v>3355.5200000000004</v>
      </c>
      <c r="X432">
        <v>70465.920000000013</v>
      </c>
      <c r="Z432">
        <v>70465.920000000013</v>
      </c>
      <c r="AB432">
        <v>70465.920000000013</v>
      </c>
      <c r="AC432">
        <v>8.6673081600000028</v>
      </c>
      <c r="AD432">
        <v>70474.587308160015</v>
      </c>
      <c r="AF432">
        <v>70474.587308160015</v>
      </c>
      <c r="AH432">
        <v>70474.587308160015</v>
      </c>
      <c r="AI432">
        <v>2114.2376192448005</v>
      </c>
      <c r="AJ432">
        <v>72588.824927404814</v>
      </c>
      <c r="AL432">
        <v>72588.824927404814</v>
      </c>
      <c r="AN432">
        <v>72588.824927404814</v>
      </c>
      <c r="AP432">
        <v>72588.824927404814</v>
      </c>
      <c r="AR432">
        <v>72588.824927404814</v>
      </c>
      <c r="AT432">
        <v>72588.824927404814</v>
      </c>
      <c r="AV432">
        <v>72588.824927404814</v>
      </c>
      <c r="AX432">
        <v>72588.824927404814</v>
      </c>
      <c r="AZ432">
        <v>72588.824927404814</v>
      </c>
      <c r="BB432">
        <v>72588.824927404814</v>
      </c>
      <c r="BD432">
        <v>72588.824927404814</v>
      </c>
      <c r="BF432">
        <v>72588.824927404814</v>
      </c>
      <c r="BH432">
        <v>72588.824927404814</v>
      </c>
      <c r="BI432" s="5"/>
      <c r="BJ432" s="5">
        <v>72588.824927404814</v>
      </c>
      <c r="BL432">
        <v>72588.824927404814</v>
      </c>
      <c r="BN432">
        <v>72588.824927404814</v>
      </c>
      <c r="BP432">
        <v>72588.824927404814</v>
      </c>
      <c r="BR432">
        <v>72588.824927404814</v>
      </c>
      <c r="BT432">
        <v>72588.824927404814</v>
      </c>
      <c r="BV432">
        <v>72588.824927404814</v>
      </c>
      <c r="BX432">
        <v>72588.824927404814</v>
      </c>
      <c r="BY432">
        <v>72588.820000000007</v>
      </c>
      <c r="BZ432">
        <v>5391897.5499999998</v>
      </c>
      <c r="CB432">
        <v>0.03</v>
      </c>
      <c r="CC432">
        <v>161756.9265</v>
      </c>
      <c r="CD432">
        <v>70411.155358104472</v>
      </c>
      <c r="CE432">
        <v>5230140.62</v>
      </c>
      <c r="CF432" t="s">
        <v>10</v>
      </c>
      <c r="CG432">
        <v>15000</v>
      </c>
      <c r="CH432">
        <v>85411.155358104486</v>
      </c>
      <c r="CI432">
        <v>1114200</v>
      </c>
      <c r="CJ432">
        <v>6344340.6200000001</v>
      </c>
      <c r="CK432" t="s">
        <v>20</v>
      </c>
      <c r="CL432" t="s">
        <v>62</v>
      </c>
      <c r="CN432">
        <v>0</v>
      </c>
      <c r="CO432" t="s">
        <v>1</v>
      </c>
      <c r="CP432" t="s">
        <v>1</v>
      </c>
      <c r="CQ432" t="b">
        <v>1</v>
      </c>
      <c r="CR432" t="s">
        <v>1863</v>
      </c>
      <c r="CT432" t="s">
        <v>1871</v>
      </c>
      <c r="CU432" t="s">
        <v>1858</v>
      </c>
      <c r="CV432" t="s">
        <v>1153</v>
      </c>
      <c r="CW432" t="s">
        <v>128</v>
      </c>
      <c r="CX432" t="s">
        <v>1450</v>
      </c>
      <c r="CY432">
        <v>1.7199999999999849</v>
      </c>
      <c r="CZ432">
        <v>146907.18721593838</v>
      </c>
      <c r="DA432">
        <v>6344340.6200000001</v>
      </c>
      <c r="DB432" t="s">
        <v>10</v>
      </c>
      <c r="DC432" t="b">
        <v>1</v>
      </c>
      <c r="DD432">
        <v>6344340.6200000001</v>
      </c>
      <c r="DE432">
        <v>0</v>
      </c>
      <c r="DF432" t="b">
        <v>1</v>
      </c>
      <c r="DG432" s="23">
        <f>ROUND(ПП4[[#This Row],[Стоимость квартиры с отделкой]]/1000000,2)</f>
        <v>6.34</v>
      </c>
    </row>
    <row r="433" spans="1:111" x14ac:dyDescent="0.25">
      <c r="A433">
        <v>432</v>
      </c>
      <c r="B433" t="s">
        <v>22</v>
      </c>
      <c r="C433">
        <v>5</v>
      </c>
      <c r="D433">
        <v>4</v>
      </c>
      <c r="E433">
        <v>1</v>
      </c>
      <c r="F433">
        <v>12.09</v>
      </c>
      <c r="I433">
        <v>12.09</v>
      </c>
      <c r="J433">
        <v>12.26</v>
      </c>
      <c r="K433">
        <v>3.71</v>
      </c>
      <c r="N433">
        <v>7.06</v>
      </c>
      <c r="O433">
        <v>2.75</v>
      </c>
      <c r="Q433">
        <v>2.75</v>
      </c>
      <c r="R433">
        <v>37.869999999999997</v>
      </c>
      <c r="S433">
        <v>35.119999999999997</v>
      </c>
      <c r="T433">
        <v>36.5</v>
      </c>
      <c r="U433">
        <v>37.700000000000003</v>
      </c>
      <c r="V433">
        <v>71400</v>
      </c>
      <c r="W433">
        <v>3570</v>
      </c>
      <c r="X433">
        <v>74970</v>
      </c>
      <c r="Y433">
        <v>2998.8</v>
      </c>
      <c r="Z433">
        <v>77968.800000000003</v>
      </c>
      <c r="AA433">
        <v>3898.440000000001</v>
      </c>
      <c r="AB433">
        <v>81867.240000000005</v>
      </c>
      <c r="AC433">
        <v>10.069670520000001</v>
      </c>
      <c r="AD433">
        <v>81877.309670520001</v>
      </c>
      <c r="AE433">
        <v>4093.8654835259999</v>
      </c>
      <c r="AF433">
        <v>85971.175154045995</v>
      </c>
      <c r="AG433">
        <v>4298.5587577022998</v>
      </c>
      <c r="AH433">
        <v>90269.733911748292</v>
      </c>
      <c r="AI433">
        <v>2708.0920173524487</v>
      </c>
      <c r="AJ433">
        <v>92977.825929100742</v>
      </c>
      <c r="AL433">
        <v>92977.825929100742</v>
      </c>
      <c r="AN433">
        <v>92977.825929100742</v>
      </c>
      <c r="AP433">
        <v>92977.825929100742</v>
      </c>
      <c r="AR433">
        <v>92977.825929100742</v>
      </c>
      <c r="AT433">
        <v>92977.825929100742</v>
      </c>
      <c r="AV433">
        <v>92977.825929100742</v>
      </c>
      <c r="AX433">
        <v>92977.825929100742</v>
      </c>
      <c r="AZ433">
        <v>92977.825929100742</v>
      </c>
      <c r="BB433">
        <v>92977.825929100742</v>
      </c>
      <c r="BD433">
        <v>92977.825929100742</v>
      </c>
      <c r="BF433">
        <v>92977.825929100742</v>
      </c>
      <c r="BH433">
        <v>92977.825929100742</v>
      </c>
      <c r="BI433" s="5"/>
      <c r="BJ433" s="5">
        <v>92977.825929100742</v>
      </c>
      <c r="BL433">
        <v>92977.825929100742</v>
      </c>
      <c r="BN433">
        <v>92977.825929100742</v>
      </c>
      <c r="BP433">
        <v>92977.825929100742</v>
      </c>
      <c r="BR433">
        <v>92977.825929100742</v>
      </c>
      <c r="BT433">
        <v>92977.825929100742</v>
      </c>
      <c r="BV433">
        <v>92977.825929100742</v>
      </c>
      <c r="BX433">
        <v>92977.825929100742</v>
      </c>
      <c r="BY433">
        <v>92977.83</v>
      </c>
      <c r="BZ433">
        <v>3393690.8</v>
      </c>
      <c r="CB433">
        <v>0.06</v>
      </c>
      <c r="CC433">
        <v>203621.44799999995</v>
      </c>
      <c r="CD433">
        <v>87399.160273972608</v>
      </c>
      <c r="CE433">
        <v>3190069.35</v>
      </c>
      <c r="CF433" t="s">
        <v>9</v>
      </c>
      <c r="CG433">
        <v>4000</v>
      </c>
      <c r="CH433">
        <v>91399.160273972608</v>
      </c>
      <c r="CI433">
        <v>146000</v>
      </c>
      <c r="CJ433">
        <v>3336069.35</v>
      </c>
      <c r="CL433" t="s">
        <v>110</v>
      </c>
      <c r="CN433">
        <v>0</v>
      </c>
      <c r="CO433" t="s">
        <v>1</v>
      </c>
      <c r="CP433" t="s">
        <v>1</v>
      </c>
      <c r="CQ433" t="b">
        <v>1</v>
      </c>
      <c r="CR433" t="s">
        <v>1863</v>
      </c>
      <c r="CT433" t="s">
        <v>1871</v>
      </c>
      <c r="CU433" t="s">
        <v>1864</v>
      </c>
      <c r="CV433" t="s">
        <v>1154</v>
      </c>
      <c r="CW433" t="s">
        <v>128</v>
      </c>
      <c r="CX433" t="s">
        <v>1450</v>
      </c>
      <c r="CY433">
        <v>1.1999999999999955</v>
      </c>
      <c r="CZ433">
        <v>109678.99232876672</v>
      </c>
      <c r="DA433">
        <v>3336069.35</v>
      </c>
      <c r="DB433" t="s">
        <v>9</v>
      </c>
      <c r="DC433" t="b">
        <v>1</v>
      </c>
      <c r="DD433">
        <v>3336069.35</v>
      </c>
      <c r="DE433">
        <v>0</v>
      </c>
      <c r="DF433" t="b">
        <v>1</v>
      </c>
      <c r="DG433" s="23">
        <f>ROUND(ПП4[[#This Row],[Стоимость квартиры с отделкой]]/1000000,2)</f>
        <v>3.34</v>
      </c>
    </row>
    <row r="434" spans="1:111" x14ac:dyDescent="0.25">
      <c r="A434">
        <v>433</v>
      </c>
      <c r="B434" t="s">
        <v>22</v>
      </c>
      <c r="C434">
        <v>5</v>
      </c>
      <c r="D434">
        <v>5</v>
      </c>
      <c r="E434">
        <v>2</v>
      </c>
      <c r="F434">
        <v>15.61</v>
      </c>
      <c r="G434">
        <v>12.02</v>
      </c>
      <c r="I434">
        <v>27.63</v>
      </c>
      <c r="J434">
        <v>13.1</v>
      </c>
      <c r="K434">
        <v>3.61</v>
      </c>
      <c r="L434">
        <v>1.82</v>
      </c>
      <c r="N434">
        <v>8.52</v>
      </c>
      <c r="O434">
        <v>2.72</v>
      </c>
      <c r="Q434">
        <v>2.72</v>
      </c>
      <c r="R434">
        <v>57.4</v>
      </c>
      <c r="S434">
        <v>54.68</v>
      </c>
      <c r="T434">
        <v>56.04</v>
      </c>
      <c r="U434">
        <v>57.599999999999994</v>
      </c>
      <c r="V434">
        <v>67306.399999999994</v>
      </c>
      <c r="W434">
        <v>3365.3199999999997</v>
      </c>
      <c r="X434">
        <v>70671.72</v>
      </c>
      <c r="Z434">
        <v>70671.72</v>
      </c>
      <c r="AA434">
        <v>3533.5859999999998</v>
      </c>
      <c r="AB434">
        <v>74205.305999999997</v>
      </c>
      <c r="AC434">
        <v>9.1272526379999999</v>
      </c>
      <c r="AD434">
        <v>74214.433252638002</v>
      </c>
      <c r="AF434">
        <v>74214.433252638002</v>
      </c>
      <c r="AH434">
        <v>74214.433252638002</v>
      </c>
      <c r="AI434">
        <v>1484.2886650527601</v>
      </c>
      <c r="AJ434">
        <v>75698.721917690767</v>
      </c>
      <c r="AK434">
        <v>756.98721917690773</v>
      </c>
      <c r="AL434">
        <v>76455.709136867677</v>
      </c>
      <c r="AN434">
        <v>76455.709136867677</v>
      </c>
      <c r="AP434">
        <v>76455.709136867677</v>
      </c>
      <c r="AR434">
        <v>76455.709136867677</v>
      </c>
      <c r="AT434">
        <v>76455.709136867677</v>
      </c>
      <c r="AV434">
        <v>76455.709136867677</v>
      </c>
      <c r="AX434">
        <v>76455.709136867677</v>
      </c>
      <c r="AZ434">
        <v>76455.709136867677</v>
      </c>
      <c r="BB434">
        <v>76455.709136867677</v>
      </c>
      <c r="BD434">
        <v>76455.709136867677</v>
      </c>
      <c r="BF434">
        <v>76455.709136867677</v>
      </c>
      <c r="BH434">
        <v>76455.709136867677</v>
      </c>
      <c r="BI434" s="5"/>
      <c r="BJ434" s="5">
        <v>76455.709136867677</v>
      </c>
      <c r="BL434">
        <v>76455.709136867677</v>
      </c>
      <c r="BN434">
        <v>76455.709136867677</v>
      </c>
      <c r="BP434">
        <v>76455.709136867677</v>
      </c>
      <c r="BR434">
        <v>76455.709136867677</v>
      </c>
      <c r="BT434">
        <v>76455.709136867677</v>
      </c>
      <c r="BV434">
        <v>76455.709136867677</v>
      </c>
      <c r="BX434">
        <v>76455.709136867677</v>
      </c>
      <c r="BY434">
        <v>76455.710000000006</v>
      </c>
      <c r="BZ434">
        <v>4284577.99</v>
      </c>
      <c r="CB434">
        <v>0.06</v>
      </c>
      <c r="CC434">
        <v>257074.67939999999</v>
      </c>
      <c r="CD434">
        <v>71868.367416131339</v>
      </c>
      <c r="CE434">
        <v>4027503.31</v>
      </c>
      <c r="CF434" t="s">
        <v>10</v>
      </c>
      <c r="CG434">
        <v>15000</v>
      </c>
      <c r="CH434">
        <v>86868.367416131339</v>
      </c>
      <c r="CI434">
        <v>840599.99999999953</v>
      </c>
      <c r="CJ434">
        <v>4868103.3099999996</v>
      </c>
      <c r="CL434" t="s">
        <v>110</v>
      </c>
      <c r="CN434">
        <v>0</v>
      </c>
      <c r="CO434" t="s">
        <v>1</v>
      </c>
      <c r="CP434" t="s">
        <v>1</v>
      </c>
      <c r="CQ434" t="b">
        <v>1</v>
      </c>
      <c r="CR434" t="s">
        <v>1863</v>
      </c>
      <c r="CT434" t="s">
        <v>1871</v>
      </c>
      <c r="CU434" t="s">
        <v>1865</v>
      </c>
      <c r="CV434" t="s">
        <v>1155</v>
      </c>
      <c r="CW434" t="s">
        <v>128</v>
      </c>
      <c r="CX434" t="s">
        <v>1450</v>
      </c>
      <c r="CY434">
        <v>1.5599999999999952</v>
      </c>
      <c r="CZ434">
        <v>135514.65316916446</v>
      </c>
      <c r="DA434">
        <v>4868103.3099999996</v>
      </c>
      <c r="DB434" t="s">
        <v>10</v>
      </c>
      <c r="DC434" t="b">
        <v>1</v>
      </c>
      <c r="DD434">
        <v>4868103.3099999996</v>
      </c>
      <c r="DE434">
        <v>0</v>
      </c>
      <c r="DF434" t="b">
        <v>1</v>
      </c>
      <c r="DG434" s="23">
        <f>ROUND(ПП4[[#This Row],[Стоимость квартиры с отделкой]]/1000000,2)</f>
        <v>4.87</v>
      </c>
    </row>
    <row r="435" spans="1:111" x14ac:dyDescent="0.25">
      <c r="A435">
        <v>434</v>
      </c>
      <c r="B435" t="s">
        <v>22</v>
      </c>
      <c r="C435">
        <v>5</v>
      </c>
      <c r="D435">
        <v>6</v>
      </c>
      <c r="E435">
        <v>2</v>
      </c>
      <c r="F435">
        <v>15.61</v>
      </c>
      <c r="G435">
        <v>9.66</v>
      </c>
      <c r="I435">
        <v>25.27</v>
      </c>
      <c r="J435">
        <v>16.53</v>
      </c>
      <c r="K435">
        <v>3.63</v>
      </c>
      <c r="L435">
        <v>2.21</v>
      </c>
      <c r="N435">
        <v>9.6199999999999992</v>
      </c>
      <c r="O435">
        <v>2.72</v>
      </c>
      <c r="Q435">
        <v>2.72</v>
      </c>
      <c r="R435">
        <v>59.98</v>
      </c>
      <c r="S435">
        <v>57.26</v>
      </c>
      <c r="T435">
        <v>58.62</v>
      </c>
      <c r="U435">
        <v>60.9</v>
      </c>
      <c r="V435">
        <v>67972.800000000003</v>
      </c>
      <c r="W435">
        <v>3398.6400000000003</v>
      </c>
      <c r="X435">
        <v>71371.44</v>
      </c>
      <c r="Z435">
        <v>71371.44</v>
      </c>
      <c r="AA435">
        <v>3568.5720000000001</v>
      </c>
      <c r="AB435">
        <v>74940.012000000002</v>
      </c>
      <c r="AC435">
        <v>9.2176214760000015</v>
      </c>
      <c r="AD435">
        <v>74949.229621475999</v>
      </c>
      <c r="AF435">
        <v>74949.229621475999</v>
      </c>
      <c r="AH435">
        <v>74949.229621475999</v>
      </c>
      <c r="AI435">
        <v>1498.98459242952</v>
      </c>
      <c r="AJ435">
        <v>76448.214213905521</v>
      </c>
      <c r="AL435">
        <v>76448.214213905521</v>
      </c>
      <c r="AN435">
        <v>76448.214213905521</v>
      </c>
      <c r="AP435">
        <v>76448.214213905521</v>
      </c>
      <c r="AR435">
        <v>76448.214213905521</v>
      </c>
      <c r="AT435">
        <v>76448.214213905521</v>
      </c>
      <c r="AV435">
        <v>76448.214213905521</v>
      </c>
      <c r="AX435">
        <v>76448.214213905521</v>
      </c>
      <c r="AZ435">
        <v>76448.214213905521</v>
      </c>
      <c r="BB435">
        <v>76448.214213905521</v>
      </c>
      <c r="BD435">
        <v>76448.214213905521</v>
      </c>
      <c r="BF435">
        <v>76448.214213905521</v>
      </c>
      <c r="BH435">
        <v>76448.214213905521</v>
      </c>
      <c r="BI435" s="5"/>
      <c r="BJ435" s="5">
        <v>76448.214213905521</v>
      </c>
      <c r="BL435">
        <v>76448.214213905521</v>
      </c>
      <c r="BN435">
        <v>76448.214213905521</v>
      </c>
      <c r="BP435">
        <v>76448.214213905521</v>
      </c>
      <c r="BR435">
        <v>76448.214213905521</v>
      </c>
      <c r="BT435">
        <v>76448.214213905521</v>
      </c>
      <c r="BV435">
        <v>76448.214213905521</v>
      </c>
      <c r="BX435">
        <v>76448.214213905521</v>
      </c>
      <c r="BY435">
        <v>76448.210000000006</v>
      </c>
      <c r="BZ435">
        <v>4481394.07</v>
      </c>
      <c r="CB435">
        <v>0.03</v>
      </c>
      <c r="CC435">
        <v>134441.82209999999</v>
      </c>
      <c r="CD435">
        <v>74154.76373251449</v>
      </c>
      <c r="CE435">
        <v>4346952.25</v>
      </c>
      <c r="CF435" t="s">
        <v>9</v>
      </c>
      <c r="CG435">
        <v>4000</v>
      </c>
      <c r="CH435">
        <v>78154.76373251449</v>
      </c>
      <c r="CI435">
        <v>234480</v>
      </c>
      <c r="CJ435">
        <v>4581432.25</v>
      </c>
      <c r="CL435" t="s">
        <v>69</v>
      </c>
      <c r="CN435">
        <v>0</v>
      </c>
      <c r="CO435" t="s">
        <v>1</v>
      </c>
      <c r="CP435" t="s">
        <v>1</v>
      </c>
      <c r="CQ435" t="b">
        <v>1</v>
      </c>
      <c r="CR435" t="s">
        <v>1863</v>
      </c>
      <c r="CT435" t="s">
        <v>1871</v>
      </c>
      <c r="CU435" t="s">
        <v>1857</v>
      </c>
      <c r="CV435" t="s">
        <v>1156</v>
      </c>
      <c r="CW435" t="s">
        <v>128</v>
      </c>
      <c r="CX435" t="s">
        <v>1450</v>
      </c>
      <c r="CY435">
        <v>2.2800000000000011</v>
      </c>
      <c r="CZ435">
        <v>178192.86131013316</v>
      </c>
      <c r="DA435">
        <v>4581432.25</v>
      </c>
      <c r="DB435" t="s">
        <v>9</v>
      </c>
      <c r="DC435" t="b">
        <v>1</v>
      </c>
      <c r="DD435">
        <v>4581432.25</v>
      </c>
      <c r="DE435">
        <v>0</v>
      </c>
      <c r="DF435" t="b">
        <v>1</v>
      </c>
      <c r="DG435" s="23">
        <f>ROUND(ПП4[[#This Row],[Стоимость квартиры с отделкой]]/1000000,2)</f>
        <v>4.58</v>
      </c>
    </row>
    <row r="436" spans="1:111" x14ac:dyDescent="0.25">
      <c r="A436">
        <v>435</v>
      </c>
      <c r="B436" t="s">
        <v>22</v>
      </c>
      <c r="C436">
        <v>5</v>
      </c>
      <c r="D436">
        <v>7</v>
      </c>
      <c r="E436">
        <v>2</v>
      </c>
      <c r="F436">
        <v>11.83</v>
      </c>
      <c r="G436">
        <v>11.4</v>
      </c>
      <c r="I436">
        <v>23.23</v>
      </c>
      <c r="J436">
        <v>27.16</v>
      </c>
      <c r="K436">
        <v>5.28</v>
      </c>
      <c r="L436">
        <v>1.75</v>
      </c>
      <c r="N436">
        <v>8.67</v>
      </c>
      <c r="O436">
        <v>2.8</v>
      </c>
      <c r="Q436">
        <v>2.8</v>
      </c>
      <c r="R436">
        <v>68.89</v>
      </c>
      <c r="S436">
        <v>66.09</v>
      </c>
      <c r="T436">
        <v>67.489999999999995</v>
      </c>
      <c r="U436">
        <v>69.2</v>
      </c>
      <c r="V436">
        <v>71304.800000000003</v>
      </c>
      <c r="W436">
        <v>3565.24</v>
      </c>
      <c r="X436">
        <v>74870.039999999994</v>
      </c>
      <c r="Z436">
        <v>74870.039999999994</v>
      </c>
      <c r="AA436">
        <v>3743.502</v>
      </c>
      <c r="AB436">
        <v>78613.542000000016</v>
      </c>
      <c r="AC436">
        <v>9.6694656660000025</v>
      </c>
      <c r="AD436">
        <v>78623.211465666012</v>
      </c>
      <c r="AF436">
        <v>78623.211465666012</v>
      </c>
      <c r="AH436">
        <v>78623.211465666012</v>
      </c>
      <c r="AI436">
        <v>1572.4642293133202</v>
      </c>
      <c r="AJ436">
        <v>80195.675694979334</v>
      </c>
      <c r="AK436">
        <v>2405.8702708493797</v>
      </c>
      <c r="AL436">
        <v>82601.545965828715</v>
      </c>
      <c r="AM436">
        <v>3304.0618386331485</v>
      </c>
      <c r="AN436">
        <v>85905.607804461863</v>
      </c>
      <c r="AP436">
        <v>85905.607804461863</v>
      </c>
      <c r="AQ436">
        <v>2577.168234133856</v>
      </c>
      <c r="AR436">
        <v>88482.776038595723</v>
      </c>
      <c r="AT436">
        <v>88482.776038595723</v>
      </c>
      <c r="AU436">
        <v>2654.4832811578717</v>
      </c>
      <c r="AV436">
        <v>91137.259319753604</v>
      </c>
      <c r="AX436">
        <v>91137.259319753604</v>
      </c>
      <c r="AZ436">
        <v>91137.259319753604</v>
      </c>
      <c r="BB436">
        <v>91137.259319753604</v>
      </c>
      <c r="BD436">
        <v>91137.259319753604</v>
      </c>
      <c r="BF436">
        <v>91137.259319753604</v>
      </c>
      <c r="BH436">
        <v>91137.259319753604</v>
      </c>
      <c r="BI436" s="5">
        <v>4556.8629659876797</v>
      </c>
      <c r="BJ436" s="5">
        <v>95694.122285741265</v>
      </c>
      <c r="BL436">
        <v>95694.122285741265</v>
      </c>
      <c r="BN436">
        <v>95694.122285741265</v>
      </c>
      <c r="BP436">
        <v>95694.122285741265</v>
      </c>
      <c r="BR436">
        <v>95694.122285741265</v>
      </c>
      <c r="BT436">
        <v>95694.122285741265</v>
      </c>
      <c r="BV436">
        <v>95694.122285741265</v>
      </c>
      <c r="BX436">
        <v>95694.122285741265</v>
      </c>
      <c r="BY436">
        <v>95694.12</v>
      </c>
      <c r="BZ436">
        <v>6458400</v>
      </c>
      <c r="CC436">
        <v>0</v>
      </c>
      <c r="CD436">
        <v>95694.176915098535</v>
      </c>
      <c r="CE436">
        <v>6458400</v>
      </c>
      <c r="CF436" t="s">
        <v>8</v>
      </c>
      <c r="CH436">
        <v>95694.176915098535</v>
      </c>
      <c r="CI436">
        <v>0</v>
      </c>
      <c r="CJ436">
        <v>6458400</v>
      </c>
      <c r="CK436" t="s">
        <v>20</v>
      </c>
      <c r="CN436">
        <v>0</v>
      </c>
      <c r="CO436" t="s">
        <v>1</v>
      </c>
      <c r="CP436" t="s">
        <v>1</v>
      </c>
      <c r="CQ436" t="b">
        <v>1</v>
      </c>
      <c r="CR436" t="s">
        <v>1863</v>
      </c>
      <c r="CT436" t="s">
        <v>1871</v>
      </c>
      <c r="CU436" t="s">
        <v>1857</v>
      </c>
      <c r="CV436" t="s">
        <v>1157</v>
      </c>
      <c r="CW436" t="s">
        <v>1269</v>
      </c>
      <c r="CX436" t="s">
        <v>1450</v>
      </c>
      <c r="CY436">
        <v>1.710000000000008</v>
      </c>
      <c r="CZ436">
        <v>163637.04252481926</v>
      </c>
      <c r="DA436">
        <v>6458400</v>
      </c>
      <c r="DB436" t="s">
        <v>8</v>
      </c>
      <c r="DC436" t="b">
        <v>1</v>
      </c>
      <c r="DD436">
        <v>6458400</v>
      </c>
      <c r="DE436">
        <v>0</v>
      </c>
      <c r="DF436" t="b">
        <v>1</v>
      </c>
      <c r="DG436" s="23">
        <f>ROUND(ПП4[[#This Row],[Стоимость квартиры с отделкой]]/1000000,2)</f>
        <v>6.46</v>
      </c>
    </row>
    <row r="437" spans="1:111" x14ac:dyDescent="0.25">
      <c r="A437">
        <v>436</v>
      </c>
      <c r="B437" t="s">
        <v>22</v>
      </c>
      <c r="C437">
        <v>5</v>
      </c>
      <c r="D437">
        <v>8</v>
      </c>
      <c r="E437">
        <v>2</v>
      </c>
      <c r="F437">
        <v>17.25</v>
      </c>
      <c r="G437">
        <v>14.07</v>
      </c>
      <c r="I437">
        <v>31.32</v>
      </c>
      <c r="J437">
        <v>14.23</v>
      </c>
      <c r="K437">
        <v>3.81</v>
      </c>
      <c r="L437">
        <v>1.75</v>
      </c>
      <c r="N437">
        <v>11.07</v>
      </c>
      <c r="O437">
        <v>3.12</v>
      </c>
      <c r="Q437">
        <v>3.12</v>
      </c>
      <c r="R437">
        <v>65.3</v>
      </c>
      <c r="S437">
        <v>62.18</v>
      </c>
      <c r="T437">
        <v>63.74</v>
      </c>
      <c r="U437">
        <v>65</v>
      </c>
      <c r="V437">
        <v>68639.199999999997</v>
      </c>
      <c r="W437">
        <v>3431.96</v>
      </c>
      <c r="X437">
        <v>72071.16</v>
      </c>
      <c r="Z437">
        <v>72071.16</v>
      </c>
      <c r="AA437">
        <v>3603.558</v>
      </c>
      <c r="AB437">
        <v>75674.717999999993</v>
      </c>
      <c r="AC437">
        <v>9.3079903140000013</v>
      </c>
      <c r="AD437">
        <v>75684.02599031401</v>
      </c>
      <c r="AF437">
        <v>75684.02599031401</v>
      </c>
      <c r="AH437">
        <v>75684.02599031401</v>
      </c>
      <c r="AI437">
        <v>1513.6805198062802</v>
      </c>
      <c r="AJ437">
        <v>77197.70651012029</v>
      </c>
      <c r="AK437">
        <v>771.97706510120292</v>
      </c>
      <c r="AL437">
        <v>77969.683575221497</v>
      </c>
      <c r="AM437">
        <v>1559.3936715044299</v>
      </c>
      <c r="AN437">
        <v>79529.077246725923</v>
      </c>
      <c r="AP437">
        <v>79529.077246725923</v>
      </c>
      <c r="AQ437">
        <v>2385.8723174017778</v>
      </c>
      <c r="AR437">
        <v>81914.949564127703</v>
      </c>
      <c r="AT437">
        <v>81914.949564127703</v>
      </c>
      <c r="AU437">
        <v>2457.4484869238308</v>
      </c>
      <c r="AV437">
        <v>84372.398051051539</v>
      </c>
      <c r="AX437">
        <v>84372.398051051539</v>
      </c>
      <c r="AZ437">
        <v>84372.398051051539</v>
      </c>
      <c r="BB437">
        <v>84372.398051051539</v>
      </c>
      <c r="BD437">
        <v>84372.398051051539</v>
      </c>
      <c r="BF437">
        <v>84372.398051051539</v>
      </c>
      <c r="BH437">
        <v>84372.398051051539</v>
      </c>
      <c r="BI437" s="5"/>
      <c r="BJ437" s="5">
        <v>84372.398051051539</v>
      </c>
      <c r="BL437">
        <v>84372.398051051539</v>
      </c>
      <c r="BN437">
        <v>84372.398051051539</v>
      </c>
      <c r="BP437">
        <v>84372.398051051539</v>
      </c>
      <c r="BR437">
        <v>84372.398051051539</v>
      </c>
      <c r="BT437">
        <v>84372.398051051539</v>
      </c>
      <c r="BV437">
        <v>84372.398051051539</v>
      </c>
      <c r="BX437">
        <v>84372.398051051539</v>
      </c>
      <c r="BY437">
        <v>84372.4</v>
      </c>
      <c r="BZ437">
        <v>5377896.7800000003</v>
      </c>
      <c r="CC437">
        <v>0</v>
      </c>
      <c r="CD437">
        <v>84372.400062754939</v>
      </c>
      <c r="CE437">
        <v>5377896.7800000003</v>
      </c>
      <c r="CF437" t="s">
        <v>8</v>
      </c>
      <c r="CH437">
        <v>84372.400062754939</v>
      </c>
      <c r="CI437">
        <v>0</v>
      </c>
      <c r="CJ437">
        <v>5377896.7800000003</v>
      </c>
      <c r="CN437">
        <v>0</v>
      </c>
      <c r="CO437" t="s">
        <v>1</v>
      </c>
      <c r="CP437" t="s">
        <v>1</v>
      </c>
      <c r="CQ437" t="b">
        <v>1</v>
      </c>
      <c r="CR437" t="s">
        <v>1863</v>
      </c>
      <c r="CT437" t="s">
        <v>1871</v>
      </c>
      <c r="CU437" t="s">
        <v>1857</v>
      </c>
      <c r="CV437" t="s">
        <v>1158</v>
      </c>
      <c r="CW437" t="s">
        <v>128</v>
      </c>
      <c r="CX437" t="s">
        <v>1450</v>
      </c>
      <c r="CY437">
        <v>1.259999999999998</v>
      </c>
      <c r="CZ437">
        <v>106309.22407907103</v>
      </c>
      <c r="DA437">
        <v>5377896.7800000003</v>
      </c>
      <c r="DB437" t="s">
        <v>8</v>
      </c>
      <c r="DC437" t="b">
        <v>1</v>
      </c>
      <c r="DD437">
        <v>5377896.7800000003</v>
      </c>
      <c r="DE437">
        <v>0</v>
      </c>
      <c r="DF437" t="b">
        <v>1</v>
      </c>
      <c r="DG437" s="23">
        <f>ROUND(ПП4[[#This Row],[Стоимость квартиры с отделкой]]/1000000,2)</f>
        <v>5.38</v>
      </c>
    </row>
    <row r="438" spans="1:111" x14ac:dyDescent="0.25">
      <c r="A438">
        <v>437</v>
      </c>
      <c r="B438" t="s">
        <v>22</v>
      </c>
      <c r="C438">
        <v>5</v>
      </c>
      <c r="D438">
        <v>9</v>
      </c>
      <c r="E438">
        <v>1</v>
      </c>
      <c r="F438">
        <v>16.46</v>
      </c>
      <c r="I438">
        <v>16.46</v>
      </c>
      <c r="J438">
        <v>14.25</v>
      </c>
      <c r="K438">
        <v>3.92</v>
      </c>
      <c r="N438">
        <v>8.2200000000000006</v>
      </c>
      <c r="O438">
        <v>3.03</v>
      </c>
      <c r="Q438">
        <v>3.03</v>
      </c>
      <c r="R438">
        <v>45.88</v>
      </c>
      <c r="S438">
        <v>42.85</v>
      </c>
      <c r="T438">
        <v>44.37</v>
      </c>
      <c r="U438">
        <v>45.9</v>
      </c>
      <c r="V438">
        <v>72100</v>
      </c>
      <c r="W438">
        <v>3605</v>
      </c>
      <c r="X438">
        <v>75705</v>
      </c>
      <c r="Z438">
        <v>75705</v>
      </c>
      <c r="AA438">
        <v>3785.25</v>
      </c>
      <c r="AB438">
        <v>79490.25</v>
      </c>
      <c r="AC438">
        <v>9.7773007500000002</v>
      </c>
      <c r="AD438">
        <v>79500.027300750007</v>
      </c>
      <c r="AE438">
        <v>3975.0013650375008</v>
      </c>
      <c r="AF438">
        <v>83475.028665787511</v>
      </c>
      <c r="AH438">
        <v>83475.028665787511</v>
      </c>
      <c r="AI438">
        <v>2504.2508599736252</v>
      </c>
      <c r="AJ438">
        <v>85979.279525761129</v>
      </c>
      <c r="AK438">
        <v>859.79279525761149</v>
      </c>
      <c r="AL438">
        <v>86839.072321018757</v>
      </c>
      <c r="AM438">
        <v>1736.7814464203752</v>
      </c>
      <c r="AN438">
        <v>88575.853767439126</v>
      </c>
      <c r="AO438">
        <v>1771.5170753487826</v>
      </c>
      <c r="AP438">
        <v>90347.370842787903</v>
      </c>
      <c r="AQ438">
        <v>2710.4211252836371</v>
      </c>
      <c r="AR438">
        <v>93057.791968071542</v>
      </c>
      <c r="AT438">
        <v>93057.791968071542</v>
      </c>
      <c r="AU438">
        <v>2791.7337590421462</v>
      </c>
      <c r="AV438">
        <v>95849.525727113694</v>
      </c>
      <c r="AX438">
        <v>95849.525727113694</v>
      </c>
      <c r="AZ438">
        <v>95849.525727113694</v>
      </c>
      <c r="BB438">
        <v>95849.525727113694</v>
      </c>
      <c r="BD438">
        <v>95849.525727113694</v>
      </c>
      <c r="BE438">
        <v>837</v>
      </c>
      <c r="BF438">
        <v>96686.525727113694</v>
      </c>
      <c r="BH438">
        <v>96686.525727113694</v>
      </c>
      <c r="BI438" s="5"/>
      <c r="BJ438" s="5">
        <v>96686.525727113694</v>
      </c>
      <c r="BL438">
        <v>96686.525727113694</v>
      </c>
      <c r="BN438">
        <v>96686.525727113694</v>
      </c>
      <c r="BP438">
        <v>96686.525727113694</v>
      </c>
      <c r="BR438">
        <v>96686.525727113694</v>
      </c>
      <c r="BT438">
        <v>96686.525727113694</v>
      </c>
      <c r="BV438">
        <v>96686.525727113694</v>
      </c>
      <c r="BX438">
        <v>96686.525727113694</v>
      </c>
      <c r="BY438">
        <v>96686.53</v>
      </c>
      <c r="BZ438">
        <v>4290000</v>
      </c>
      <c r="CB438">
        <v>0.05</v>
      </c>
      <c r="CC438">
        <v>214500</v>
      </c>
      <c r="CD438">
        <v>91852.603110209602</v>
      </c>
      <c r="CE438">
        <v>4075500</v>
      </c>
      <c r="CF438" t="s">
        <v>9</v>
      </c>
      <c r="CG438">
        <v>7500</v>
      </c>
      <c r="CH438">
        <v>99352.603110209602</v>
      </c>
      <c r="CI438">
        <v>332775</v>
      </c>
      <c r="CJ438">
        <v>4408275</v>
      </c>
      <c r="CL438" t="s">
        <v>110</v>
      </c>
      <c r="CN438">
        <v>0</v>
      </c>
      <c r="CO438" t="s">
        <v>1</v>
      </c>
      <c r="CP438" t="s">
        <v>1</v>
      </c>
      <c r="CQ438" t="b">
        <v>1</v>
      </c>
      <c r="CR438" t="s">
        <v>1863</v>
      </c>
      <c r="CT438" t="s">
        <v>1871</v>
      </c>
      <c r="CU438" t="s">
        <v>1856</v>
      </c>
      <c r="CV438" t="s">
        <v>1159</v>
      </c>
      <c r="CW438" t="s">
        <v>1269</v>
      </c>
      <c r="CX438" t="s">
        <v>1450</v>
      </c>
      <c r="CY438">
        <v>1.5300000000000011</v>
      </c>
      <c r="CZ438">
        <v>152009.48275862081</v>
      </c>
      <c r="DA438">
        <v>4408275</v>
      </c>
      <c r="DB438" t="s">
        <v>9</v>
      </c>
      <c r="DC438" t="b">
        <v>1</v>
      </c>
      <c r="DD438">
        <v>4408275</v>
      </c>
      <c r="DE438">
        <v>0</v>
      </c>
      <c r="DF438" t="b">
        <v>1</v>
      </c>
      <c r="DG438" s="23">
        <f>ROUND(ПП4[[#This Row],[Стоимость квартиры с отделкой]]/1000000,2)</f>
        <v>4.41</v>
      </c>
    </row>
    <row r="439" spans="1:111" x14ac:dyDescent="0.25">
      <c r="A439">
        <v>438</v>
      </c>
      <c r="B439" t="s">
        <v>22</v>
      </c>
      <c r="C439">
        <v>6</v>
      </c>
      <c r="D439">
        <v>1</v>
      </c>
      <c r="E439">
        <v>1</v>
      </c>
      <c r="F439">
        <v>14.05</v>
      </c>
      <c r="I439">
        <v>14.05</v>
      </c>
      <c r="J439">
        <v>12.32</v>
      </c>
      <c r="K439">
        <v>3.87</v>
      </c>
      <c r="N439">
        <v>8.14</v>
      </c>
      <c r="O439">
        <v>2.72</v>
      </c>
      <c r="Q439">
        <v>2.72</v>
      </c>
      <c r="R439">
        <v>41.1</v>
      </c>
      <c r="S439">
        <v>38.380000000000003</v>
      </c>
      <c r="T439">
        <v>39.74</v>
      </c>
      <c r="U439">
        <v>40.999999999999993</v>
      </c>
      <c r="V439">
        <v>71400</v>
      </c>
      <c r="W439">
        <v>3570</v>
      </c>
      <c r="X439">
        <v>74970</v>
      </c>
      <c r="Y439">
        <v>2998.8</v>
      </c>
      <c r="Z439">
        <v>77968.800000000003</v>
      </c>
      <c r="AA439">
        <v>3898.440000000001</v>
      </c>
      <c r="AB439">
        <v>81867.240000000005</v>
      </c>
      <c r="AC439">
        <v>10.069670520000001</v>
      </c>
      <c r="AD439">
        <v>81877.309670520001</v>
      </c>
      <c r="AE439">
        <v>4093.8654835259999</v>
      </c>
      <c r="AF439">
        <v>85971.175154045995</v>
      </c>
      <c r="AH439">
        <v>85971.175154045995</v>
      </c>
      <c r="AI439">
        <v>2579.1352546213802</v>
      </c>
      <c r="AJ439">
        <v>88550.31040866737</v>
      </c>
      <c r="AK439">
        <v>885.50310408667372</v>
      </c>
      <c r="AL439">
        <v>89435.813512754044</v>
      </c>
      <c r="AM439">
        <v>1788.7162702550809</v>
      </c>
      <c r="AN439">
        <v>91224.529783009129</v>
      </c>
      <c r="AP439">
        <v>91224.529783009129</v>
      </c>
      <c r="AQ439">
        <v>2736.7358934902736</v>
      </c>
      <c r="AR439">
        <v>93961.265676499403</v>
      </c>
      <c r="AS439">
        <v>4698.0632838249703</v>
      </c>
      <c r="AT439">
        <v>98659.32896032439</v>
      </c>
      <c r="AU439">
        <v>2959.7798688097309</v>
      </c>
      <c r="AV439">
        <v>101619.1088291341</v>
      </c>
      <c r="AW439">
        <v>6097.1465297480454</v>
      </c>
      <c r="AX439">
        <v>107716.25535888216</v>
      </c>
      <c r="AZ439">
        <v>107716.25535888216</v>
      </c>
      <c r="BB439">
        <v>107716.25535888216</v>
      </c>
      <c r="BD439">
        <v>107716.25535888216</v>
      </c>
      <c r="BF439">
        <v>107716.25535888216</v>
      </c>
      <c r="BH439">
        <v>107716.25535888216</v>
      </c>
      <c r="BI439" s="5">
        <v>5385.8127679441077</v>
      </c>
      <c r="BJ439" s="5">
        <v>113102.06812682626</v>
      </c>
      <c r="BK439">
        <v>500</v>
      </c>
      <c r="BL439">
        <v>113602.06812682626</v>
      </c>
      <c r="BM439">
        <v>2272.041362536525</v>
      </c>
      <c r="BN439">
        <v>115874.10948936276</v>
      </c>
      <c r="BP439">
        <v>115874.10948936276</v>
      </c>
      <c r="BR439">
        <v>115874.10948936276</v>
      </c>
      <c r="BT439">
        <v>115874.10948936276</v>
      </c>
      <c r="BV439">
        <v>115874.10948936276</v>
      </c>
      <c r="BX439">
        <v>115874.10948936276</v>
      </c>
      <c r="BY439">
        <v>115874.11</v>
      </c>
      <c r="BZ439">
        <v>4604900</v>
      </c>
      <c r="CC439">
        <v>0</v>
      </c>
      <c r="CD439">
        <v>115875.69199798693</v>
      </c>
      <c r="CE439">
        <v>4604900</v>
      </c>
      <c r="CF439" t="s">
        <v>9</v>
      </c>
      <c r="CG439">
        <v>7500</v>
      </c>
      <c r="CH439">
        <v>123375.69199798693</v>
      </c>
      <c r="CI439">
        <v>298050</v>
      </c>
      <c r="CJ439">
        <v>4902950</v>
      </c>
      <c r="CN439">
        <v>0</v>
      </c>
      <c r="CO439" t="s">
        <v>1</v>
      </c>
      <c r="CP439" t="s">
        <v>1</v>
      </c>
      <c r="CQ439" t="b">
        <v>1</v>
      </c>
      <c r="CR439" t="s">
        <v>1863</v>
      </c>
      <c r="CT439" t="s">
        <v>1871</v>
      </c>
      <c r="CU439" t="s">
        <v>1864</v>
      </c>
      <c r="CV439" t="s">
        <v>1160</v>
      </c>
      <c r="CW439" t="s">
        <v>1269</v>
      </c>
      <c r="CX439" t="s">
        <v>1450</v>
      </c>
      <c r="CY439">
        <v>1.2599999999999909</v>
      </c>
      <c r="CZ439">
        <v>155453.37191746238</v>
      </c>
      <c r="DA439">
        <v>4902950</v>
      </c>
      <c r="DB439" t="s">
        <v>9</v>
      </c>
      <c r="DC439" t="b">
        <v>1</v>
      </c>
      <c r="DD439">
        <v>4902950</v>
      </c>
      <c r="DE439">
        <v>0</v>
      </c>
      <c r="DF439" t="b">
        <v>1</v>
      </c>
      <c r="DG439" s="23">
        <f>ROUND(ПП4[[#This Row],[Стоимость квартиры с отделкой]]/1000000,2)</f>
        <v>4.9000000000000004</v>
      </c>
    </row>
    <row r="440" spans="1:111" x14ac:dyDescent="0.25">
      <c r="A440">
        <v>439</v>
      </c>
      <c r="B440" t="s">
        <v>22</v>
      </c>
      <c r="C440">
        <v>6</v>
      </c>
      <c r="D440">
        <v>2</v>
      </c>
      <c r="E440">
        <v>1</v>
      </c>
      <c r="F440">
        <v>14.29</v>
      </c>
      <c r="I440">
        <v>14.29</v>
      </c>
      <c r="J440">
        <v>12.32</v>
      </c>
      <c r="K440">
        <v>3.72</v>
      </c>
      <c r="N440">
        <v>6.91</v>
      </c>
      <c r="O440">
        <v>2.72</v>
      </c>
      <c r="Q440">
        <v>2.72</v>
      </c>
      <c r="R440">
        <v>39.96</v>
      </c>
      <c r="S440">
        <v>37.24</v>
      </c>
      <c r="T440">
        <v>38.6</v>
      </c>
      <c r="U440">
        <v>39.599999999999994</v>
      </c>
      <c r="V440">
        <v>71400</v>
      </c>
      <c r="W440">
        <v>3570</v>
      </c>
      <c r="X440">
        <v>74970</v>
      </c>
      <c r="Y440">
        <v>2998.8</v>
      </c>
      <c r="Z440">
        <v>77968.800000000003</v>
      </c>
      <c r="AA440">
        <v>3898.440000000001</v>
      </c>
      <c r="AB440">
        <v>81867.240000000005</v>
      </c>
      <c r="AC440">
        <v>10.069670520000001</v>
      </c>
      <c r="AD440">
        <v>81877.309670520001</v>
      </c>
      <c r="AE440">
        <v>4093.8654835259999</v>
      </c>
      <c r="AF440">
        <v>85971.175154045995</v>
      </c>
      <c r="AH440">
        <v>85971.175154045995</v>
      </c>
      <c r="AI440">
        <v>2579.1352546213802</v>
      </c>
      <c r="AJ440">
        <v>88550.31040866737</v>
      </c>
      <c r="AK440">
        <v>885.50310408667372</v>
      </c>
      <c r="AL440">
        <v>89435.813512754044</v>
      </c>
      <c r="AM440">
        <v>1788.7162702550809</v>
      </c>
      <c r="AN440">
        <v>91224.529783009129</v>
      </c>
      <c r="AO440">
        <v>1824.4905956601824</v>
      </c>
      <c r="AP440">
        <v>93049.020378669316</v>
      </c>
      <c r="AQ440">
        <v>2791.4706113600796</v>
      </c>
      <c r="AR440">
        <v>95840.490990029415</v>
      </c>
      <c r="AT440">
        <v>95840.490990029415</v>
      </c>
      <c r="AV440">
        <v>95840.490990029415</v>
      </c>
      <c r="AX440">
        <v>95840.490990029415</v>
      </c>
      <c r="AZ440">
        <v>95840.490990029415</v>
      </c>
      <c r="BB440">
        <v>95840.490990029415</v>
      </c>
      <c r="BD440">
        <v>95840.490990029415</v>
      </c>
      <c r="BF440">
        <v>95840.490990029415</v>
      </c>
      <c r="BH440">
        <v>95840.490990029415</v>
      </c>
      <c r="BI440" s="5"/>
      <c r="BJ440" s="5">
        <v>95840.490990029415</v>
      </c>
      <c r="BL440">
        <v>95840.490990029415</v>
      </c>
      <c r="BN440">
        <v>95840.490990029415</v>
      </c>
      <c r="BP440">
        <v>95840.490990029415</v>
      </c>
      <c r="BR440">
        <v>95840.490990029415</v>
      </c>
      <c r="BT440">
        <v>95840.490990029415</v>
      </c>
      <c r="BV440">
        <v>95840.490990029415</v>
      </c>
      <c r="BX440">
        <v>95840.490990029415</v>
      </c>
      <c r="BY440">
        <v>95840.49</v>
      </c>
      <c r="BZ440">
        <v>3699442.91</v>
      </c>
      <c r="CC440">
        <v>0</v>
      </c>
      <c r="CD440">
        <v>95840.489896373052</v>
      </c>
      <c r="CE440">
        <v>3699442.91</v>
      </c>
      <c r="CF440" t="s">
        <v>10</v>
      </c>
      <c r="CG440">
        <v>15000</v>
      </c>
      <c r="CH440">
        <v>110840.48989637304</v>
      </c>
      <c r="CI440">
        <v>579000</v>
      </c>
      <c r="CJ440">
        <v>4278442.91</v>
      </c>
      <c r="CN440">
        <v>0</v>
      </c>
      <c r="CO440" t="s">
        <v>1</v>
      </c>
      <c r="CP440" t="s">
        <v>1</v>
      </c>
      <c r="CQ440" t="b">
        <v>1</v>
      </c>
      <c r="CR440" t="s">
        <v>1863</v>
      </c>
      <c r="CT440" t="s">
        <v>1871</v>
      </c>
      <c r="CU440" t="s">
        <v>1864</v>
      </c>
      <c r="CV440" t="s">
        <v>1161</v>
      </c>
      <c r="CW440" t="s">
        <v>128</v>
      </c>
      <c r="CX440" t="s">
        <v>1450</v>
      </c>
      <c r="CY440">
        <v>0.99999999999999301</v>
      </c>
      <c r="CZ440">
        <v>110840.48989637228</v>
      </c>
      <c r="DA440">
        <v>4278442.91</v>
      </c>
      <c r="DB440" t="s">
        <v>10</v>
      </c>
      <c r="DC440" t="b">
        <v>1</v>
      </c>
      <c r="DD440">
        <v>4278442.91</v>
      </c>
      <c r="DE440">
        <v>0</v>
      </c>
      <c r="DF440" t="b">
        <v>1</v>
      </c>
      <c r="DG440" s="23">
        <f>ROUND(ПП4[[#This Row],[Стоимость квартиры с отделкой]]/1000000,2)</f>
        <v>4.28</v>
      </c>
    </row>
    <row r="441" spans="1:111" x14ac:dyDescent="0.25">
      <c r="A441">
        <v>440</v>
      </c>
      <c r="B441" t="s">
        <v>22</v>
      </c>
      <c r="C441">
        <v>6</v>
      </c>
      <c r="D441">
        <v>3</v>
      </c>
      <c r="E441">
        <v>3</v>
      </c>
      <c r="F441">
        <v>16.05</v>
      </c>
      <c r="G441">
        <v>11.28</v>
      </c>
      <c r="H441">
        <v>10.82</v>
      </c>
      <c r="I441">
        <v>38.15</v>
      </c>
      <c r="J441">
        <v>17.41</v>
      </c>
      <c r="K441">
        <v>3.81</v>
      </c>
      <c r="L441">
        <v>1.87</v>
      </c>
      <c r="N441">
        <v>11.71</v>
      </c>
      <c r="O441">
        <v>2.65</v>
      </c>
      <c r="Q441">
        <v>2.65</v>
      </c>
      <c r="R441">
        <v>75.599999999999994</v>
      </c>
      <c r="S441">
        <v>72.949999999999989</v>
      </c>
      <c r="T441">
        <v>74.28</v>
      </c>
      <c r="U441">
        <v>75.899999999999977</v>
      </c>
      <c r="V441">
        <v>67737.600000000006</v>
      </c>
      <c r="W441">
        <v>3386.880000000001</v>
      </c>
      <c r="X441">
        <v>71124.48000000001</v>
      </c>
      <c r="Z441">
        <v>71124.48000000001</v>
      </c>
      <c r="AB441">
        <v>71124.48000000001</v>
      </c>
      <c r="AC441">
        <v>8.7483110400000026</v>
      </c>
      <c r="AD441">
        <v>71133.228311040017</v>
      </c>
      <c r="AF441">
        <v>71133.228311040017</v>
      </c>
      <c r="AH441">
        <v>71133.228311040017</v>
      </c>
      <c r="AJ441">
        <v>71133.228311040017</v>
      </c>
      <c r="AL441">
        <v>71133.228311040017</v>
      </c>
      <c r="AN441">
        <v>71133.228311040017</v>
      </c>
      <c r="AP441">
        <v>71133.228311040017</v>
      </c>
      <c r="AR441">
        <v>71133.228311040017</v>
      </c>
      <c r="AT441">
        <v>71133.228311040017</v>
      </c>
      <c r="AV441">
        <v>71133.228311040017</v>
      </c>
      <c r="AX441">
        <v>71133.228311040017</v>
      </c>
      <c r="AZ441">
        <v>71133.228311040017</v>
      </c>
      <c r="BB441">
        <v>71133.228311040017</v>
      </c>
      <c r="BD441">
        <v>71133.228311040017</v>
      </c>
      <c r="BF441">
        <v>71133.228311040017</v>
      </c>
      <c r="BH441">
        <v>71133.228311040017</v>
      </c>
      <c r="BI441" s="5"/>
      <c r="BJ441" s="5">
        <v>71133.228311040017</v>
      </c>
      <c r="BL441">
        <v>71133.228311040017</v>
      </c>
      <c r="BN441">
        <v>71133.228311040017</v>
      </c>
      <c r="BP441">
        <v>71133.228311040017</v>
      </c>
      <c r="BR441">
        <v>71133.228311040017</v>
      </c>
      <c r="BT441">
        <v>71133.228311040017</v>
      </c>
      <c r="BV441">
        <v>71133.228311040017</v>
      </c>
      <c r="BX441">
        <v>71133.228311040017</v>
      </c>
      <c r="BY441">
        <v>71133.23</v>
      </c>
      <c r="BZ441">
        <v>5283776.32</v>
      </c>
      <c r="CC441">
        <v>0</v>
      </c>
      <c r="CD441">
        <v>71133.229940764679</v>
      </c>
      <c r="CE441">
        <v>5283776.32</v>
      </c>
      <c r="CF441" t="s">
        <v>10</v>
      </c>
      <c r="CG441">
        <v>15000</v>
      </c>
      <c r="CH441">
        <v>86133.229940764679</v>
      </c>
      <c r="CI441">
        <v>1114200</v>
      </c>
      <c r="CJ441">
        <v>6397976.3200000003</v>
      </c>
      <c r="CK441" t="s">
        <v>20</v>
      </c>
      <c r="CN441">
        <v>0</v>
      </c>
      <c r="CO441" t="s">
        <v>1</v>
      </c>
      <c r="CP441" t="s">
        <v>1</v>
      </c>
      <c r="CQ441" t="b">
        <v>1</v>
      </c>
      <c r="CR441" t="s">
        <v>1863</v>
      </c>
      <c r="CT441" t="s">
        <v>1871</v>
      </c>
      <c r="CU441" t="s">
        <v>1858</v>
      </c>
      <c r="CV441" t="s">
        <v>1162</v>
      </c>
      <c r="CW441" t="s">
        <v>128</v>
      </c>
      <c r="CX441" t="s">
        <v>1450</v>
      </c>
      <c r="CY441">
        <v>1.6199999999999903</v>
      </c>
      <c r="CZ441">
        <v>139535.83250403794</v>
      </c>
      <c r="DA441">
        <v>6397976.3200000003</v>
      </c>
      <c r="DB441" t="s">
        <v>10</v>
      </c>
      <c r="DC441" t="b">
        <v>1</v>
      </c>
      <c r="DD441">
        <v>6397976.3200000003</v>
      </c>
      <c r="DE441">
        <v>0</v>
      </c>
      <c r="DF441" t="b">
        <v>1</v>
      </c>
      <c r="DG441" s="23">
        <f>ROUND(ПП4[[#This Row],[Стоимость квартиры с отделкой]]/1000000,2)</f>
        <v>6.4</v>
      </c>
    </row>
    <row r="442" spans="1:111" x14ac:dyDescent="0.25">
      <c r="A442">
        <v>441</v>
      </c>
      <c r="B442" t="s">
        <v>22</v>
      </c>
      <c r="C442">
        <v>6</v>
      </c>
      <c r="D442">
        <v>4</v>
      </c>
      <c r="E442">
        <v>1</v>
      </c>
      <c r="F442">
        <v>12.09</v>
      </c>
      <c r="I442">
        <v>12.09</v>
      </c>
      <c r="J442">
        <v>12.26</v>
      </c>
      <c r="K442">
        <v>3.71</v>
      </c>
      <c r="N442">
        <v>7.06</v>
      </c>
      <c r="O442">
        <v>2.75</v>
      </c>
      <c r="Q442">
        <v>2.75</v>
      </c>
      <c r="R442">
        <v>37.869999999999997</v>
      </c>
      <c r="S442">
        <v>35.119999999999997</v>
      </c>
      <c r="T442">
        <v>36.5</v>
      </c>
      <c r="U442">
        <v>37.6</v>
      </c>
      <c r="V442">
        <v>72100</v>
      </c>
      <c r="W442">
        <v>3605</v>
      </c>
      <c r="X442">
        <v>75705</v>
      </c>
      <c r="Y442">
        <v>3028.2000000000003</v>
      </c>
      <c r="Z442">
        <v>78733.2</v>
      </c>
      <c r="AA442">
        <v>3936.66</v>
      </c>
      <c r="AB442">
        <v>82669.86</v>
      </c>
      <c r="AC442">
        <v>10.16839278</v>
      </c>
      <c r="AD442">
        <v>82680.028392780005</v>
      </c>
      <c r="AE442">
        <v>4134.0014196390002</v>
      </c>
      <c r="AF442">
        <v>86814.029812419001</v>
      </c>
      <c r="AH442">
        <v>86814.029812419001</v>
      </c>
      <c r="AJ442">
        <v>86814.029812419001</v>
      </c>
      <c r="AL442">
        <v>86814.029812419001</v>
      </c>
      <c r="AN442">
        <v>86814.029812419001</v>
      </c>
      <c r="AP442">
        <v>86814.029812419001</v>
      </c>
      <c r="AR442">
        <v>86814.029812419001</v>
      </c>
      <c r="AT442">
        <v>86814.029812419001</v>
      </c>
      <c r="AV442">
        <v>86814.029812419001</v>
      </c>
      <c r="AX442">
        <v>86814.029812419001</v>
      </c>
      <c r="AZ442">
        <v>86814.029812419001</v>
      </c>
      <c r="BB442">
        <v>86814.029812419001</v>
      </c>
      <c r="BD442">
        <v>86814.029812419001</v>
      </c>
      <c r="BF442">
        <v>86814.029812419001</v>
      </c>
      <c r="BH442">
        <v>86814.029812419001</v>
      </c>
      <c r="BI442" s="5"/>
      <c r="BJ442" s="5">
        <v>86814.029812419001</v>
      </c>
      <c r="BL442">
        <v>86814.029812419001</v>
      </c>
      <c r="BN442">
        <v>86814.029812419001</v>
      </c>
      <c r="BP442">
        <v>86814.029812419001</v>
      </c>
      <c r="BR442">
        <v>86814.029812419001</v>
      </c>
      <c r="BT442">
        <v>86814.029812419001</v>
      </c>
      <c r="BV442">
        <v>86814.029812419001</v>
      </c>
      <c r="BX442">
        <v>86814.029812419001</v>
      </c>
      <c r="BY442">
        <v>86814.03</v>
      </c>
      <c r="BZ442">
        <v>3168712.1</v>
      </c>
      <c r="CC442">
        <v>0</v>
      </c>
      <c r="CD442">
        <v>86814.030136986301</v>
      </c>
      <c r="CE442">
        <v>3168712.1</v>
      </c>
      <c r="CF442" t="s">
        <v>9</v>
      </c>
      <c r="CG442">
        <v>4000</v>
      </c>
      <c r="CH442">
        <v>90814.030136986301</v>
      </c>
      <c r="CI442">
        <v>146000</v>
      </c>
      <c r="CJ442">
        <v>3314712.1</v>
      </c>
      <c r="CN442">
        <v>0</v>
      </c>
      <c r="CO442" t="s">
        <v>1</v>
      </c>
      <c r="CP442" t="s">
        <v>1</v>
      </c>
      <c r="CQ442" t="b">
        <v>1</v>
      </c>
      <c r="CR442" t="s">
        <v>1863</v>
      </c>
      <c r="CT442" t="s">
        <v>1871</v>
      </c>
      <c r="CU442" t="s">
        <v>1864</v>
      </c>
      <c r="CV442" t="s">
        <v>1163</v>
      </c>
      <c r="CW442" t="s">
        <v>128</v>
      </c>
      <c r="CX442" t="s">
        <v>1450</v>
      </c>
      <c r="CY442">
        <v>1.1000000000000014</v>
      </c>
      <c r="CZ442">
        <v>99895.433150685058</v>
      </c>
      <c r="DA442">
        <v>3314712.1</v>
      </c>
      <c r="DB442" t="s">
        <v>9</v>
      </c>
      <c r="DC442" t="b">
        <v>1</v>
      </c>
      <c r="DD442">
        <v>3314712.1</v>
      </c>
      <c r="DE442">
        <v>0</v>
      </c>
      <c r="DF442" t="b">
        <v>1</v>
      </c>
      <c r="DG442" s="23">
        <f>ROUND(ПП4[[#This Row],[Стоимость квартиры с отделкой]]/1000000,2)</f>
        <v>3.31</v>
      </c>
    </row>
    <row r="443" spans="1:111" x14ac:dyDescent="0.25">
      <c r="A443">
        <v>442</v>
      </c>
      <c r="B443" t="s">
        <v>22</v>
      </c>
      <c r="C443">
        <v>6</v>
      </c>
      <c r="D443">
        <v>5</v>
      </c>
      <c r="E443">
        <v>2</v>
      </c>
      <c r="F443">
        <v>15.61</v>
      </c>
      <c r="G443">
        <v>12.02</v>
      </c>
      <c r="I443">
        <v>27.63</v>
      </c>
      <c r="J443">
        <v>13.1</v>
      </c>
      <c r="K443">
        <v>3.61</v>
      </c>
      <c r="L443">
        <v>1.82</v>
      </c>
      <c r="N443">
        <v>8.52</v>
      </c>
      <c r="O443">
        <v>2.72</v>
      </c>
      <c r="Q443">
        <v>2.72</v>
      </c>
      <c r="R443">
        <v>57.4</v>
      </c>
      <c r="S443">
        <v>54.68</v>
      </c>
      <c r="T443">
        <v>56.04</v>
      </c>
      <c r="U443">
        <v>57.499999999999993</v>
      </c>
      <c r="V443">
        <v>67972.800000000003</v>
      </c>
      <c r="W443">
        <v>3398.6400000000003</v>
      </c>
      <c r="X443">
        <v>71371.44</v>
      </c>
      <c r="Z443">
        <v>71371.44</v>
      </c>
      <c r="AA443">
        <v>3568.5720000000001</v>
      </c>
      <c r="AB443">
        <v>74940.012000000002</v>
      </c>
      <c r="AC443">
        <v>9.2176214760000015</v>
      </c>
      <c r="AD443">
        <v>74949.229621475999</v>
      </c>
      <c r="AF443">
        <v>74949.229621475999</v>
      </c>
      <c r="AH443">
        <v>74949.229621475999</v>
      </c>
      <c r="AI443">
        <v>1498.98459242952</v>
      </c>
      <c r="AJ443">
        <v>76448.214213905521</v>
      </c>
      <c r="AL443">
        <v>76448.214213905521</v>
      </c>
      <c r="AN443">
        <v>76448.214213905521</v>
      </c>
      <c r="AP443">
        <v>76448.214213905521</v>
      </c>
      <c r="AR443">
        <v>76448.214213905521</v>
      </c>
      <c r="AT443">
        <v>76448.214213905521</v>
      </c>
      <c r="AV443">
        <v>76448.214213905521</v>
      </c>
      <c r="AX443">
        <v>76448.214213905521</v>
      </c>
      <c r="AZ443">
        <v>76448.214213905521</v>
      </c>
      <c r="BB443">
        <v>76448.214213905521</v>
      </c>
      <c r="BD443">
        <v>76448.214213905521</v>
      </c>
      <c r="BF443">
        <v>76448.214213905521</v>
      </c>
      <c r="BH443">
        <v>76448.214213905521</v>
      </c>
      <c r="BI443" s="5"/>
      <c r="BJ443" s="5">
        <v>76448.214213905521</v>
      </c>
      <c r="BL443">
        <v>76448.214213905521</v>
      </c>
      <c r="BN443">
        <v>76448.214213905521</v>
      </c>
      <c r="BP443">
        <v>76448.214213905521</v>
      </c>
      <c r="BR443">
        <v>76448.214213905521</v>
      </c>
      <c r="BT443">
        <v>76448.214213905521</v>
      </c>
      <c r="BV443">
        <v>76448.214213905521</v>
      </c>
      <c r="BX443">
        <v>76448.214213905521</v>
      </c>
      <c r="BY443">
        <v>76448.210000000006</v>
      </c>
      <c r="BZ443">
        <v>4284157.6900000004</v>
      </c>
      <c r="CC443">
        <v>0</v>
      </c>
      <c r="CD443">
        <v>76448.210028551039</v>
      </c>
      <c r="CE443">
        <v>4284157.6900000004</v>
      </c>
      <c r="CF443" t="s">
        <v>9</v>
      </c>
      <c r="CG443">
        <v>4000</v>
      </c>
      <c r="CH443">
        <v>80448.210028551039</v>
      </c>
      <c r="CI443">
        <v>224160</v>
      </c>
      <c r="CJ443">
        <v>4508317.6900000004</v>
      </c>
      <c r="CN443">
        <v>0</v>
      </c>
      <c r="CO443" t="s">
        <v>1</v>
      </c>
      <c r="CP443" t="s">
        <v>1</v>
      </c>
      <c r="CQ443" t="b">
        <v>1</v>
      </c>
      <c r="CR443" t="s">
        <v>1863</v>
      </c>
      <c r="CT443" t="s">
        <v>1871</v>
      </c>
      <c r="CU443" t="s">
        <v>1865</v>
      </c>
      <c r="CV443" t="s">
        <v>1164</v>
      </c>
      <c r="CW443" t="s">
        <v>128</v>
      </c>
      <c r="CX443" t="s">
        <v>1450</v>
      </c>
      <c r="CY443">
        <v>1.4599999999999935</v>
      </c>
      <c r="CZ443">
        <v>117454.38664168402</v>
      </c>
      <c r="DA443">
        <v>4508317.6900000004</v>
      </c>
      <c r="DB443" t="s">
        <v>9</v>
      </c>
      <c r="DC443" t="b">
        <v>1</v>
      </c>
      <c r="DD443">
        <v>4508317.6900000004</v>
      </c>
      <c r="DE443">
        <v>0</v>
      </c>
      <c r="DF443" t="b">
        <v>1</v>
      </c>
      <c r="DG443" s="23">
        <f>ROUND(ПП4[[#This Row],[Стоимость квартиры с отделкой]]/1000000,2)</f>
        <v>4.51</v>
      </c>
    </row>
    <row r="444" spans="1:111" x14ac:dyDescent="0.25">
      <c r="A444">
        <v>443</v>
      </c>
      <c r="B444" t="s">
        <v>22</v>
      </c>
      <c r="C444">
        <v>6</v>
      </c>
      <c r="D444">
        <v>6</v>
      </c>
      <c r="E444">
        <v>2</v>
      </c>
      <c r="F444">
        <v>15.61</v>
      </c>
      <c r="G444">
        <v>9.66</v>
      </c>
      <c r="I444">
        <v>25.27</v>
      </c>
      <c r="J444">
        <v>16.53</v>
      </c>
      <c r="K444">
        <v>3.63</v>
      </c>
      <c r="L444">
        <v>2.21</v>
      </c>
      <c r="N444">
        <v>9.6199999999999992</v>
      </c>
      <c r="O444">
        <v>2.72</v>
      </c>
      <c r="Q444">
        <v>2.72</v>
      </c>
      <c r="R444">
        <v>59.98</v>
      </c>
      <c r="S444">
        <v>57.26</v>
      </c>
      <c r="T444">
        <v>58.62</v>
      </c>
      <c r="U444">
        <v>60.999999999999993</v>
      </c>
      <c r="V444">
        <v>68639.199999999997</v>
      </c>
      <c r="W444">
        <v>3431.96</v>
      </c>
      <c r="X444">
        <v>72071.16</v>
      </c>
      <c r="Z444">
        <v>72071.16</v>
      </c>
      <c r="AA444">
        <v>3603.558</v>
      </c>
      <c r="AB444">
        <v>75674.717999999993</v>
      </c>
      <c r="AC444">
        <v>9.3079903140000013</v>
      </c>
      <c r="AD444">
        <v>75684.02599031401</v>
      </c>
      <c r="AF444">
        <v>75684.02599031401</v>
      </c>
      <c r="AH444">
        <v>75684.02599031401</v>
      </c>
      <c r="AI444">
        <v>1513.6805198062802</v>
      </c>
      <c r="AJ444">
        <v>77197.70651012029</v>
      </c>
      <c r="AK444">
        <v>771.97706510120292</v>
      </c>
      <c r="AL444">
        <v>77969.683575221497</v>
      </c>
      <c r="AM444">
        <v>1559.3936715044299</v>
      </c>
      <c r="AN444">
        <v>79529.077246725923</v>
      </c>
      <c r="AO444">
        <v>2385.8723174017778</v>
      </c>
      <c r="AP444">
        <v>81914.949564127703</v>
      </c>
      <c r="AR444">
        <v>81914.949564127703</v>
      </c>
      <c r="AT444">
        <v>81914.949564127703</v>
      </c>
      <c r="AV444">
        <v>81914.949564127703</v>
      </c>
      <c r="AX444">
        <v>81914.949564127703</v>
      </c>
      <c r="AZ444">
        <v>81914.949564127703</v>
      </c>
      <c r="BB444">
        <v>81914.949564127703</v>
      </c>
      <c r="BD444">
        <v>81914.949564127703</v>
      </c>
      <c r="BF444">
        <v>81914.949564127703</v>
      </c>
      <c r="BH444">
        <v>81914.949564127703</v>
      </c>
      <c r="BI444" s="5"/>
      <c r="BJ444" s="5">
        <v>81914.949564127703</v>
      </c>
      <c r="BL444">
        <v>81914.949564127703</v>
      </c>
      <c r="BN444">
        <v>81914.949564127703</v>
      </c>
      <c r="BP444">
        <v>81914.949564127703</v>
      </c>
      <c r="BR444">
        <v>81914.949564127703</v>
      </c>
      <c r="BT444">
        <v>81914.949564127703</v>
      </c>
      <c r="BV444">
        <v>81914.949564127703</v>
      </c>
      <c r="BX444">
        <v>81914.949564127703</v>
      </c>
      <c r="BY444">
        <v>81914.95</v>
      </c>
      <c r="BZ444">
        <v>4801854.37</v>
      </c>
      <c r="CB444">
        <v>0.06</v>
      </c>
      <c r="CC444">
        <v>288111.2622</v>
      </c>
      <c r="CD444">
        <v>77000.053053565338</v>
      </c>
      <c r="CE444">
        <v>4513743.1100000003</v>
      </c>
      <c r="CF444" t="s">
        <v>9</v>
      </c>
      <c r="CG444">
        <v>4000</v>
      </c>
      <c r="CH444">
        <v>81000.053053565338</v>
      </c>
      <c r="CI444">
        <v>234480</v>
      </c>
      <c r="CJ444">
        <v>4748223.1100000003</v>
      </c>
      <c r="CL444" t="s">
        <v>110</v>
      </c>
      <c r="CN444">
        <v>0</v>
      </c>
      <c r="CO444" t="s">
        <v>1</v>
      </c>
      <c r="CP444" t="s">
        <v>1</v>
      </c>
      <c r="CQ444" t="b">
        <v>1</v>
      </c>
      <c r="CR444" t="s">
        <v>1863</v>
      </c>
      <c r="CT444" t="s">
        <v>1871</v>
      </c>
      <c r="CU444" t="s">
        <v>1857</v>
      </c>
      <c r="CV444" t="s">
        <v>1165</v>
      </c>
      <c r="CW444" t="s">
        <v>128</v>
      </c>
      <c r="CX444" t="s">
        <v>1450</v>
      </c>
      <c r="CY444">
        <v>2.3799999999999955</v>
      </c>
      <c r="CZ444">
        <v>192780.12626748515</v>
      </c>
      <c r="DA444">
        <v>4748223.1100000003</v>
      </c>
      <c r="DB444" t="s">
        <v>9</v>
      </c>
      <c r="DC444" t="b">
        <v>1</v>
      </c>
      <c r="DD444">
        <v>4748223.1100000003</v>
      </c>
      <c r="DE444">
        <v>0</v>
      </c>
      <c r="DF444" t="b">
        <v>1</v>
      </c>
      <c r="DG444" s="23">
        <f>ROUND(ПП4[[#This Row],[Стоимость квартиры с отделкой]]/1000000,2)</f>
        <v>4.75</v>
      </c>
    </row>
    <row r="445" spans="1:111" x14ac:dyDescent="0.25">
      <c r="A445">
        <v>444</v>
      </c>
      <c r="B445" t="s">
        <v>22</v>
      </c>
      <c r="C445">
        <v>6</v>
      </c>
      <c r="D445">
        <v>7</v>
      </c>
      <c r="E445">
        <v>2</v>
      </c>
      <c r="F445">
        <v>11.83</v>
      </c>
      <c r="G445">
        <v>11.4</v>
      </c>
      <c r="I445">
        <v>23.23</v>
      </c>
      <c r="J445">
        <v>27.16</v>
      </c>
      <c r="K445">
        <v>5.28</v>
      </c>
      <c r="L445">
        <v>1.75</v>
      </c>
      <c r="N445">
        <v>8.67</v>
      </c>
      <c r="O445">
        <v>2.8</v>
      </c>
      <c r="Q445">
        <v>2.8</v>
      </c>
      <c r="R445">
        <v>68.89</v>
      </c>
      <c r="S445">
        <v>66.09</v>
      </c>
      <c r="T445">
        <v>67.489999999999995</v>
      </c>
      <c r="U445">
        <v>69.099999999999994</v>
      </c>
      <c r="V445">
        <v>71971.199999999997</v>
      </c>
      <c r="W445">
        <v>3598.56</v>
      </c>
      <c r="X445">
        <v>75569.759999999995</v>
      </c>
      <c r="Z445">
        <v>75569.759999999995</v>
      </c>
      <c r="AA445">
        <v>3778.4879999999998</v>
      </c>
      <c r="AB445">
        <v>79348.248000000007</v>
      </c>
      <c r="AC445">
        <v>9.7598345040000005</v>
      </c>
      <c r="AD445">
        <v>79358.007834503995</v>
      </c>
      <c r="AF445">
        <v>79358.007834503995</v>
      </c>
      <c r="AH445">
        <v>79358.007834503995</v>
      </c>
      <c r="AI445">
        <v>1587.1601566900799</v>
      </c>
      <c r="AJ445">
        <v>80945.167991194074</v>
      </c>
      <c r="AK445">
        <v>2428.3550397358222</v>
      </c>
      <c r="AL445">
        <v>83373.523030929893</v>
      </c>
      <c r="AM445">
        <v>3334.9409212371957</v>
      </c>
      <c r="AN445">
        <v>86708.463952167091</v>
      </c>
      <c r="AP445">
        <v>86708.463952167091</v>
      </c>
      <c r="AQ445">
        <v>2601.253918565013</v>
      </c>
      <c r="AR445">
        <v>89309.7178707321</v>
      </c>
      <c r="AT445">
        <v>89309.7178707321</v>
      </c>
      <c r="AU445">
        <v>2679.291536121963</v>
      </c>
      <c r="AV445">
        <v>91989.009406854064</v>
      </c>
      <c r="AX445">
        <v>91989.009406854064</v>
      </c>
      <c r="AZ445">
        <v>91989.009406854064</v>
      </c>
      <c r="BB445">
        <v>91989.009406854064</v>
      </c>
      <c r="BD445">
        <v>91989.009406854064</v>
      </c>
      <c r="BF445">
        <v>91989.009406854064</v>
      </c>
      <c r="BH445">
        <v>91989.009406854064</v>
      </c>
      <c r="BI445" s="5">
        <v>4599.4504703427037</v>
      </c>
      <c r="BJ445" s="5">
        <v>96588.459877196772</v>
      </c>
      <c r="BL445">
        <v>96588.459877196772</v>
      </c>
      <c r="BN445">
        <v>96588.459877196772</v>
      </c>
      <c r="BP445">
        <v>96588.459877196772</v>
      </c>
      <c r="BR445">
        <v>96588.459877196772</v>
      </c>
      <c r="BT445">
        <v>96588.459877196772</v>
      </c>
      <c r="BV445">
        <v>96588.459877196772</v>
      </c>
      <c r="BX445">
        <v>96588.459877196772</v>
      </c>
      <c r="BY445">
        <v>96588.46</v>
      </c>
      <c r="BZ445">
        <v>6518800</v>
      </c>
      <c r="CB445">
        <v>2.5000000000000001E-2</v>
      </c>
      <c r="CC445">
        <v>162970</v>
      </c>
      <c r="CD445">
        <v>94174.396206845471</v>
      </c>
      <c r="CE445">
        <v>6355830</v>
      </c>
      <c r="CF445" t="s">
        <v>9</v>
      </c>
      <c r="CG445">
        <v>7500</v>
      </c>
      <c r="CH445">
        <v>101674.39620684549</v>
      </c>
      <c r="CI445">
        <v>506175</v>
      </c>
      <c r="CJ445">
        <v>6862005</v>
      </c>
      <c r="CK445" t="s">
        <v>20</v>
      </c>
      <c r="CL445" t="s">
        <v>24</v>
      </c>
      <c r="CN445">
        <v>0</v>
      </c>
      <c r="CO445" t="s">
        <v>1</v>
      </c>
      <c r="CP445" t="s">
        <v>1</v>
      </c>
      <c r="CQ445" t="b">
        <v>1</v>
      </c>
      <c r="CR445" t="s">
        <v>1863</v>
      </c>
      <c r="CT445" t="s">
        <v>1871</v>
      </c>
      <c r="CU445" t="s">
        <v>1857</v>
      </c>
      <c r="CV445" t="s">
        <v>1166</v>
      </c>
      <c r="CW445" t="s">
        <v>1269</v>
      </c>
      <c r="CX445" t="s">
        <v>1450</v>
      </c>
      <c r="CY445">
        <v>1.6099999999999994</v>
      </c>
      <c r="CZ445">
        <v>163695.77789302115</v>
      </c>
      <c r="DA445">
        <v>6862005</v>
      </c>
      <c r="DB445" t="s">
        <v>9</v>
      </c>
      <c r="DC445" t="b">
        <v>1</v>
      </c>
      <c r="DD445">
        <v>6862005</v>
      </c>
      <c r="DE445">
        <v>0</v>
      </c>
      <c r="DF445" t="b">
        <v>1</v>
      </c>
      <c r="DG445" s="23">
        <f>ROUND(ПП4[[#This Row],[Стоимость квартиры с отделкой]]/1000000,2)</f>
        <v>6.86</v>
      </c>
    </row>
    <row r="446" spans="1:111" x14ac:dyDescent="0.25">
      <c r="A446">
        <v>445</v>
      </c>
      <c r="B446" t="s">
        <v>22</v>
      </c>
      <c r="C446">
        <v>6</v>
      </c>
      <c r="D446">
        <v>8</v>
      </c>
      <c r="E446">
        <v>2</v>
      </c>
      <c r="F446">
        <v>17.25</v>
      </c>
      <c r="G446">
        <v>14.07</v>
      </c>
      <c r="I446">
        <v>31.32</v>
      </c>
      <c r="J446">
        <v>14.23</v>
      </c>
      <c r="K446">
        <v>3.81</v>
      </c>
      <c r="L446">
        <v>1.75</v>
      </c>
      <c r="N446">
        <v>11.07</v>
      </c>
      <c r="O446">
        <v>3.12</v>
      </c>
      <c r="Q446">
        <v>3.12</v>
      </c>
      <c r="R446">
        <v>65.3</v>
      </c>
      <c r="S446">
        <v>62.18</v>
      </c>
      <c r="T446">
        <v>63.74</v>
      </c>
      <c r="U446">
        <v>65.400000000000006</v>
      </c>
      <c r="V446">
        <v>68639.199999999997</v>
      </c>
      <c r="W446">
        <v>3431.96</v>
      </c>
      <c r="X446">
        <v>72071.16</v>
      </c>
      <c r="Z446">
        <v>72071.16</v>
      </c>
      <c r="AA446">
        <v>3603.558</v>
      </c>
      <c r="AB446">
        <v>75674.717999999993</v>
      </c>
      <c r="AC446">
        <v>9.3079903140000013</v>
      </c>
      <c r="AD446">
        <v>75684.02599031401</v>
      </c>
      <c r="AF446">
        <v>75684.02599031401</v>
      </c>
      <c r="AH446">
        <v>75684.02599031401</v>
      </c>
      <c r="AI446">
        <v>1513.6805198062802</v>
      </c>
      <c r="AJ446">
        <v>77197.70651012029</v>
      </c>
      <c r="AK446">
        <v>771.97706510120292</v>
      </c>
      <c r="AL446">
        <v>77969.683575221497</v>
      </c>
      <c r="AM446">
        <v>1559.3936715044299</v>
      </c>
      <c r="AN446">
        <v>79529.077246725923</v>
      </c>
      <c r="AP446">
        <v>79529.077246725923</v>
      </c>
      <c r="AQ446">
        <v>2385.8723174017778</v>
      </c>
      <c r="AR446">
        <v>81914.949564127703</v>
      </c>
      <c r="AT446">
        <v>81914.949564127703</v>
      </c>
      <c r="AU446">
        <v>2457.4484869238308</v>
      </c>
      <c r="AV446">
        <v>84372.398051051539</v>
      </c>
      <c r="AX446">
        <v>84372.398051051539</v>
      </c>
      <c r="AZ446">
        <v>84372.398051051539</v>
      </c>
      <c r="BB446">
        <v>84372.398051051539</v>
      </c>
      <c r="BD446">
        <v>84372.398051051539</v>
      </c>
      <c r="BF446">
        <v>84372.398051051539</v>
      </c>
      <c r="BH446">
        <v>84372.398051051539</v>
      </c>
      <c r="BI446" s="5"/>
      <c r="BJ446" s="5">
        <v>84372.398051051539</v>
      </c>
      <c r="BL446">
        <v>84372.398051051539</v>
      </c>
      <c r="BN446">
        <v>84372.398051051539</v>
      </c>
      <c r="BP446">
        <v>84372.398051051539</v>
      </c>
      <c r="BR446">
        <v>84372.398051051539</v>
      </c>
      <c r="BT446">
        <v>84372.398051051539</v>
      </c>
      <c r="BV446">
        <v>84372.398051051539</v>
      </c>
      <c r="BX446">
        <v>84372.398051051539</v>
      </c>
      <c r="BY446">
        <v>84372.4</v>
      </c>
      <c r="BZ446">
        <v>5377896.7800000003</v>
      </c>
      <c r="CC446">
        <v>0</v>
      </c>
      <c r="CD446">
        <v>84372.400062754939</v>
      </c>
      <c r="CE446">
        <v>5377896.7800000003</v>
      </c>
      <c r="CF446" t="s">
        <v>9</v>
      </c>
      <c r="CG446">
        <v>7500</v>
      </c>
      <c r="CH446">
        <v>91872.400062754939</v>
      </c>
      <c r="CI446">
        <v>478050</v>
      </c>
      <c r="CJ446">
        <v>5855946.7800000003</v>
      </c>
      <c r="CN446">
        <v>0</v>
      </c>
      <c r="CO446" t="s">
        <v>1</v>
      </c>
      <c r="CP446" t="s">
        <v>1</v>
      </c>
      <c r="CQ446" t="b">
        <v>1</v>
      </c>
      <c r="CR446" t="s">
        <v>1863</v>
      </c>
      <c r="CT446" t="s">
        <v>1871</v>
      </c>
      <c r="CU446" t="s">
        <v>1857</v>
      </c>
      <c r="CV446" t="s">
        <v>1167</v>
      </c>
      <c r="CW446" t="s">
        <v>128</v>
      </c>
      <c r="CX446" t="s">
        <v>1450</v>
      </c>
      <c r="CY446">
        <v>1.6600000000000037</v>
      </c>
      <c r="CZ446">
        <v>152508.18410417353</v>
      </c>
      <c r="DA446">
        <v>5855946.7800000003</v>
      </c>
      <c r="DB446" t="s">
        <v>9</v>
      </c>
      <c r="DC446" t="b">
        <v>1</v>
      </c>
      <c r="DD446">
        <v>5855946.7800000003</v>
      </c>
      <c r="DE446">
        <v>0</v>
      </c>
      <c r="DF446" t="b">
        <v>1</v>
      </c>
      <c r="DG446" s="23">
        <f>ROUND(ПП4[[#This Row],[Стоимость квартиры с отделкой]]/1000000,2)</f>
        <v>5.86</v>
      </c>
    </row>
    <row r="447" spans="1:111" x14ac:dyDescent="0.25">
      <c r="A447">
        <v>446</v>
      </c>
      <c r="B447" t="s">
        <v>22</v>
      </c>
      <c r="C447">
        <v>6</v>
      </c>
      <c r="D447">
        <v>9</v>
      </c>
      <c r="E447">
        <v>1</v>
      </c>
      <c r="F447">
        <v>16.46</v>
      </c>
      <c r="I447">
        <v>16.46</v>
      </c>
      <c r="J447">
        <v>14.25</v>
      </c>
      <c r="K447">
        <v>3.92</v>
      </c>
      <c r="N447">
        <v>8.2200000000000006</v>
      </c>
      <c r="O447">
        <v>3.03</v>
      </c>
      <c r="Q447">
        <v>3.03</v>
      </c>
      <c r="R447">
        <v>45.88</v>
      </c>
      <c r="S447">
        <v>42.85</v>
      </c>
      <c r="T447">
        <v>44.37</v>
      </c>
      <c r="U447">
        <v>45.8</v>
      </c>
      <c r="V447">
        <v>72100</v>
      </c>
      <c r="W447">
        <v>3605</v>
      </c>
      <c r="X447">
        <v>75705</v>
      </c>
      <c r="Z447">
        <v>75705</v>
      </c>
      <c r="AA447">
        <v>3785.25</v>
      </c>
      <c r="AB447">
        <v>79490.25</v>
      </c>
      <c r="AC447">
        <v>9.7773007500000002</v>
      </c>
      <c r="AD447">
        <v>79500.027300750007</v>
      </c>
      <c r="AE447">
        <v>3975.0013650375008</v>
      </c>
      <c r="AF447">
        <v>83475.028665787511</v>
      </c>
      <c r="AH447">
        <v>83475.028665787511</v>
      </c>
      <c r="AI447">
        <v>2504.2508599736252</v>
      </c>
      <c r="AJ447">
        <v>85979.279525761129</v>
      </c>
      <c r="AK447">
        <v>859.79279525761149</v>
      </c>
      <c r="AL447">
        <v>86839.072321018757</v>
      </c>
      <c r="AM447">
        <v>1736.7814464203752</v>
      </c>
      <c r="AN447">
        <v>88575.853767439126</v>
      </c>
      <c r="AO447">
        <v>1771.5170753487826</v>
      </c>
      <c r="AP447">
        <v>90347.370842787903</v>
      </c>
      <c r="AQ447">
        <v>2710.4211252836371</v>
      </c>
      <c r="AR447">
        <v>93057.791968071542</v>
      </c>
      <c r="AT447">
        <v>93057.791968071542</v>
      </c>
      <c r="AU447">
        <v>2791.7337590421462</v>
      </c>
      <c r="AV447">
        <v>95849.525727113694</v>
      </c>
      <c r="AX447">
        <v>95849.525727113694</v>
      </c>
      <c r="AZ447">
        <v>95849.525727113694</v>
      </c>
      <c r="BB447">
        <v>95849.525727113694</v>
      </c>
      <c r="BD447">
        <v>95849.525727113694</v>
      </c>
      <c r="BF447">
        <v>95849.525727113694</v>
      </c>
      <c r="BH447">
        <v>95849.525727113694</v>
      </c>
      <c r="BI447" s="5"/>
      <c r="BJ447" s="5">
        <v>95849.525727113694</v>
      </c>
      <c r="BL447">
        <v>95849.525727113694</v>
      </c>
      <c r="BN447">
        <v>95849.525727113694</v>
      </c>
      <c r="BP447">
        <v>95849.525727113694</v>
      </c>
      <c r="BR447">
        <v>95849.525727113694</v>
      </c>
      <c r="BT447">
        <v>95849.525727113694</v>
      </c>
      <c r="BV447">
        <v>95849.525727113694</v>
      </c>
      <c r="BX447">
        <v>95849.525727113694</v>
      </c>
      <c r="BY447">
        <v>95849.53</v>
      </c>
      <c r="BZ447">
        <v>4252843.6500000004</v>
      </c>
      <c r="CC447">
        <v>0</v>
      </c>
      <c r="CD447">
        <v>95849.530087897248</v>
      </c>
      <c r="CE447">
        <v>4252843.6500000004</v>
      </c>
      <c r="CF447" t="s">
        <v>8</v>
      </c>
      <c r="CH447">
        <v>95849.530087897248</v>
      </c>
      <c r="CI447">
        <v>0</v>
      </c>
      <c r="CJ447">
        <v>4252843.6500000004</v>
      </c>
      <c r="CN447">
        <v>0</v>
      </c>
      <c r="CO447" t="s">
        <v>1</v>
      </c>
      <c r="CP447" t="s">
        <v>1</v>
      </c>
      <c r="CQ447" t="b">
        <v>1</v>
      </c>
      <c r="CR447" t="s">
        <v>1863</v>
      </c>
      <c r="CT447" t="s">
        <v>1871</v>
      </c>
      <c r="CU447" t="s">
        <v>1856</v>
      </c>
      <c r="CV447" t="s">
        <v>1168</v>
      </c>
      <c r="CW447" t="s">
        <v>128</v>
      </c>
      <c r="CX447" t="s">
        <v>1450</v>
      </c>
      <c r="CY447">
        <v>1.4300000000000068</v>
      </c>
      <c r="CZ447">
        <v>137064.82802569371</v>
      </c>
      <c r="DA447">
        <v>4252843.6500000004</v>
      </c>
      <c r="DB447" t="s">
        <v>8</v>
      </c>
      <c r="DC447" t="b">
        <v>1</v>
      </c>
      <c r="DD447">
        <v>4252843.6500000004</v>
      </c>
      <c r="DE447">
        <v>0</v>
      </c>
      <c r="DF447" t="b">
        <v>1</v>
      </c>
      <c r="DG447" s="23">
        <f>ROUND(ПП4[[#This Row],[Стоимость квартиры с отделкой]]/1000000,2)</f>
        <v>4.25</v>
      </c>
    </row>
    <row r="448" spans="1:111" x14ac:dyDescent="0.25">
      <c r="A448">
        <v>447</v>
      </c>
      <c r="B448" t="s">
        <v>22</v>
      </c>
      <c r="C448">
        <v>7</v>
      </c>
      <c r="D448">
        <v>1</v>
      </c>
      <c r="E448">
        <v>1</v>
      </c>
      <c r="F448">
        <v>14.05</v>
      </c>
      <c r="I448">
        <v>14.05</v>
      </c>
      <c r="J448">
        <v>12.32</v>
      </c>
      <c r="K448">
        <v>3.87</v>
      </c>
      <c r="N448">
        <v>8.14</v>
      </c>
      <c r="O448">
        <v>2.72</v>
      </c>
      <c r="Q448">
        <v>2.72</v>
      </c>
      <c r="R448">
        <v>41.1</v>
      </c>
      <c r="S448">
        <v>38.380000000000003</v>
      </c>
      <c r="T448">
        <v>39.74</v>
      </c>
      <c r="U448">
        <v>41.1</v>
      </c>
      <c r="V448">
        <v>71400</v>
      </c>
      <c r="W448">
        <v>3570</v>
      </c>
      <c r="X448">
        <v>74970</v>
      </c>
      <c r="Y448">
        <v>2998.8</v>
      </c>
      <c r="Z448">
        <v>77968.800000000003</v>
      </c>
      <c r="AA448">
        <v>3898.440000000001</v>
      </c>
      <c r="AB448">
        <v>81867.240000000005</v>
      </c>
      <c r="AC448">
        <v>10.069670520000001</v>
      </c>
      <c r="AD448">
        <v>81877.309670520001</v>
      </c>
      <c r="AE448">
        <v>4093.8654835259999</v>
      </c>
      <c r="AF448">
        <v>85971.175154045995</v>
      </c>
      <c r="AH448">
        <v>85971.175154045995</v>
      </c>
      <c r="AI448">
        <v>2579.1352546213802</v>
      </c>
      <c r="AJ448">
        <v>88550.31040866737</v>
      </c>
      <c r="AK448">
        <v>885.50310408667372</v>
      </c>
      <c r="AL448">
        <v>89435.813512754044</v>
      </c>
      <c r="AM448">
        <v>1788.7162702550809</v>
      </c>
      <c r="AN448">
        <v>91224.529783009129</v>
      </c>
      <c r="AP448">
        <v>91224.529783009129</v>
      </c>
      <c r="AR448">
        <v>91224.529783009129</v>
      </c>
      <c r="AT448">
        <v>91224.529783009129</v>
      </c>
      <c r="AV448">
        <v>91224.529783009129</v>
      </c>
      <c r="AX448">
        <v>91224.529783009129</v>
      </c>
      <c r="AZ448">
        <v>91224.529783009129</v>
      </c>
      <c r="BB448">
        <v>91224.529783009129</v>
      </c>
      <c r="BD448">
        <v>91224.529783009129</v>
      </c>
      <c r="BF448">
        <v>91224.529783009129</v>
      </c>
      <c r="BH448">
        <v>91224.529783009129</v>
      </c>
      <c r="BI448" s="5"/>
      <c r="BJ448" s="5">
        <v>91224.529783009129</v>
      </c>
      <c r="BL448">
        <v>91224.529783009129</v>
      </c>
      <c r="BN448">
        <v>91224.529783009129</v>
      </c>
      <c r="BP448">
        <v>91224.529783009129</v>
      </c>
      <c r="BR448">
        <v>91224.529783009129</v>
      </c>
      <c r="BT448">
        <v>91224.529783009129</v>
      </c>
      <c r="BV448">
        <v>91224.529783009129</v>
      </c>
      <c r="BX448">
        <v>91224.529783009129</v>
      </c>
      <c r="BY448">
        <v>91224.53</v>
      </c>
      <c r="BZ448">
        <v>3625262.82</v>
      </c>
      <c r="CA448">
        <v>158960</v>
      </c>
      <c r="CC448">
        <v>158960</v>
      </c>
      <c r="CD448">
        <v>87224.529944640148</v>
      </c>
      <c r="CE448">
        <v>3466302.82</v>
      </c>
      <c r="CF448" t="s">
        <v>9</v>
      </c>
      <c r="CG448">
        <v>4000</v>
      </c>
      <c r="CH448">
        <v>91224.529944640148</v>
      </c>
      <c r="CI448">
        <v>158960</v>
      </c>
      <c r="CJ448">
        <v>3625262.82</v>
      </c>
      <c r="CL448" t="s">
        <v>113</v>
      </c>
      <c r="CN448">
        <v>0</v>
      </c>
      <c r="CO448" t="s">
        <v>1</v>
      </c>
      <c r="CP448" t="s">
        <v>1</v>
      </c>
      <c r="CQ448" t="b">
        <v>1</v>
      </c>
      <c r="CR448" t="s">
        <v>1863</v>
      </c>
      <c r="CT448" t="s">
        <v>1871</v>
      </c>
      <c r="CU448" t="s">
        <v>1864</v>
      </c>
      <c r="CV448" t="s">
        <v>1169</v>
      </c>
      <c r="CW448" t="s">
        <v>128</v>
      </c>
      <c r="CX448" t="s">
        <v>1450</v>
      </c>
      <c r="CY448">
        <v>1.3599999999999994</v>
      </c>
      <c r="CZ448">
        <v>124065.36072471055</v>
      </c>
      <c r="DA448">
        <v>3625262.82</v>
      </c>
      <c r="DB448" t="s">
        <v>9</v>
      </c>
      <c r="DC448" t="b">
        <v>1</v>
      </c>
      <c r="DD448">
        <v>3625262.82</v>
      </c>
      <c r="DE448">
        <v>0</v>
      </c>
      <c r="DF448" t="b">
        <v>1</v>
      </c>
      <c r="DG448" s="23">
        <f>ROUND(ПП4[[#This Row],[Стоимость квартиры с отделкой]]/1000000,2)</f>
        <v>3.63</v>
      </c>
    </row>
    <row r="449" spans="1:111" x14ac:dyDescent="0.25">
      <c r="A449">
        <v>448</v>
      </c>
      <c r="B449" t="s">
        <v>22</v>
      </c>
      <c r="C449">
        <v>7</v>
      </c>
      <c r="D449">
        <v>2</v>
      </c>
      <c r="E449">
        <v>1</v>
      </c>
      <c r="F449">
        <v>14.29</v>
      </c>
      <c r="I449">
        <v>14.29</v>
      </c>
      <c r="J449">
        <v>12.32</v>
      </c>
      <c r="K449">
        <v>3.72</v>
      </c>
      <c r="N449">
        <v>6.91</v>
      </c>
      <c r="O449">
        <v>2.72</v>
      </c>
      <c r="Q449">
        <v>2.72</v>
      </c>
      <c r="R449">
        <v>39.96</v>
      </c>
      <c r="S449">
        <v>37.24</v>
      </c>
      <c r="T449">
        <v>38.6</v>
      </c>
      <c r="U449">
        <v>39.700000000000003</v>
      </c>
      <c r="V449">
        <v>71400</v>
      </c>
      <c r="W449">
        <v>3570</v>
      </c>
      <c r="X449">
        <v>74970</v>
      </c>
      <c r="Y449">
        <v>2998.8</v>
      </c>
      <c r="Z449">
        <v>77968.800000000003</v>
      </c>
      <c r="AA449">
        <v>3898.440000000001</v>
      </c>
      <c r="AB449">
        <v>81867.240000000005</v>
      </c>
      <c r="AC449">
        <v>10.069670520000001</v>
      </c>
      <c r="AD449">
        <v>81877.309670520001</v>
      </c>
      <c r="AE449">
        <v>4093.8654835259999</v>
      </c>
      <c r="AF449">
        <v>85971.175154045995</v>
      </c>
      <c r="AH449">
        <v>85971.175154045995</v>
      </c>
      <c r="AI449">
        <v>2579.1352546213802</v>
      </c>
      <c r="AJ449">
        <v>88550.31040866737</v>
      </c>
      <c r="AK449">
        <v>885.50310408667372</v>
      </c>
      <c r="AL449">
        <v>89435.813512754044</v>
      </c>
      <c r="AM449">
        <v>1788.7162702550809</v>
      </c>
      <c r="AN449">
        <v>91224.529783009129</v>
      </c>
      <c r="AO449">
        <v>1824.4905956601824</v>
      </c>
      <c r="AP449">
        <v>93049.020378669316</v>
      </c>
      <c r="AR449">
        <v>93049.020378669316</v>
      </c>
      <c r="AT449">
        <v>93049.020378669316</v>
      </c>
      <c r="AV449">
        <v>93049.020378669316</v>
      </c>
      <c r="AX449">
        <v>93049.020378669316</v>
      </c>
      <c r="AZ449">
        <v>93049.020378669316</v>
      </c>
      <c r="BB449">
        <v>93049.020378669316</v>
      </c>
      <c r="BD449">
        <v>93049.020378669316</v>
      </c>
      <c r="BF449">
        <v>93049.020378669316</v>
      </c>
      <c r="BH449">
        <v>93049.020378669316</v>
      </c>
      <c r="BI449" s="5"/>
      <c r="BJ449" s="5">
        <v>93049.020378669316</v>
      </c>
      <c r="BL449">
        <v>93049.020378669316</v>
      </c>
      <c r="BN449">
        <v>93049.020378669316</v>
      </c>
      <c r="BP449">
        <v>93049.020378669316</v>
      </c>
      <c r="BR449">
        <v>93049.020378669316</v>
      </c>
      <c r="BT449">
        <v>93049.020378669316</v>
      </c>
      <c r="BV449">
        <v>93049.020378669316</v>
      </c>
      <c r="BX449">
        <v>93049.020378669316</v>
      </c>
      <c r="BY449">
        <v>93049.02</v>
      </c>
      <c r="BZ449">
        <v>3591692.17</v>
      </c>
      <c r="CC449">
        <v>0</v>
      </c>
      <c r="CD449">
        <v>93049.019948186527</v>
      </c>
      <c r="CE449">
        <v>3591692.17</v>
      </c>
      <c r="CF449" t="s">
        <v>9</v>
      </c>
      <c r="CG449">
        <v>4000</v>
      </c>
      <c r="CH449">
        <v>97049.019948186527</v>
      </c>
      <c r="CI449">
        <v>154400</v>
      </c>
      <c r="CJ449">
        <v>3746092.17</v>
      </c>
      <c r="CN449">
        <v>0</v>
      </c>
      <c r="CO449" t="s">
        <v>1</v>
      </c>
      <c r="CP449" t="s">
        <v>1</v>
      </c>
      <c r="CQ449" t="b">
        <v>1</v>
      </c>
      <c r="CR449" t="s">
        <v>1863</v>
      </c>
      <c r="CT449" t="s">
        <v>1871</v>
      </c>
      <c r="CU449" t="s">
        <v>1864</v>
      </c>
      <c r="CV449" t="s">
        <v>1170</v>
      </c>
      <c r="CW449" t="s">
        <v>128</v>
      </c>
      <c r="CX449" t="s">
        <v>1450</v>
      </c>
      <c r="CY449">
        <v>1.0999999999999943</v>
      </c>
      <c r="CZ449">
        <v>106753.92194300462</v>
      </c>
      <c r="DA449">
        <v>3746092.17</v>
      </c>
      <c r="DB449" t="s">
        <v>9</v>
      </c>
      <c r="DC449" t="b">
        <v>1</v>
      </c>
      <c r="DD449">
        <v>3746092.17</v>
      </c>
      <c r="DE449">
        <v>0</v>
      </c>
      <c r="DF449" t="b">
        <v>1</v>
      </c>
      <c r="DG449" s="23">
        <f>ROUND(ПП4[[#This Row],[Стоимость квартиры с отделкой]]/1000000,2)</f>
        <v>3.75</v>
      </c>
    </row>
    <row r="450" spans="1:111" x14ac:dyDescent="0.25">
      <c r="A450">
        <v>449</v>
      </c>
      <c r="B450" t="s">
        <v>22</v>
      </c>
      <c r="C450">
        <v>7</v>
      </c>
      <c r="D450">
        <v>3</v>
      </c>
      <c r="E450">
        <v>3</v>
      </c>
      <c r="F450">
        <v>16.05</v>
      </c>
      <c r="G450">
        <v>11.28</v>
      </c>
      <c r="H450">
        <v>10.82</v>
      </c>
      <c r="I450">
        <v>38.15</v>
      </c>
      <c r="J450">
        <v>17.41</v>
      </c>
      <c r="K450">
        <v>3.81</v>
      </c>
      <c r="L450">
        <v>1.87</v>
      </c>
      <c r="N450">
        <v>11.71</v>
      </c>
      <c r="O450">
        <v>2.65</v>
      </c>
      <c r="Q450">
        <v>2.65</v>
      </c>
      <c r="R450">
        <v>75.599999999999994</v>
      </c>
      <c r="S450">
        <v>72.949999999999989</v>
      </c>
      <c r="T450">
        <v>74.28</v>
      </c>
      <c r="U450">
        <v>75.600000000000023</v>
      </c>
      <c r="V450">
        <v>67737.600000000006</v>
      </c>
      <c r="W450">
        <v>3386.880000000001</v>
      </c>
      <c r="X450">
        <v>71124.48000000001</v>
      </c>
      <c r="Z450">
        <v>71124.48000000001</v>
      </c>
      <c r="AB450">
        <v>71124.48000000001</v>
      </c>
      <c r="AC450">
        <v>8.7483110400000026</v>
      </c>
      <c r="AD450">
        <v>71133.228311040017</v>
      </c>
      <c r="AF450">
        <v>71133.228311040017</v>
      </c>
      <c r="AH450">
        <v>71133.228311040017</v>
      </c>
      <c r="AJ450">
        <v>71133.228311040017</v>
      </c>
      <c r="AL450">
        <v>71133.228311040017</v>
      </c>
      <c r="AN450">
        <v>71133.228311040017</v>
      </c>
      <c r="AP450">
        <v>71133.228311040017</v>
      </c>
      <c r="AR450">
        <v>71133.228311040017</v>
      </c>
      <c r="AT450">
        <v>71133.228311040017</v>
      </c>
      <c r="AV450">
        <v>71133.228311040017</v>
      </c>
      <c r="AX450">
        <v>71133.228311040017</v>
      </c>
      <c r="AZ450">
        <v>71133.228311040017</v>
      </c>
      <c r="BB450">
        <v>71133.228311040017</v>
      </c>
      <c r="BD450">
        <v>71133.228311040017</v>
      </c>
      <c r="BF450">
        <v>71133.228311040017</v>
      </c>
      <c r="BH450">
        <v>71133.228311040017</v>
      </c>
      <c r="BI450" s="5"/>
      <c r="BJ450" s="5">
        <v>71133.228311040017</v>
      </c>
      <c r="BL450">
        <v>71133.228311040017</v>
      </c>
      <c r="BN450">
        <v>71133.228311040017</v>
      </c>
      <c r="BP450">
        <v>71133.228311040017</v>
      </c>
      <c r="BR450">
        <v>71133.228311040017</v>
      </c>
      <c r="BT450">
        <v>71133.228311040017</v>
      </c>
      <c r="BV450">
        <v>71133.228311040017</v>
      </c>
      <c r="BX450">
        <v>71133.228311040017</v>
      </c>
      <c r="BY450">
        <v>71133.23</v>
      </c>
      <c r="BZ450">
        <v>5283776.32</v>
      </c>
      <c r="CB450">
        <v>0.03</v>
      </c>
      <c r="CC450">
        <v>158513.28959999999</v>
      </c>
      <c r="CD450">
        <v>68999.233037156708</v>
      </c>
      <c r="CE450">
        <v>5125263.03</v>
      </c>
      <c r="CF450" t="s">
        <v>9</v>
      </c>
      <c r="CG450">
        <v>4000</v>
      </c>
      <c r="CH450">
        <v>72999.233037156708</v>
      </c>
      <c r="CI450">
        <v>297120</v>
      </c>
      <c r="CJ450">
        <v>5422383.0300000003</v>
      </c>
      <c r="CK450" t="s">
        <v>20</v>
      </c>
      <c r="CL450" t="s">
        <v>69</v>
      </c>
      <c r="CN450">
        <v>0</v>
      </c>
      <c r="CO450" t="s">
        <v>1</v>
      </c>
      <c r="CP450" t="s">
        <v>1</v>
      </c>
      <c r="CQ450" t="b">
        <v>1</v>
      </c>
      <c r="CR450" t="s">
        <v>1863</v>
      </c>
      <c r="CT450" t="s">
        <v>1871</v>
      </c>
      <c r="CU450" t="s">
        <v>1858</v>
      </c>
      <c r="CV450" t="s">
        <v>1171</v>
      </c>
      <c r="CW450" t="s">
        <v>128</v>
      </c>
      <c r="CX450" t="s">
        <v>1450</v>
      </c>
      <c r="CY450">
        <v>1.3200000000000074</v>
      </c>
      <c r="CZ450">
        <v>96358.987609047399</v>
      </c>
      <c r="DA450">
        <v>5422383.0300000003</v>
      </c>
      <c r="DB450" t="s">
        <v>9</v>
      </c>
      <c r="DC450" t="b">
        <v>1</v>
      </c>
      <c r="DD450">
        <v>5422383.0300000003</v>
      </c>
      <c r="DE450">
        <v>0</v>
      </c>
      <c r="DF450" t="b">
        <v>1</v>
      </c>
      <c r="DG450" s="23">
        <f>ROUND(ПП4[[#This Row],[Стоимость квартиры с отделкой]]/1000000,2)</f>
        <v>5.42</v>
      </c>
    </row>
    <row r="451" spans="1:111" x14ac:dyDescent="0.25">
      <c r="A451">
        <v>450</v>
      </c>
      <c r="B451" t="s">
        <v>22</v>
      </c>
      <c r="C451">
        <v>7</v>
      </c>
      <c r="D451">
        <v>4</v>
      </c>
      <c r="E451">
        <v>1</v>
      </c>
      <c r="F451">
        <v>12.09</v>
      </c>
      <c r="I451">
        <v>12.09</v>
      </c>
      <c r="J451">
        <v>12.26</v>
      </c>
      <c r="K451">
        <v>3.71</v>
      </c>
      <c r="N451">
        <v>7.06</v>
      </c>
      <c r="O451">
        <v>2.75</v>
      </c>
      <c r="Q451">
        <v>2.75</v>
      </c>
      <c r="R451">
        <v>37.869999999999997</v>
      </c>
      <c r="S451">
        <v>35.119999999999997</v>
      </c>
      <c r="T451">
        <v>36.5</v>
      </c>
      <c r="U451">
        <v>37.799999999999997</v>
      </c>
      <c r="V451">
        <v>72100</v>
      </c>
      <c r="W451">
        <v>3605</v>
      </c>
      <c r="X451">
        <v>75705</v>
      </c>
      <c r="Y451">
        <v>3028.2000000000003</v>
      </c>
      <c r="Z451">
        <v>78733.2</v>
      </c>
      <c r="AA451">
        <v>3936.66</v>
      </c>
      <c r="AB451">
        <v>82669.86</v>
      </c>
      <c r="AC451">
        <v>10.16839278</v>
      </c>
      <c r="AD451">
        <v>82680.028392780005</v>
      </c>
      <c r="AE451">
        <v>4134.0014196390002</v>
      </c>
      <c r="AF451">
        <v>86814.029812419001</v>
      </c>
      <c r="AH451">
        <v>86814.029812419001</v>
      </c>
      <c r="AJ451">
        <v>86814.029812419001</v>
      </c>
      <c r="AL451">
        <v>86814.029812419001</v>
      </c>
      <c r="AN451">
        <v>86814.029812419001</v>
      </c>
      <c r="AP451">
        <v>86814.029812419001</v>
      </c>
      <c r="AR451">
        <v>86814.029812419001</v>
      </c>
      <c r="AT451">
        <v>86814.029812419001</v>
      </c>
      <c r="AV451">
        <v>86814.029812419001</v>
      </c>
      <c r="AX451">
        <v>86814.029812419001</v>
      </c>
      <c r="AZ451">
        <v>86814.029812419001</v>
      </c>
      <c r="BB451">
        <v>86814.029812419001</v>
      </c>
      <c r="BD451">
        <v>86814.029812419001</v>
      </c>
      <c r="BF451">
        <v>86814.029812419001</v>
      </c>
      <c r="BH451">
        <v>86814.029812419001</v>
      </c>
      <c r="BI451" s="5"/>
      <c r="BJ451" s="5">
        <v>86814.029812419001</v>
      </c>
      <c r="BL451">
        <v>86814.029812419001</v>
      </c>
      <c r="BN451">
        <v>86814.029812419001</v>
      </c>
      <c r="BP451">
        <v>86814.029812419001</v>
      </c>
      <c r="BR451">
        <v>86814.029812419001</v>
      </c>
      <c r="BT451">
        <v>86814.029812419001</v>
      </c>
      <c r="BV451">
        <v>86814.029812419001</v>
      </c>
      <c r="BX451">
        <v>86814.029812419001</v>
      </c>
      <c r="BY451">
        <v>86814.03</v>
      </c>
      <c r="BZ451">
        <v>3168712.1</v>
      </c>
      <c r="CB451">
        <v>0.03</v>
      </c>
      <c r="CC451">
        <v>95061.362999999998</v>
      </c>
      <c r="CD451">
        <v>84209.609315068519</v>
      </c>
      <c r="CE451">
        <v>3073650.74</v>
      </c>
      <c r="CF451" t="s">
        <v>10</v>
      </c>
      <c r="CG451">
        <v>15000</v>
      </c>
      <c r="CH451">
        <v>99209.609315068519</v>
      </c>
      <c r="CI451">
        <v>547500</v>
      </c>
      <c r="CJ451">
        <v>3621150.74</v>
      </c>
      <c r="CL451" t="s">
        <v>62</v>
      </c>
      <c r="CN451">
        <v>0</v>
      </c>
      <c r="CO451" t="s">
        <v>1</v>
      </c>
      <c r="CP451" t="s">
        <v>1</v>
      </c>
      <c r="CQ451" t="b">
        <v>1</v>
      </c>
      <c r="CR451" t="s">
        <v>1863</v>
      </c>
      <c r="CT451" t="s">
        <v>1871</v>
      </c>
      <c r="CU451" t="s">
        <v>1864</v>
      </c>
      <c r="CV451" t="s">
        <v>1172</v>
      </c>
      <c r="CW451" t="s">
        <v>128</v>
      </c>
      <c r="CX451" t="s">
        <v>1450</v>
      </c>
      <c r="CY451">
        <v>1.2999999999999972</v>
      </c>
      <c r="CZ451">
        <v>128972.49210958875</v>
      </c>
      <c r="DA451">
        <v>3621150.74</v>
      </c>
      <c r="DB451" t="s">
        <v>10</v>
      </c>
      <c r="DC451" t="b">
        <v>1</v>
      </c>
      <c r="DD451">
        <v>3621150.74</v>
      </c>
      <c r="DE451">
        <v>0</v>
      </c>
      <c r="DF451" t="b">
        <v>1</v>
      </c>
      <c r="DG451" s="23">
        <f>ROUND(ПП4[[#This Row],[Стоимость квартиры с отделкой]]/1000000,2)</f>
        <v>3.62</v>
      </c>
    </row>
    <row r="452" spans="1:111" x14ac:dyDescent="0.25">
      <c r="A452">
        <v>451</v>
      </c>
      <c r="B452" t="s">
        <v>22</v>
      </c>
      <c r="C452">
        <v>7</v>
      </c>
      <c r="D452">
        <v>5</v>
      </c>
      <c r="E452">
        <v>2</v>
      </c>
      <c r="F452">
        <v>15.61</v>
      </c>
      <c r="G452">
        <v>12.02</v>
      </c>
      <c r="I452">
        <v>27.63</v>
      </c>
      <c r="J452">
        <v>13.1</v>
      </c>
      <c r="K452">
        <v>3.61</v>
      </c>
      <c r="L452">
        <v>1.82</v>
      </c>
      <c r="N452">
        <v>8.52</v>
      </c>
      <c r="O452">
        <v>2.72</v>
      </c>
      <c r="Q452">
        <v>2.72</v>
      </c>
      <c r="R452">
        <v>57.4</v>
      </c>
      <c r="S452">
        <v>54.68</v>
      </c>
      <c r="T452">
        <v>56.04</v>
      </c>
      <c r="U452">
        <v>57.5</v>
      </c>
      <c r="V452">
        <v>67972.800000000003</v>
      </c>
      <c r="W452">
        <v>3398.6400000000003</v>
      </c>
      <c r="X452">
        <v>71371.44</v>
      </c>
      <c r="Z452">
        <v>71371.44</v>
      </c>
      <c r="AA452">
        <v>3568.5720000000001</v>
      </c>
      <c r="AB452">
        <v>74940.012000000002</v>
      </c>
      <c r="AC452">
        <v>9.2176214760000015</v>
      </c>
      <c r="AD452">
        <v>74949.229621475999</v>
      </c>
      <c r="AF452">
        <v>74949.229621475999</v>
      </c>
      <c r="AH452">
        <v>74949.229621475999</v>
      </c>
      <c r="AI452">
        <v>1498.98459242952</v>
      </c>
      <c r="AJ452">
        <v>76448.214213905521</v>
      </c>
      <c r="AK452">
        <v>764.48214213905521</v>
      </c>
      <c r="AL452">
        <v>77212.696356044573</v>
      </c>
      <c r="AM452">
        <v>1544.2539271208916</v>
      </c>
      <c r="AN452">
        <v>78756.950283165468</v>
      </c>
      <c r="AP452">
        <v>78756.950283165468</v>
      </c>
      <c r="AR452">
        <v>78756.950283165468</v>
      </c>
      <c r="AT452">
        <v>78756.950283165468</v>
      </c>
      <c r="AV452">
        <v>78756.950283165468</v>
      </c>
      <c r="AX452">
        <v>78756.950283165468</v>
      </c>
      <c r="AZ452">
        <v>78756.950283165468</v>
      </c>
      <c r="BB452">
        <v>78756.950283165468</v>
      </c>
      <c r="BD452">
        <v>78756.950283165468</v>
      </c>
      <c r="BF452">
        <v>78756.950283165468</v>
      </c>
      <c r="BH452">
        <v>78756.950283165468</v>
      </c>
      <c r="BI452" s="5"/>
      <c r="BJ452" s="5">
        <v>78756.950283165468</v>
      </c>
      <c r="BL452">
        <v>78756.950283165468</v>
      </c>
      <c r="BN452">
        <v>78756.950283165468</v>
      </c>
      <c r="BP452">
        <v>78756.950283165468</v>
      </c>
      <c r="BR452">
        <v>78756.950283165468</v>
      </c>
      <c r="BT452">
        <v>78756.950283165468</v>
      </c>
      <c r="BV452">
        <v>78756.950283165468</v>
      </c>
      <c r="BX452">
        <v>78756.950283165468</v>
      </c>
      <c r="BY452">
        <v>78756.95</v>
      </c>
      <c r="BZ452">
        <v>4413539.4800000004</v>
      </c>
      <c r="CC452">
        <v>0</v>
      </c>
      <c r="CD452">
        <v>78756.950035688802</v>
      </c>
      <c r="CE452">
        <v>4413539.4800000004</v>
      </c>
      <c r="CF452" t="s">
        <v>9</v>
      </c>
      <c r="CG452">
        <v>4000</v>
      </c>
      <c r="CH452">
        <v>82756.950035688802</v>
      </c>
      <c r="CI452">
        <v>224160</v>
      </c>
      <c r="CJ452">
        <v>4637699.4800000004</v>
      </c>
      <c r="CN452">
        <v>0</v>
      </c>
      <c r="CO452" t="s">
        <v>1</v>
      </c>
      <c r="CP452" t="s">
        <v>1</v>
      </c>
      <c r="CQ452" t="b">
        <v>1</v>
      </c>
      <c r="CR452" t="s">
        <v>1863</v>
      </c>
      <c r="CT452" t="s">
        <v>1871</v>
      </c>
      <c r="CU452" t="s">
        <v>1865</v>
      </c>
      <c r="CV452" t="s">
        <v>1173</v>
      </c>
      <c r="CW452" t="s">
        <v>128</v>
      </c>
      <c r="CX452" t="s">
        <v>1450</v>
      </c>
      <c r="CY452">
        <v>1.4600000000000009</v>
      </c>
      <c r="CZ452">
        <v>120825.14705210572</v>
      </c>
      <c r="DA452">
        <v>4637699.4800000004</v>
      </c>
      <c r="DB452" t="s">
        <v>9</v>
      </c>
      <c r="DC452" t="b">
        <v>1</v>
      </c>
      <c r="DD452">
        <v>4637699.4800000004</v>
      </c>
      <c r="DE452">
        <v>0</v>
      </c>
      <c r="DF452" t="b">
        <v>1</v>
      </c>
      <c r="DG452" s="23">
        <f>ROUND(ПП4[[#This Row],[Стоимость квартиры с отделкой]]/1000000,2)</f>
        <v>4.6399999999999997</v>
      </c>
    </row>
    <row r="453" spans="1:111" x14ac:dyDescent="0.25">
      <c r="A453">
        <v>452</v>
      </c>
      <c r="B453" t="s">
        <v>22</v>
      </c>
      <c r="C453">
        <v>7</v>
      </c>
      <c r="D453">
        <v>6</v>
      </c>
      <c r="E453">
        <v>2</v>
      </c>
      <c r="F453">
        <v>15.61</v>
      </c>
      <c r="G453">
        <v>9.66</v>
      </c>
      <c r="I453">
        <v>25.27</v>
      </c>
      <c r="J453">
        <v>16.53</v>
      </c>
      <c r="K453">
        <v>3.63</v>
      </c>
      <c r="L453">
        <v>2.21</v>
      </c>
      <c r="N453">
        <v>9.6199999999999992</v>
      </c>
      <c r="O453">
        <v>2.72</v>
      </c>
      <c r="Q453">
        <v>2.72</v>
      </c>
      <c r="R453">
        <v>59.98</v>
      </c>
      <c r="S453">
        <v>57.26</v>
      </c>
      <c r="T453">
        <v>58.62</v>
      </c>
      <c r="U453">
        <v>60.6</v>
      </c>
      <c r="V453">
        <v>68639.199999999997</v>
      </c>
      <c r="W453">
        <v>3431.96</v>
      </c>
      <c r="X453">
        <v>72071.16</v>
      </c>
      <c r="Z453">
        <v>72071.16</v>
      </c>
      <c r="AA453">
        <v>3603.558</v>
      </c>
      <c r="AB453">
        <v>75674.717999999993</v>
      </c>
      <c r="AC453">
        <v>9.3079903140000013</v>
      </c>
      <c r="AD453">
        <v>75684.02599031401</v>
      </c>
      <c r="AF453">
        <v>75684.02599031401</v>
      </c>
      <c r="AH453">
        <v>75684.02599031401</v>
      </c>
      <c r="AI453">
        <v>1513.6805198062802</v>
      </c>
      <c r="AJ453">
        <v>77197.70651012029</v>
      </c>
      <c r="AL453">
        <v>77197.70651012029</v>
      </c>
      <c r="AN453">
        <v>77197.70651012029</v>
      </c>
      <c r="AP453">
        <v>77197.70651012029</v>
      </c>
      <c r="AR453">
        <v>77197.70651012029</v>
      </c>
      <c r="AT453">
        <v>77197.70651012029</v>
      </c>
      <c r="AV453">
        <v>77197.70651012029</v>
      </c>
      <c r="AX453">
        <v>77197.70651012029</v>
      </c>
      <c r="AZ453">
        <v>77197.70651012029</v>
      </c>
      <c r="BB453">
        <v>77197.70651012029</v>
      </c>
      <c r="BD453">
        <v>77197.70651012029</v>
      </c>
      <c r="BF453">
        <v>77197.70651012029</v>
      </c>
      <c r="BH453">
        <v>77197.70651012029</v>
      </c>
      <c r="BI453" s="5"/>
      <c r="BJ453" s="5">
        <v>77197.70651012029</v>
      </c>
      <c r="BL453">
        <v>77197.70651012029</v>
      </c>
      <c r="BN453">
        <v>77197.70651012029</v>
      </c>
      <c r="BP453">
        <v>77197.70651012029</v>
      </c>
      <c r="BR453">
        <v>77197.70651012029</v>
      </c>
      <c r="BT453">
        <v>77197.70651012029</v>
      </c>
      <c r="BV453">
        <v>77197.70651012029</v>
      </c>
      <c r="BX453">
        <v>77197.70651012029</v>
      </c>
      <c r="BY453">
        <v>77197.710000000006</v>
      </c>
      <c r="BZ453">
        <v>4525329.76</v>
      </c>
      <c r="CB453">
        <v>0.03</v>
      </c>
      <c r="CC453">
        <v>135759.8928</v>
      </c>
      <c r="CD453">
        <v>74881.77874445582</v>
      </c>
      <c r="CE453">
        <v>4389569.87</v>
      </c>
      <c r="CF453" t="s">
        <v>9</v>
      </c>
      <c r="CG453">
        <v>4000</v>
      </c>
      <c r="CH453">
        <v>78881.77874445582</v>
      </c>
      <c r="CI453">
        <v>234480</v>
      </c>
      <c r="CJ453">
        <v>4624049.87</v>
      </c>
      <c r="CL453" t="s">
        <v>69</v>
      </c>
      <c r="CN453">
        <v>0</v>
      </c>
      <c r="CO453" t="s">
        <v>1</v>
      </c>
      <c r="CP453" t="s">
        <v>1</v>
      </c>
      <c r="CQ453" t="b">
        <v>1</v>
      </c>
      <c r="CR453" t="s">
        <v>1863</v>
      </c>
      <c r="CT453" t="s">
        <v>1871</v>
      </c>
      <c r="CU453" t="s">
        <v>1857</v>
      </c>
      <c r="CV453" t="s">
        <v>1174</v>
      </c>
      <c r="CW453" t="s">
        <v>128</v>
      </c>
      <c r="CX453" t="s">
        <v>1450</v>
      </c>
      <c r="CY453">
        <v>1.980000000000004</v>
      </c>
      <c r="CZ453">
        <v>156185.92191402282</v>
      </c>
      <c r="DA453">
        <v>4624049.87</v>
      </c>
      <c r="DB453" t="s">
        <v>9</v>
      </c>
      <c r="DC453" t="b">
        <v>1</v>
      </c>
      <c r="DD453">
        <v>4624049.87</v>
      </c>
      <c r="DE453">
        <v>0</v>
      </c>
      <c r="DF453" t="b">
        <v>1</v>
      </c>
      <c r="DG453" s="23">
        <f>ROUND(ПП4[[#This Row],[Стоимость квартиры с отделкой]]/1000000,2)</f>
        <v>4.62</v>
      </c>
    </row>
    <row r="454" spans="1:111" x14ac:dyDescent="0.25">
      <c r="A454">
        <v>453</v>
      </c>
      <c r="B454" t="s">
        <v>22</v>
      </c>
      <c r="C454">
        <v>7</v>
      </c>
      <c r="D454">
        <v>7</v>
      </c>
      <c r="E454">
        <v>2</v>
      </c>
      <c r="F454">
        <v>11.83</v>
      </c>
      <c r="G454">
        <v>11.4</v>
      </c>
      <c r="I454">
        <v>23.23</v>
      </c>
      <c r="J454">
        <v>27.16</v>
      </c>
      <c r="K454">
        <v>5.28</v>
      </c>
      <c r="L454">
        <v>1.75</v>
      </c>
      <c r="N454">
        <v>8.67</v>
      </c>
      <c r="O454">
        <v>2.8</v>
      </c>
      <c r="Q454">
        <v>2.8</v>
      </c>
      <c r="R454">
        <v>68.89</v>
      </c>
      <c r="S454">
        <v>66.09</v>
      </c>
      <c r="T454">
        <v>67.489999999999995</v>
      </c>
      <c r="U454">
        <v>69.2</v>
      </c>
      <c r="V454">
        <v>71971.199999999997</v>
      </c>
      <c r="W454">
        <v>3598.56</v>
      </c>
      <c r="X454">
        <v>75569.759999999995</v>
      </c>
      <c r="Z454">
        <v>75569.759999999995</v>
      </c>
      <c r="AA454">
        <v>3778.4879999999998</v>
      </c>
      <c r="AB454">
        <v>79348.248000000007</v>
      </c>
      <c r="AC454">
        <v>9.7598345040000005</v>
      </c>
      <c r="AD454">
        <v>79358.007834503995</v>
      </c>
      <c r="AF454">
        <v>79358.007834503995</v>
      </c>
      <c r="AH454">
        <v>79358.007834503995</v>
      </c>
      <c r="AI454">
        <v>1587.1601566900799</v>
      </c>
      <c r="AJ454">
        <v>80945.167991194074</v>
      </c>
      <c r="AK454">
        <v>2428.3550397358222</v>
      </c>
      <c r="AL454">
        <v>83373.523030929893</v>
      </c>
      <c r="AM454">
        <v>3334.9409212371957</v>
      </c>
      <c r="AN454">
        <v>86708.463952167091</v>
      </c>
      <c r="AP454">
        <v>86708.463952167091</v>
      </c>
      <c r="AQ454">
        <v>2601.253918565013</v>
      </c>
      <c r="AR454">
        <v>89309.7178707321</v>
      </c>
      <c r="AT454">
        <v>89309.7178707321</v>
      </c>
      <c r="AU454">
        <v>2679.291536121963</v>
      </c>
      <c r="AV454">
        <v>91989.009406854064</v>
      </c>
      <c r="AX454">
        <v>91989.009406854064</v>
      </c>
      <c r="AZ454">
        <v>91989.009406854064</v>
      </c>
      <c r="BB454">
        <v>91989.009406854064</v>
      </c>
      <c r="BD454">
        <v>91989.009406854064</v>
      </c>
      <c r="BF454">
        <v>91989.009406854064</v>
      </c>
      <c r="BH454">
        <v>91989.009406854064</v>
      </c>
      <c r="BI454" s="5">
        <v>4599.4504703427037</v>
      </c>
      <c r="BJ454" s="5">
        <v>96588.459877196772</v>
      </c>
      <c r="BK454">
        <v>1000</v>
      </c>
      <c r="BL454">
        <v>97588.459877196772</v>
      </c>
      <c r="BM454">
        <v>1951.7691975439352</v>
      </c>
      <c r="BN454">
        <v>99540.229074740724</v>
      </c>
      <c r="BP454">
        <v>99540.229074740724</v>
      </c>
      <c r="BR454">
        <v>99540.229074740724</v>
      </c>
      <c r="BT454">
        <v>99540.229074740724</v>
      </c>
      <c r="BV454">
        <v>99540.229074740724</v>
      </c>
      <c r="BX454">
        <v>99540.229074740724</v>
      </c>
      <c r="BY454">
        <v>99540.23</v>
      </c>
      <c r="BZ454">
        <v>6718000</v>
      </c>
      <c r="CB454">
        <v>0.03</v>
      </c>
      <c r="CC454">
        <v>201540</v>
      </c>
      <c r="CD454">
        <v>96554.452511483207</v>
      </c>
      <c r="CE454">
        <v>6516460</v>
      </c>
      <c r="CF454" t="s">
        <v>9</v>
      </c>
      <c r="CG454">
        <v>7500</v>
      </c>
      <c r="CH454">
        <v>104054.45251148321</v>
      </c>
      <c r="CI454">
        <v>506175</v>
      </c>
      <c r="CJ454">
        <v>7022635</v>
      </c>
      <c r="CK454" t="s">
        <v>20</v>
      </c>
      <c r="CL454" t="s">
        <v>69</v>
      </c>
      <c r="CN454">
        <v>0</v>
      </c>
      <c r="CO454" t="s">
        <v>1</v>
      </c>
      <c r="CP454" t="s">
        <v>1</v>
      </c>
      <c r="CQ454" t="b">
        <v>1</v>
      </c>
      <c r="CR454" t="s">
        <v>1863</v>
      </c>
      <c r="CT454" t="s">
        <v>1871</v>
      </c>
      <c r="CU454" t="s">
        <v>1857</v>
      </c>
      <c r="CV454" t="s">
        <v>1175</v>
      </c>
      <c r="CW454" t="s">
        <v>1269</v>
      </c>
      <c r="CX454" t="s">
        <v>1450</v>
      </c>
      <c r="CY454">
        <v>1.710000000000008</v>
      </c>
      <c r="CZ454">
        <v>177933.11379463709</v>
      </c>
      <c r="DA454">
        <v>7022635</v>
      </c>
      <c r="DB454" t="s">
        <v>9</v>
      </c>
      <c r="DC454" t="b">
        <v>1</v>
      </c>
      <c r="DD454">
        <v>7022635</v>
      </c>
      <c r="DE454">
        <v>0</v>
      </c>
      <c r="DF454" t="b">
        <v>1</v>
      </c>
      <c r="DG454" s="23">
        <f>ROUND(ПП4[[#This Row],[Стоимость квартиры с отделкой]]/1000000,2)</f>
        <v>7.02</v>
      </c>
    </row>
    <row r="455" spans="1:111" x14ac:dyDescent="0.25">
      <c r="A455">
        <v>454</v>
      </c>
      <c r="B455" t="s">
        <v>22</v>
      </c>
      <c r="C455">
        <v>7</v>
      </c>
      <c r="D455">
        <v>8</v>
      </c>
      <c r="E455">
        <v>2</v>
      </c>
      <c r="F455">
        <v>17.25</v>
      </c>
      <c r="G455">
        <v>14.07</v>
      </c>
      <c r="I455">
        <v>31.32</v>
      </c>
      <c r="J455">
        <v>14.23</v>
      </c>
      <c r="K455">
        <v>3.81</v>
      </c>
      <c r="L455">
        <v>1.75</v>
      </c>
      <c r="N455">
        <v>11.07</v>
      </c>
      <c r="O455">
        <v>3.12</v>
      </c>
      <c r="Q455">
        <v>3.12</v>
      </c>
      <c r="R455">
        <v>65.3</v>
      </c>
      <c r="S455">
        <v>62.18</v>
      </c>
      <c r="T455">
        <v>63.74</v>
      </c>
      <c r="U455">
        <v>65.400000000000006</v>
      </c>
      <c r="V455">
        <v>68639.199999999997</v>
      </c>
      <c r="W455">
        <v>3431.96</v>
      </c>
      <c r="X455">
        <v>72071.16</v>
      </c>
      <c r="Z455">
        <v>72071.16</v>
      </c>
      <c r="AA455">
        <v>3603.558</v>
      </c>
      <c r="AB455">
        <v>75674.717999999993</v>
      </c>
      <c r="AC455">
        <v>9.3079903140000013</v>
      </c>
      <c r="AD455">
        <v>75684.02599031401</v>
      </c>
      <c r="AF455">
        <v>75684.02599031401</v>
      </c>
      <c r="AH455">
        <v>75684.02599031401</v>
      </c>
      <c r="AI455">
        <v>1513.6805198062802</v>
      </c>
      <c r="AJ455">
        <v>77197.70651012029</v>
      </c>
      <c r="AK455">
        <v>771.97706510120292</v>
      </c>
      <c r="AL455">
        <v>77969.683575221497</v>
      </c>
      <c r="AM455">
        <v>1559.3936715044299</v>
      </c>
      <c r="AN455">
        <v>79529.077246725923</v>
      </c>
      <c r="AP455">
        <v>79529.077246725923</v>
      </c>
      <c r="AQ455">
        <v>2385.8723174017778</v>
      </c>
      <c r="AR455">
        <v>81914.949564127703</v>
      </c>
      <c r="AT455">
        <v>81914.949564127703</v>
      </c>
      <c r="AU455">
        <v>2457.4484869238308</v>
      </c>
      <c r="AV455">
        <v>84372.398051051539</v>
      </c>
      <c r="AX455">
        <v>84372.398051051539</v>
      </c>
      <c r="AZ455">
        <v>84372.398051051539</v>
      </c>
      <c r="BB455">
        <v>84372.398051051539</v>
      </c>
      <c r="BD455">
        <v>84372.398051051539</v>
      </c>
      <c r="BF455">
        <v>84372.398051051539</v>
      </c>
      <c r="BH455">
        <v>84372.398051051539</v>
      </c>
      <c r="BI455" s="5"/>
      <c r="BJ455" s="5">
        <v>84372.398051051539</v>
      </c>
      <c r="BL455">
        <v>84372.398051051539</v>
      </c>
      <c r="BN455">
        <v>84372.398051051539</v>
      </c>
      <c r="BP455">
        <v>84372.398051051539</v>
      </c>
      <c r="BR455">
        <v>84372.398051051539</v>
      </c>
      <c r="BT455">
        <v>84372.398051051539</v>
      </c>
      <c r="BV455">
        <v>84372.398051051539</v>
      </c>
      <c r="BX455">
        <v>84372.398051051539</v>
      </c>
      <c r="BY455">
        <v>84372.4</v>
      </c>
      <c r="BZ455">
        <v>5377896.7800000003</v>
      </c>
      <c r="CC455">
        <v>0</v>
      </c>
      <c r="CD455">
        <v>84372.400062754939</v>
      </c>
      <c r="CE455">
        <v>5377896.7800000003</v>
      </c>
      <c r="CF455" t="s">
        <v>9</v>
      </c>
      <c r="CG455">
        <v>4500</v>
      </c>
      <c r="CH455">
        <v>88872.400062754939</v>
      </c>
      <c r="CI455">
        <v>286830</v>
      </c>
      <c r="CJ455">
        <v>5664726.7800000003</v>
      </c>
      <c r="CN455">
        <v>0</v>
      </c>
      <c r="CO455" t="s">
        <v>1</v>
      </c>
      <c r="CP455" t="s">
        <v>1</v>
      </c>
      <c r="CQ455" t="b">
        <v>1</v>
      </c>
      <c r="CR455" t="s">
        <v>1863</v>
      </c>
      <c r="CT455" t="s">
        <v>1871</v>
      </c>
      <c r="CU455" t="s">
        <v>1857</v>
      </c>
      <c r="CV455" t="s">
        <v>1176</v>
      </c>
      <c r="CW455" t="s">
        <v>128</v>
      </c>
      <c r="CX455" t="s">
        <v>1450</v>
      </c>
      <c r="CY455">
        <v>1.6600000000000037</v>
      </c>
      <c r="CZ455">
        <v>147528.18410417353</v>
      </c>
      <c r="DA455">
        <v>5664726.7800000003</v>
      </c>
      <c r="DB455" t="s">
        <v>9</v>
      </c>
      <c r="DC455" t="b">
        <v>1</v>
      </c>
      <c r="DD455">
        <v>5664726.7800000003</v>
      </c>
      <c r="DE455">
        <v>0</v>
      </c>
      <c r="DF455" t="b">
        <v>1</v>
      </c>
      <c r="DG455" s="23">
        <f>ROUND(ПП4[[#This Row],[Стоимость квартиры с отделкой]]/1000000,2)</f>
        <v>5.66</v>
      </c>
    </row>
    <row r="456" spans="1:111" x14ac:dyDescent="0.25">
      <c r="A456">
        <v>455</v>
      </c>
      <c r="B456" t="s">
        <v>22</v>
      </c>
      <c r="C456">
        <v>7</v>
      </c>
      <c r="D456">
        <v>9</v>
      </c>
      <c r="E456">
        <v>1</v>
      </c>
      <c r="F456">
        <v>16.46</v>
      </c>
      <c r="I456">
        <v>16.46</v>
      </c>
      <c r="J456">
        <v>14.25</v>
      </c>
      <c r="K456">
        <v>3.92</v>
      </c>
      <c r="N456">
        <v>8.2200000000000006</v>
      </c>
      <c r="O456">
        <v>3.03</v>
      </c>
      <c r="Q456">
        <v>3.03</v>
      </c>
      <c r="R456">
        <v>45.88</v>
      </c>
      <c r="S456">
        <v>42.85</v>
      </c>
      <c r="T456">
        <v>44.37</v>
      </c>
      <c r="U456">
        <v>45.9</v>
      </c>
      <c r="V456">
        <v>72100</v>
      </c>
      <c r="W456">
        <v>3605</v>
      </c>
      <c r="X456">
        <v>75705</v>
      </c>
      <c r="Z456">
        <v>75705</v>
      </c>
      <c r="AA456">
        <v>3785.25</v>
      </c>
      <c r="AB456">
        <v>79490.25</v>
      </c>
      <c r="AC456">
        <v>9.7773007500000002</v>
      </c>
      <c r="AD456">
        <v>79500.027300750007</v>
      </c>
      <c r="AE456">
        <v>3975.0013650375008</v>
      </c>
      <c r="AF456">
        <v>83475.028665787511</v>
      </c>
      <c r="AH456">
        <v>83475.028665787511</v>
      </c>
      <c r="AI456">
        <v>2504.2508599736252</v>
      </c>
      <c r="AJ456">
        <v>85979.279525761129</v>
      </c>
      <c r="AK456">
        <v>859.79279525761149</v>
      </c>
      <c r="AL456">
        <v>86839.072321018757</v>
      </c>
      <c r="AM456">
        <v>1736.7814464203752</v>
      </c>
      <c r="AN456">
        <v>88575.853767439126</v>
      </c>
      <c r="AO456">
        <v>1771.5170753487826</v>
      </c>
      <c r="AP456">
        <v>90347.370842787903</v>
      </c>
      <c r="AQ456">
        <v>2710.4211252836371</v>
      </c>
      <c r="AR456">
        <v>93057.791968071542</v>
      </c>
      <c r="AT456">
        <v>93057.791968071542</v>
      </c>
      <c r="AU456">
        <v>2791.7337590421462</v>
      </c>
      <c r="AV456">
        <v>95849.525727113694</v>
      </c>
      <c r="AX456">
        <v>95849.525727113694</v>
      </c>
      <c r="AZ456">
        <v>95849.525727113694</v>
      </c>
      <c r="BB456">
        <v>95849.525727113694</v>
      </c>
      <c r="BD456">
        <v>95849.525727113694</v>
      </c>
      <c r="BF456">
        <v>95849.525727113694</v>
      </c>
      <c r="BH456">
        <v>95849.525727113694</v>
      </c>
      <c r="BI456" s="5"/>
      <c r="BJ456" s="5">
        <v>95849.525727113694</v>
      </c>
      <c r="BL456">
        <v>95849.525727113694</v>
      </c>
      <c r="BN456">
        <v>95849.525727113694</v>
      </c>
      <c r="BP456">
        <v>95849.525727113694</v>
      </c>
      <c r="BR456">
        <v>95849.525727113694</v>
      </c>
      <c r="BT456">
        <v>95849.525727113694</v>
      </c>
      <c r="BV456">
        <v>95849.525727113694</v>
      </c>
      <c r="BX456">
        <v>95849.525727113694</v>
      </c>
      <c r="BY456">
        <v>95849.53</v>
      </c>
      <c r="BZ456">
        <v>4252843.6500000004</v>
      </c>
      <c r="CC456">
        <v>0</v>
      </c>
      <c r="CD456">
        <v>95849.530087897248</v>
      </c>
      <c r="CE456">
        <v>4252843.6500000004</v>
      </c>
      <c r="CF456" t="s">
        <v>8</v>
      </c>
      <c r="CH456">
        <v>95849.530087897248</v>
      </c>
      <c r="CI456">
        <v>0</v>
      </c>
      <c r="CJ456">
        <v>4252843.6500000004</v>
      </c>
      <c r="CN456">
        <v>0</v>
      </c>
      <c r="CO456" t="s">
        <v>1</v>
      </c>
      <c r="CP456" t="s">
        <v>1</v>
      </c>
      <c r="CQ456" t="b">
        <v>1</v>
      </c>
      <c r="CR456" t="s">
        <v>1863</v>
      </c>
      <c r="CT456" t="s">
        <v>1871</v>
      </c>
      <c r="CU456" t="s">
        <v>1856</v>
      </c>
      <c r="CV456" t="s">
        <v>1177</v>
      </c>
      <c r="CW456" t="s">
        <v>128</v>
      </c>
      <c r="CX456" t="s">
        <v>1450</v>
      </c>
      <c r="CY456">
        <v>1.5300000000000011</v>
      </c>
      <c r="CZ456">
        <v>146649.7810344829</v>
      </c>
      <c r="DA456">
        <v>4252843.6500000004</v>
      </c>
      <c r="DB456" t="s">
        <v>8</v>
      </c>
      <c r="DC456" t="b">
        <v>1</v>
      </c>
      <c r="DD456">
        <v>4252843.6500000004</v>
      </c>
      <c r="DE456">
        <v>0</v>
      </c>
      <c r="DF456" t="b">
        <v>1</v>
      </c>
      <c r="DG456" s="23">
        <f>ROUND(ПП4[[#This Row],[Стоимость квартиры с отделкой]]/1000000,2)</f>
        <v>4.25</v>
      </c>
    </row>
    <row r="457" spans="1:111" x14ac:dyDescent="0.25">
      <c r="A457">
        <v>456</v>
      </c>
      <c r="B457" t="s">
        <v>22</v>
      </c>
      <c r="C457">
        <v>8</v>
      </c>
      <c r="D457">
        <v>1</v>
      </c>
      <c r="E457">
        <v>1</v>
      </c>
      <c r="F457">
        <v>14.05</v>
      </c>
      <c r="I457">
        <v>14.05</v>
      </c>
      <c r="J457">
        <v>12.32</v>
      </c>
      <c r="K457">
        <v>3.87</v>
      </c>
      <c r="N457">
        <v>8.14</v>
      </c>
      <c r="O457">
        <v>2.72</v>
      </c>
      <c r="Q457">
        <v>2.72</v>
      </c>
      <c r="R457">
        <v>41.1</v>
      </c>
      <c r="S457">
        <v>38.380000000000003</v>
      </c>
      <c r="T457">
        <v>39.74</v>
      </c>
      <c r="U457">
        <v>40.9</v>
      </c>
      <c r="V457">
        <v>71400</v>
      </c>
      <c r="W457">
        <v>3570</v>
      </c>
      <c r="X457">
        <v>74970</v>
      </c>
      <c r="Y457">
        <v>2998.8</v>
      </c>
      <c r="Z457">
        <v>77968.800000000003</v>
      </c>
      <c r="AA457">
        <v>3898.440000000001</v>
      </c>
      <c r="AB457">
        <v>81867.240000000005</v>
      </c>
      <c r="AC457">
        <v>10.069670520000001</v>
      </c>
      <c r="AD457">
        <v>81877.309670520001</v>
      </c>
      <c r="AE457">
        <v>4093.8654835259999</v>
      </c>
      <c r="AF457">
        <v>85971.175154045995</v>
      </c>
      <c r="AH457">
        <v>85971.175154045995</v>
      </c>
      <c r="AI457">
        <v>2579.1352546213802</v>
      </c>
      <c r="AJ457">
        <v>88550.31040866737</v>
      </c>
      <c r="AK457">
        <v>885.50310408667372</v>
      </c>
      <c r="AL457">
        <v>89435.813512754044</v>
      </c>
      <c r="AM457">
        <v>1788.7162702550809</v>
      </c>
      <c r="AN457">
        <v>91224.529783009129</v>
      </c>
      <c r="AP457">
        <v>91224.529783009129</v>
      </c>
      <c r="AQ457">
        <v>2736.7358934902736</v>
      </c>
      <c r="AR457">
        <v>93961.265676499403</v>
      </c>
      <c r="AT457">
        <v>93961.265676499403</v>
      </c>
      <c r="AV457">
        <v>93961.265676499403</v>
      </c>
      <c r="AX457">
        <v>93961.265676499403</v>
      </c>
      <c r="AZ457">
        <v>93961.265676499403</v>
      </c>
      <c r="BB457">
        <v>93961.265676499403</v>
      </c>
      <c r="BD457">
        <v>93961.265676499403</v>
      </c>
      <c r="BF457">
        <v>93961.265676499403</v>
      </c>
      <c r="BH457">
        <v>93961.265676499403</v>
      </c>
      <c r="BI457" s="5"/>
      <c r="BJ457" s="5">
        <v>93961.265676499403</v>
      </c>
      <c r="BL457">
        <v>93961.265676499403</v>
      </c>
      <c r="BN457">
        <v>93961.265676499403</v>
      </c>
      <c r="BP457">
        <v>93961.265676499403</v>
      </c>
      <c r="BR457">
        <v>93961.265676499403</v>
      </c>
      <c r="BT457">
        <v>93961.265676499403</v>
      </c>
      <c r="BV457">
        <v>93961.265676499403</v>
      </c>
      <c r="BX457">
        <v>93961.265676499403</v>
      </c>
      <c r="BY457">
        <v>93961.27</v>
      </c>
      <c r="BZ457">
        <v>3734020.87</v>
      </c>
      <c r="CC457">
        <v>0</v>
      </c>
      <c r="CD457">
        <v>93961.270005032711</v>
      </c>
      <c r="CE457">
        <v>3734020.87</v>
      </c>
      <c r="CF457" t="s">
        <v>10</v>
      </c>
      <c r="CG457">
        <v>15000</v>
      </c>
      <c r="CH457">
        <v>108961.27000503273</v>
      </c>
      <c r="CI457">
        <v>596100</v>
      </c>
      <c r="CJ457">
        <v>4330120.87</v>
      </c>
      <c r="CN457">
        <v>0</v>
      </c>
      <c r="CO457" t="s">
        <v>1</v>
      </c>
      <c r="CP457" t="s">
        <v>1</v>
      </c>
      <c r="CQ457" t="b">
        <v>1</v>
      </c>
      <c r="CR457" t="s">
        <v>1863</v>
      </c>
      <c r="CT457" t="s">
        <v>1871</v>
      </c>
      <c r="CU457" t="s">
        <v>1864</v>
      </c>
      <c r="CV457" t="s">
        <v>1178</v>
      </c>
      <c r="CW457" t="s">
        <v>128</v>
      </c>
      <c r="CX457" t="s">
        <v>1450</v>
      </c>
      <c r="CY457">
        <v>1.1599999999999966</v>
      </c>
      <c r="CZ457">
        <v>126395.07320583756</v>
      </c>
      <c r="DA457">
        <v>4330120.87</v>
      </c>
      <c r="DB457" t="s">
        <v>10</v>
      </c>
      <c r="DC457" t="b">
        <v>1</v>
      </c>
      <c r="DD457">
        <v>4330120.87</v>
      </c>
      <c r="DE457">
        <v>0</v>
      </c>
      <c r="DF457" t="b">
        <v>1</v>
      </c>
      <c r="DG457" s="23">
        <f>ROUND(ПП4[[#This Row],[Стоимость квартиры с отделкой]]/1000000,2)</f>
        <v>4.33</v>
      </c>
    </row>
    <row r="458" spans="1:111" x14ac:dyDescent="0.25">
      <c r="A458">
        <v>457</v>
      </c>
      <c r="B458" t="s">
        <v>22</v>
      </c>
      <c r="C458">
        <v>8</v>
      </c>
      <c r="D458">
        <v>2</v>
      </c>
      <c r="E458">
        <v>1</v>
      </c>
      <c r="F458">
        <v>14.29</v>
      </c>
      <c r="I458">
        <v>14.29</v>
      </c>
      <c r="J458">
        <v>12.32</v>
      </c>
      <c r="K458">
        <v>3.72</v>
      </c>
      <c r="N458">
        <v>6.91</v>
      </c>
      <c r="O458">
        <v>2.72</v>
      </c>
      <c r="Q458">
        <v>2.72</v>
      </c>
      <c r="R458">
        <v>39.96</v>
      </c>
      <c r="S458">
        <v>37.24</v>
      </c>
      <c r="T458">
        <v>38.6</v>
      </c>
      <c r="U458">
        <v>40</v>
      </c>
      <c r="V458">
        <v>71400</v>
      </c>
      <c r="W458">
        <v>3570</v>
      </c>
      <c r="X458">
        <v>74970</v>
      </c>
      <c r="Y458">
        <v>2998.8</v>
      </c>
      <c r="Z458">
        <v>77968.800000000003</v>
      </c>
      <c r="AA458">
        <v>3898.440000000001</v>
      </c>
      <c r="AB458">
        <v>81867.240000000005</v>
      </c>
      <c r="AC458">
        <v>10.069670520000001</v>
      </c>
      <c r="AD458">
        <v>81877.309670520001</v>
      </c>
      <c r="AE458">
        <v>4093.8654835259999</v>
      </c>
      <c r="AF458">
        <v>85971.175154045995</v>
      </c>
      <c r="AH458">
        <v>85971.175154045995</v>
      </c>
      <c r="AI458">
        <v>2579.1352546213802</v>
      </c>
      <c r="AJ458">
        <v>88550.31040866737</v>
      </c>
      <c r="AK458">
        <v>885.50310408667372</v>
      </c>
      <c r="AL458">
        <v>89435.813512754044</v>
      </c>
      <c r="AM458">
        <v>1788.7162702550809</v>
      </c>
      <c r="AN458">
        <v>91224.529783009129</v>
      </c>
      <c r="AO458">
        <v>1824.4905956601824</v>
      </c>
      <c r="AP458">
        <v>93049.020378669316</v>
      </c>
      <c r="AQ458">
        <v>2791.4706113600796</v>
      </c>
      <c r="AR458">
        <v>95840.490990029415</v>
      </c>
      <c r="AT458">
        <v>95840.490990029415</v>
      </c>
      <c r="AV458">
        <v>95840.490990029415</v>
      </c>
      <c r="AX458">
        <v>95840.490990029415</v>
      </c>
      <c r="AZ458">
        <v>95840.490990029415</v>
      </c>
      <c r="BB458">
        <v>95840.490990029415</v>
      </c>
      <c r="BD458">
        <v>95840.490990029415</v>
      </c>
      <c r="BF458">
        <v>95840.490990029415</v>
      </c>
      <c r="BH458">
        <v>95840.490990029415</v>
      </c>
      <c r="BI458" s="5"/>
      <c r="BJ458" s="5">
        <v>95840.490990029415</v>
      </c>
      <c r="BL458">
        <v>95840.490990029415</v>
      </c>
      <c r="BN458">
        <v>95840.490990029415</v>
      </c>
      <c r="BP458">
        <v>95840.490990029415</v>
      </c>
      <c r="BR458">
        <v>95840.490990029415</v>
      </c>
      <c r="BT458">
        <v>95840.490990029415</v>
      </c>
      <c r="BV458">
        <v>95840.490990029415</v>
      </c>
      <c r="BX458">
        <v>95840.490990029415</v>
      </c>
      <c r="BY458">
        <v>95840.49</v>
      </c>
      <c r="BZ458">
        <v>3699442.91</v>
      </c>
      <c r="CC458">
        <v>0</v>
      </c>
      <c r="CD458">
        <v>95840.489896373052</v>
      </c>
      <c r="CE458">
        <v>3699442.91</v>
      </c>
      <c r="CF458" t="s">
        <v>8</v>
      </c>
      <c r="CH458">
        <v>95840.489896373052</v>
      </c>
      <c r="CI458">
        <v>0</v>
      </c>
      <c r="CJ458">
        <v>3699442.91</v>
      </c>
      <c r="CN458">
        <v>0</v>
      </c>
      <c r="CO458" t="s">
        <v>1</v>
      </c>
      <c r="CP458" t="s">
        <v>1</v>
      </c>
      <c r="CQ458" t="b">
        <v>1</v>
      </c>
      <c r="CR458" t="s">
        <v>1863</v>
      </c>
      <c r="CT458" t="s">
        <v>1871</v>
      </c>
      <c r="CU458" t="s">
        <v>1864</v>
      </c>
      <c r="CV458" t="s">
        <v>1179</v>
      </c>
      <c r="CW458" t="s">
        <v>128</v>
      </c>
      <c r="CX458" t="s">
        <v>1450</v>
      </c>
      <c r="CY458">
        <v>1.3999999999999986</v>
      </c>
      <c r="CZ458">
        <v>134176.68585492214</v>
      </c>
      <c r="DA458">
        <v>3699442.91</v>
      </c>
      <c r="DB458" t="s">
        <v>8</v>
      </c>
      <c r="DC458" t="b">
        <v>1</v>
      </c>
      <c r="DD458">
        <v>3699442.91</v>
      </c>
      <c r="DE458">
        <v>0</v>
      </c>
      <c r="DF458" t="b">
        <v>1</v>
      </c>
      <c r="DG458" s="23">
        <f>ROUND(ПП4[[#This Row],[Стоимость квартиры с отделкой]]/1000000,2)</f>
        <v>3.7</v>
      </c>
    </row>
    <row r="459" spans="1:111" x14ac:dyDescent="0.25">
      <c r="A459">
        <v>458</v>
      </c>
      <c r="B459" t="s">
        <v>22</v>
      </c>
      <c r="C459">
        <v>8</v>
      </c>
      <c r="D459">
        <v>3</v>
      </c>
      <c r="E459">
        <v>3</v>
      </c>
      <c r="F459">
        <v>16.05</v>
      </c>
      <c r="G459">
        <v>11.28</v>
      </c>
      <c r="H459">
        <v>10.82</v>
      </c>
      <c r="I459">
        <v>38.15</v>
      </c>
      <c r="J459">
        <v>17.41</v>
      </c>
      <c r="K459">
        <v>3.81</v>
      </c>
      <c r="L459">
        <v>1.87</v>
      </c>
      <c r="N459">
        <v>11.71</v>
      </c>
      <c r="O459">
        <v>2.65</v>
      </c>
      <c r="Q459">
        <v>2.65</v>
      </c>
      <c r="R459">
        <v>75.599999999999994</v>
      </c>
      <c r="S459">
        <v>72.949999999999989</v>
      </c>
      <c r="T459">
        <v>74.28</v>
      </c>
      <c r="U459">
        <v>75.899999999999977</v>
      </c>
      <c r="V459">
        <v>67110.400000000009</v>
      </c>
      <c r="W459">
        <v>3355.5200000000004</v>
      </c>
      <c r="X459">
        <v>70465.920000000013</v>
      </c>
      <c r="Z459">
        <v>70465.920000000013</v>
      </c>
      <c r="AB459">
        <v>70465.920000000013</v>
      </c>
      <c r="AC459">
        <v>8.6673081600000028</v>
      </c>
      <c r="AD459">
        <v>70474.587308160015</v>
      </c>
      <c r="AF459">
        <v>70474.587308160015</v>
      </c>
      <c r="AH459">
        <v>70474.587308160015</v>
      </c>
      <c r="AJ459">
        <v>70474.587308160015</v>
      </c>
      <c r="AL459">
        <v>70474.587308160015</v>
      </c>
      <c r="AN459">
        <v>70474.587308160015</v>
      </c>
      <c r="AP459">
        <v>70474.587308160015</v>
      </c>
      <c r="AR459">
        <v>70474.587308160015</v>
      </c>
      <c r="AT459">
        <v>70474.587308160015</v>
      </c>
      <c r="AV459">
        <v>70474.587308160015</v>
      </c>
      <c r="AX459">
        <v>70474.587308160015</v>
      </c>
      <c r="AZ459">
        <v>70474.587308160015</v>
      </c>
      <c r="BB459">
        <v>70474.587308160015</v>
      </c>
      <c r="BD459">
        <v>70474.587308160015</v>
      </c>
      <c r="BF459">
        <v>70474.587308160015</v>
      </c>
      <c r="BH459">
        <v>70474.587308160015</v>
      </c>
      <c r="BI459" s="5"/>
      <c r="BJ459" s="5">
        <v>70474.587308160015</v>
      </c>
      <c r="BL459">
        <v>70474.587308160015</v>
      </c>
      <c r="BN459">
        <v>70474.587308160015</v>
      </c>
      <c r="BP459">
        <v>70474.587308160015</v>
      </c>
      <c r="BR459">
        <v>70474.587308160015</v>
      </c>
      <c r="BT459">
        <v>70474.587308160015</v>
      </c>
      <c r="BV459">
        <v>70474.587308160015</v>
      </c>
      <c r="BX459">
        <v>70474.587308160015</v>
      </c>
      <c r="BY459">
        <v>70474.59</v>
      </c>
      <c r="BZ459">
        <v>5234852.55</v>
      </c>
      <c r="CB459">
        <v>0.05</v>
      </c>
      <c r="CC459">
        <v>261742.6275</v>
      </c>
      <c r="CD459">
        <v>66950.860527732904</v>
      </c>
      <c r="CE459">
        <v>4973109.92</v>
      </c>
      <c r="CF459" t="s">
        <v>9</v>
      </c>
      <c r="CG459">
        <v>4000</v>
      </c>
      <c r="CH459">
        <v>70950.860527732904</v>
      </c>
      <c r="CI459">
        <v>297120</v>
      </c>
      <c r="CJ459">
        <v>5270229.92</v>
      </c>
      <c r="CK459" t="s">
        <v>20</v>
      </c>
      <c r="CL459" t="s">
        <v>62</v>
      </c>
      <c r="CN459">
        <v>0</v>
      </c>
      <c r="CO459" t="s">
        <v>1</v>
      </c>
      <c r="CP459" t="s">
        <v>1</v>
      </c>
      <c r="CQ459" t="b">
        <v>1</v>
      </c>
      <c r="CR459" t="s">
        <v>1863</v>
      </c>
      <c r="CT459" t="s">
        <v>1871</v>
      </c>
      <c r="CU459" t="s">
        <v>1858</v>
      </c>
      <c r="CV459" t="s">
        <v>1180</v>
      </c>
      <c r="CW459" t="s">
        <v>128</v>
      </c>
      <c r="CX459" t="s">
        <v>1450</v>
      </c>
      <c r="CY459">
        <v>1.6199999999999903</v>
      </c>
      <c r="CZ459">
        <v>114940.39405492664</v>
      </c>
      <c r="DA459">
        <v>5270229.92</v>
      </c>
      <c r="DB459" t="s">
        <v>9</v>
      </c>
      <c r="DC459" t="b">
        <v>1</v>
      </c>
      <c r="DD459">
        <v>5270229.92</v>
      </c>
      <c r="DE459">
        <v>0</v>
      </c>
      <c r="DF459" t="b">
        <v>1</v>
      </c>
      <c r="DG459" s="23">
        <f>ROUND(ПП4[[#This Row],[Стоимость квартиры с отделкой]]/1000000,2)</f>
        <v>5.27</v>
      </c>
    </row>
    <row r="460" spans="1:111" x14ac:dyDescent="0.25">
      <c r="A460">
        <v>459</v>
      </c>
      <c r="B460" t="s">
        <v>22</v>
      </c>
      <c r="C460">
        <v>8</v>
      </c>
      <c r="D460">
        <v>4</v>
      </c>
      <c r="E460">
        <v>1</v>
      </c>
      <c r="F460">
        <v>12.09</v>
      </c>
      <c r="I460">
        <v>12.09</v>
      </c>
      <c r="J460">
        <v>12.26</v>
      </c>
      <c r="K460">
        <v>3.71</v>
      </c>
      <c r="N460">
        <v>7.06</v>
      </c>
      <c r="O460">
        <v>2.75</v>
      </c>
      <c r="Q460">
        <v>2.75</v>
      </c>
      <c r="R460">
        <v>37.869999999999997</v>
      </c>
      <c r="S460">
        <v>35.119999999999997</v>
      </c>
      <c r="T460">
        <v>36.5</v>
      </c>
      <c r="U460">
        <v>38</v>
      </c>
      <c r="V460">
        <v>71400</v>
      </c>
      <c r="W460">
        <v>3570</v>
      </c>
      <c r="X460">
        <v>74970</v>
      </c>
      <c r="Y460">
        <v>2998.8</v>
      </c>
      <c r="Z460">
        <v>77968.800000000003</v>
      </c>
      <c r="AA460">
        <v>3898.440000000001</v>
      </c>
      <c r="AB460">
        <v>81867.240000000005</v>
      </c>
      <c r="AC460">
        <v>10.069670520000001</v>
      </c>
      <c r="AD460">
        <v>81877.309670520001</v>
      </c>
      <c r="AE460">
        <v>4093.8654835259999</v>
      </c>
      <c r="AF460">
        <v>85971.175154045995</v>
      </c>
      <c r="AG460">
        <v>4298.5587577022998</v>
      </c>
      <c r="AH460">
        <v>90269.733911748292</v>
      </c>
      <c r="AI460">
        <v>2708.0920173524487</v>
      </c>
      <c r="AJ460">
        <v>92977.825929100742</v>
      </c>
      <c r="AK460">
        <v>929.77825929100732</v>
      </c>
      <c r="AL460">
        <v>93907.604188391764</v>
      </c>
      <c r="AM460">
        <v>1878.1520837678347</v>
      </c>
      <c r="AN460">
        <v>95785.756272159604</v>
      </c>
      <c r="AO460">
        <v>1915.7151254431919</v>
      </c>
      <c r="AP460">
        <v>97701.471397602785</v>
      </c>
      <c r="AQ460">
        <v>2931.0441419280833</v>
      </c>
      <c r="AR460">
        <v>100632.51553953088</v>
      </c>
      <c r="AT460">
        <v>100632.51553953088</v>
      </c>
      <c r="AU460">
        <v>3018.9754661859261</v>
      </c>
      <c r="AV460">
        <v>103651.4910057168</v>
      </c>
      <c r="AW460">
        <v>6219.089460343007</v>
      </c>
      <c r="AX460">
        <v>109870.58046605979</v>
      </c>
      <c r="AZ460">
        <v>109870.58046605979</v>
      </c>
      <c r="BB460">
        <v>109870.58046605979</v>
      </c>
      <c r="BD460">
        <v>109870.58046605979</v>
      </c>
      <c r="BF460">
        <v>109870.58046605979</v>
      </c>
      <c r="BH460">
        <v>109870.58046605979</v>
      </c>
      <c r="BI460" s="5">
        <v>5493.52902330299</v>
      </c>
      <c r="BJ460" s="5">
        <v>115364.1094893628</v>
      </c>
      <c r="BK460">
        <v>500</v>
      </c>
      <c r="BL460">
        <v>115864.1094893628</v>
      </c>
      <c r="BM460">
        <v>2317.2821897872559</v>
      </c>
      <c r="BN460">
        <v>118181.39167915004</v>
      </c>
      <c r="BO460">
        <v>5909.0695839575019</v>
      </c>
      <c r="BP460">
        <v>124090.46126310754</v>
      </c>
      <c r="BQ460">
        <v>500</v>
      </c>
      <c r="BR460">
        <v>124590.46126310754</v>
      </c>
      <c r="BT460">
        <v>124590.46126310754</v>
      </c>
      <c r="BV460">
        <v>124590.46126310754</v>
      </c>
      <c r="BX460">
        <v>124590.46126310754</v>
      </c>
      <c r="BY460">
        <v>124590.46</v>
      </c>
      <c r="BZ460">
        <v>4547600</v>
      </c>
      <c r="CC460">
        <v>0</v>
      </c>
      <c r="CD460">
        <v>124591.7808219178</v>
      </c>
      <c r="CE460">
        <v>4547600</v>
      </c>
      <c r="CF460" t="s">
        <v>10</v>
      </c>
      <c r="CG460">
        <v>22000</v>
      </c>
      <c r="CH460">
        <v>146591.78082191781</v>
      </c>
      <c r="CI460">
        <v>803000</v>
      </c>
      <c r="CJ460">
        <v>5350600</v>
      </c>
      <c r="CN460">
        <v>0</v>
      </c>
      <c r="CO460" t="s">
        <v>1</v>
      </c>
      <c r="CP460" t="s">
        <v>1</v>
      </c>
      <c r="CQ460" t="b">
        <v>1</v>
      </c>
      <c r="CR460" t="s">
        <v>1863</v>
      </c>
      <c r="CT460" t="s">
        <v>1871</v>
      </c>
      <c r="CU460" t="s">
        <v>1864</v>
      </c>
      <c r="CV460" t="s">
        <v>1181</v>
      </c>
      <c r="CW460" t="s">
        <v>1269</v>
      </c>
      <c r="CX460" t="s">
        <v>1450</v>
      </c>
      <c r="CY460">
        <v>1.5</v>
      </c>
      <c r="CZ460">
        <v>219887.67123287672</v>
      </c>
      <c r="DA460">
        <v>5350600</v>
      </c>
      <c r="DB460" t="s">
        <v>10</v>
      </c>
      <c r="DC460" t="b">
        <v>1</v>
      </c>
      <c r="DD460">
        <v>5350600</v>
      </c>
      <c r="DE460">
        <v>0</v>
      </c>
      <c r="DF460" t="b">
        <v>1</v>
      </c>
      <c r="DG460" s="23">
        <f>ROUND(ПП4[[#This Row],[Стоимость квартиры с отделкой]]/1000000,2)</f>
        <v>5.35</v>
      </c>
    </row>
    <row r="461" spans="1:111" x14ac:dyDescent="0.25">
      <c r="A461">
        <v>460</v>
      </c>
      <c r="B461" t="s">
        <v>22</v>
      </c>
      <c r="C461">
        <v>8</v>
      </c>
      <c r="D461">
        <v>5</v>
      </c>
      <c r="E461">
        <v>2</v>
      </c>
      <c r="F461">
        <v>15.61</v>
      </c>
      <c r="G461">
        <v>12.02</v>
      </c>
      <c r="I461">
        <v>27.63</v>
      </c>
      <c r="J461">
        <v>13.1</v>
      </c>
      <c r="K461">
        <v>3.61</v>
      </c>
      <c r="L461">
        <v>1.82</v>
      </c>
      <c r="N461">
        <v>8.52</v>
      </c>
      <c r="O461">
        <v>2.72</v>
      </c>
      <c r="Q461">
        <v>2.72</v>
      </c>
      <c r="R461">
        <v>57.4</v>
      </c>
      <c r="S461">
        <v>54.68</v>
      </c>
      <c r="T461">
        <v>56.04</v>
      </c>
      <c r="U461">
        <v>57.7</v>
      </c>
      <c r="V461">
        <v>67306.399999999994</v>
      </c>
      <c r="W461">
        <v>3365.3199999999997</v>
      </c>
      <c r="X461">
        <v>70671.72</v>
      </c>
      <c r="Z461">
        <v>70671.72</v>
      </c>
      <c r="AA461">
        <v>3533.5859999999998</v>
      </c>
      <c r="AB461">
        <v>74205.305999999997</v>
      </c>
      <c r="AC461">
        <v>9.1272526379999999</v>
      </c>
      <c r="AD461">
        <v>74214.433252638002</v>
      </c>
      <c r="AF461">
        <v>74214.433252638002</v>
      </c>
      <c r="AH461">
        <v>74214.433252638002</v>
      </c>
      <c r="AI461">
        <v>1484.2886650527601</v>
      </c>
      <c r="AJ461">
        <v>75698.721917690767</v>
      </c>
      <c r="AK461">
        <v>756.98721917690773</v>
      </c>
      <c r="AL461">
        <v>76455.709136867677</v>
      </c>
      <c r="AM461">
        <v>1529.1141827373535</v>
      </c>
      <c r="AN461">
        <v>77984.823319605028</v>
      </c>
      <c r="AO461">
        <v>2339.5446995881507</v>
      </c>
      <c r="AP461">
        <v>80324.368019193178</v>
      </c>
      <c r="AR461">
        <v>80324.368019193178</v>
      </c>
      <c r="AT461">
        <v>80324.368019193178</v>
      </c>
      <c r="AV461">
        <v>80324.368019193178</v>
      </c>
      <c r="AX461">
        <v>80324.368019193178</v>
      </c>
      <c r="AZ461">
        <v>80324.368019193178</v>
      </c>
      <c r="BB461">
        <v>80324.368019193178</v>
      </c>
      <c r="BD461">
        <v>80324.368019193178</v>
      </c>
      <c r="BF461">
        <v>80324.368019193178</v>
      </c>
      <c r="BH461">
        <v>80324.368019193178</v>
      </c>
      <c r="BI461" s="5"/>
      <c r="BJ461" s="5">
        <v>80324.368019193178</v>
      </c>
      <c r="BL461">
        <v>80324.368019193178</v>
      </c>
      <c r="BN461">
        <v>80324.368019193178</v>
      </c>
      <c r="BP461">
        <v>80324.368019193178</v>
      </c>
      <c r="BR461">
        <v>80324.368019193178</v>
      </c>
      <c r="BT461">
        <v>80324.368019193178</v>
      </c>
      <c r="BV461">
        <v>80324.368019193178</v>
      </c>
      <c r="BX461">
        <v>80324.368019193178</v>
      </c>
      <c r="BY461">
        <v>80324.37</v>
      </c>
      <c r="BZ461">
        <v>4501377.6900000004</v>
      </c>
      <c r="CC461">
        <v>0</v>
      </c>
      <c r="CD461">
        <v>80324.369914346898</v>
      </c>
      <c r="CE461">
        <v>4501377.6900000004</v>
      </c>
      <c r="CF461" t="s">
        <v>10</v>
      </c>
      <c r="CG461">
        <v>15000</v>
      </c>
      <c r="CH461">
        <v>95324.369914346898</v>
      </c>
      <c r="CI461">
        <v>840600</v>
      </c>
      <c r="CJ461">
        <v>5341977.6900000004</v>
      </c>
      <c r="CN461">
        <v>0</v>
      </c>
      <c r="CO461" t="s">
        <v>1</v>
      </c>
      <c r="CP461" t="s">
        <v>1</v>
      </c>
      <c r="CQ461" t="b">
        <v>1</v>
      </c>
      <c r="CR461" t="s">
        <v>1863</v>
      </c>
      <c r="CT461" t="s">
        <v>1871</v>
      </c>
      <c r="CU461" t="s">
        <v>1865</v>
      </c>
      <c r="CV461" t="s">
        <v>1182</v>
      </c>
      <c r="CW461" t="s">
        <v>128</v>
      </c>
      <c r="CX461" t="s">
        <v>1450</v>
      </c>
      <c r="CY461">
        <v>1.6599999999999966</v>
      </c>
      <c r="CZ461">
        <v>158238.45405781551</v>
      </c>
      <c r="DA461">
        <v>5341977.6900000004</v>
      </c>
      <c r="DB461" t="s">
        <v>10</v>
      </c>
      <c r="DC461" t="b">
        <v>1</v>
      </c>
      <c r="DD461">
        <v>5341977.6900000004</v>
      </c>
      <c r="DE461">
        <v>0</v>
      </c>
      <c r="DF461" t="b">
        <v>1</v>
      </c>
      <c r="DG461" s="23">
        <f>ROUND(ПП4[[#This Row],[Стоимость квартиры с отделкой]]/1000000,2)</f>
        <v>5.34</v>
      </c>
    </row>
    <row r="462" spans="1:111" x14ac:dyDescent="0.25">
      <c r="A462">
        <v>461</v>
      </c>
      <c r="B462" t="s">
        <v>22</v>
      </c>
      <c r="C462">
        <v>8</v>
      </c>
      <c r="D462">
        <v>6</v>
      </c>
      <c r="E462">
        <v>2</v>
      </c>
      <c r="F462">
        <v>15.61</v>
      </c>
      <c r="G462">
        <v>9.66</v>
      </c>
      <c r="I462">
        <v>25.27</v>
      </c>
      <c r="J462">
        <v>16.53</v>
      </c>
      <c r="K462">
        <v>3.63</v>
      </c>
      <c r="L462">
        <v>2.21</v>
      </c>
      <c r="N462">
        <v>9.6199999999999992</v>
      </c>
      <c r="O462">
        <v>2.72</v>
      </c>
      <c r="Q462">
        <v>2.72</v>
      </c>
      <c r="R462">
        <v>59.98</v>
      </c>
      <c r="S462">
        <v>57.26</v>
      </c>
      <c r="T462">
        <v>58.62</v>
      </c>
      <c r="U462">
        <v>60.5</v>
      </c>
      <c r="V462">
        <v>67972.800000000003</v>
      </c>
      <c r="W462">
        <v>3398.6400000000003</v>
      </c>
      <c r="X462">
        <v>71371.44</v>
      </c>
      <c r="Z462">
        <v>71371.44</v>
      </c>
      <c r="AB462">
        <v>71371.44</v>
      </c>
      <c r="AD462">
        <v>71371.44</v>
      </c>
      <c r="AF462">
        <v>71371.44</v>
      </c>
      <c r="AH462">
        <v>71371.44</v>
      </c>
      <c r="AJ462">
        <v>71371.44</v>
      </c>
      <c r="AL462">
        <v>71371.44</v>
      </c>
      <c r="AN462">
        <v>71371.44</v>
      </c>
      <c r="AP462">
        <v>71371.44</v>
      </c>
      <c r="AR462">
        <v>71371.44</v>
      </c>
      <c r="AT462">
        <v>71371.44</v>
      </c>
      <c r="AV462">
        <v>71371.44</v>
      </c>
      <c r="AX462">
        <v>71371.44</v>
      </c>
      <c r="AZ462">
        <v>71371.44</v>
      </c>
      <c r="BB462">
        <v>71371.44</v>
      </c>
      <c r="BD462">
        <v>71371.44</v>
      </c>
      <c r="BF462">
        <v>71371.44</v>
      </c>
      <c r="BH462">
        <v>71371.44</v>
      </c>
      <c r="BI462" s="5"/>
      <c r="BJ462" s="5">
        <v>71371.44</v>
      </c>
      <c r="BL462">
        <v>71371.44</v>
      </c>
      <c r="BN462">
        <v>71371.44</v>
      </c>
      <c r="BP462">
        <v>71371.44</v>
      </c>
      <c r="BR462">
        <v>71371.44</v>
      </c>
      <c r="BT462">
        <v>71371.44</v>
      </c>
      <c r="BV462">
        <v>71371.44</v>
      </c>
      <c r="BX462">
        <v>71371.44</v>
      </c>
      <c r="BY462">
        <v>71371.44</v>
      </c>
      <c r="BZ462">
        <v>4183793.81</v>
      </c>
      <c r="CC462">
        <v>0</v>
      </c>
      <c r="CD462">
        <v>71371.439952234738</v>
      </c>
      <c r="CE462">
        <v>4183793.81</v>
      </c>
      <c r="CF462" t="s">
        <v>9</v>
      </c>
      <c r="CG462">
        <v>7500</v>
      </c>
      <c r="CH462">
        <v>78871.439952234738</v>
      </c>
      <c r="CI462">
        <v>439649.99999999953</v>
      </c>
      <c r="CJ462">
        <v>4623443.8099999996</v>
      </c>
      <c r="CN462">
        <v>0</v>
      </c>
      <c r="CO462" t="s">
        <v>1</v>
      </c>
      <c r="CP462" t="s">
        <v>1</v>
      </c>
      <c r="CQ462" t="b">
        <v>1</v>
      </c>
      <c r="CR462" t="s">
        <v>1863</v>
      </c>
      <c r="CT462" t="s">
        <v>1871</v>
      </c>
      <c r="CU462" t="s">
        <v>1857</v>
      </c>
      <c r="CV462" t="s">
        <v>1183</v>
      </c>
      <c r="CW462" t="s">
        <v>128</v>
      </c>
      <c r="CX462" t="s">
        <v>1450</v>
      </c>
      <c r="CY462">
        <v>1.8800000000000023</v>
      </c>
      <c r="CZ462">
        <v>148278.30711020151</v>
      </c>
      <c r="DA462">
        <v>4623443.8099999996</v>
      </c>
      <c r="DB462" t="s">
        <v>9</v>
      </c>
      <c r="DC462" t="b">
        <v>1</v>
      </c>
      <c r="DD462">
        <v>4623443.8099999996</v>
      </c>
      <c r="DE462">
        <v>0</v>
      </c>
      <c r="DF462" t="b">
        <v>1</v>
      </c>
      <c r="DG462" s="23">
        <f>ROUND(ПП4[[#This Row],[Стоимость квартиры с отделкой]]/1000000,2)</f>
        <v>4.62</v>
      </c>
    </row>
    <row r="463" spans="1:111" x14ac:dyDescent="0.25">
      <c r="A463">
        <v>462</v>
      </c>
      <c r="B463" t="s">
        <v>22</v>
      </c>
      <c r="C463">
        <v>8</v>
      </c>
      <c r="D463">
        <v>7</v>
      </c>
      <c r="E463">
        <v>2</v>
      </c>
      <c r="F463">
        <v>11.83</v>
      </c>
      <c r="G463">
        <v>11.4</v>
      </c>
      <c r="I463">
        <v>23.23</v>
      </c>
      <c r="J463">
        <v>27.16</v>
      </c>
      <c r="K463">
        <v>5.28</v>
      </c>
      <c r="L463">
        <v>1.75</v>
      </c>
      <c r="N463">
        <v>8.67</v>
      </c>
      <c r="O463">
        <v>2.8</v>
      </c>
      <c r="Q463">
        <v>2.8</v>
      </c>
      <c r="R463">
        <v>68.89</v>
      </c>
      <c r="S463">
        <v>66.09</v>
      </c>
      <c r="T463">
        <v>67.489999999999995</v>
      </c>
      <c r="U463">
        <v>69.2</v>
      </c>
      <c r="V463">
        <v>71304.800000000003</v>
      </c>
      <c r="W463">
        <v>3565.24</v>
      </c>
      <c r="X463">
        <v>74870.039999999994</v>
      </c>
      <c r="Z463">
        <v>74870.039999999994</v>
      </c>
      <c r="AA463">
        <v>3743.502</v>
      </c>
      <c r="AB463">
        <v>78613.542000000016</v>
      </c>
      <c r="AC463">
        <v>9.6694656660000025</v>
      </c>
      <c r="AD463">
        <v>78623.211465666012</v>
      </c>
      <c r="AF463">
        <v>78623.211465666012</v>
      </c>
      <c r="AH463">
        <v>78623.211465666012</v>
      </c>
      <c r="AJ463">
        <v>78623.211465666012</v>
      </c>
      <c r="AL463">
        <v>78623.211465666012</v>
      </c>
      <c r="AN463">
        <v>78623.211465666012</v>
      </c>
      <c r="AP463">
        <v>78623.211465666012</v>
      </c>
      <c r="AR463">
        <v>78623.211465666012</v>
      </c>
      <c r="AT463">
        <v>78623.211465666012</v>
      </c>
      <c r="AV463">
        <v>78623.211465666012</v>
      </c>
      <c r="AX463">
        <v>78623.211465666012</v>
      </c>
      <c r="AZ463">
        <v>78623.211465666012</v>
      </c>
      <c r="BB463">
        <v>78623.211465666012</v>
      </c>
      <c r="BD463">
        <v>78623.211465666012</v>
      </c>
      <c r="BF463">
        <v>78623.211465666012</v>
      </c>
      <c r="BH463">
        <v>78623.211465666012</v>
      </c>
      <c r="BI463" s="5"/>
      <c r="BJ463" s="5">
        <v>78623.211465666012</v>
      </c>
      <c r="BL463">
        <v>78623.211465666012</v>
      </c>
      <c r="BN463">
        <v>78623.211465666012</v>
      </c>
      <c r="BP463">
        <v>78623.211465666012</v>
      </c>
      <c r="BR463">
        <v>78623.211465666012</v>
      </c>
      <c r="BT463">
        <v>78623.211465666012</v>
      </c>
      <c r="BV463">
        <v>78623.211465666012</v>
      </c>
      <c r="BX463">
        <v>78623.211465666012</v>
      </c>
      <c r="BY463">
        <v>78623.210000000006</v>
      </c>
      <c r="BZ463">
        <v>5306280.4400000004</v>
      </c>
      <c r="CB463">
        <v>0.05</v>
      </c>
      <c r="CC463">
        <v>265314.02200000006</v>
      </c>
      <c r="CD463">
        <v>74692.049488813165</v>
      </c>
      <c r="CE463">
        <v>5040966.42</v>
      </c>
      <c r="CF463" t="s">
        <v>9</v>
      </c>
      <c r="CG463">
        <v>4000</v>
      </c>
      <c r="CH463">
        <v>78692.049488813165</v>
      </c>
      <c r="CI463">
        <v>269960</v>
      </c>
      <c r="CJ463">
        <v>5310926.42</v>
      </c>
      <c r="CK463" t="s">
        <v>20</v>
      </c>
      <c r="CL463" t="s">
        <v>62</v>
      </c>
      <c r="CN463">
        <v>0</v>
      </c>
      <c r="CO463" t="s">
        <v>1</v>
      </c>
      <c r="CP463" t="s">
        <v>1</v>
      </c>
      <c r="CQ463" t="b">
        <v>1</v>
      </c>
      <c r="CR463" t="s">
        <v>1863</v>
      </c>
      <c r="CT463" t="s">
        <v>1871</v>
      </c>
      <c r="CU463" t="s">
        <v>1857</v>
      </c>
      <c r="CV463" t="s">
        <v>1184</v>
      </c>
      <c r="CW463" t="s">
        <v>128</v>
      </c>
      <c r="CX463" t="s">
        <v>1450</v>
      </c>
      <c r="CY463">
        <v>1.710000000000008</v>
      </c>
      <c r="CZ463">
        <v>134563.40462587113</v>
      </c>
      <c r="DA463">
        <v>5310926.42</v>
      </c>
      <c r="DB463" t="s">
        <v>9</v>
      </c>
      <c r="DC463" t="b">
        <v>1</v>
      </c>
      <c r="DD463">
        <v>5310926.42</v>
      </c>
      <c r="DE463">
        <v>0</v>
      </c>
      <c r="DF463" t="b">
        <v>1</v>
      </c>
      <c r="DG463" s="23">
        <f>ROUND(ПП4[[#This Row],[Стоимость квартиры с отделкой]]/1000000,2)</f>
        <v>5.31</v>
      </c>
    </row>
    <row r="464" spans="1:111" x14ac:dyDescent="0.25">
      <c r="A464">
        <v>463</v>
      </c>
      <c r="B464" t="s">
        <v>22</v>
      </c>
      <c r="C464">
        <v>8</v>
      </c>
      <c r="D464">
        <v>8</v>
      </c>
      <c r="E464">
        <v>2</v>
      </c>
      <c r="F464">
        <v>17.25</v>
      </c>
      <c r="G464">
        <v>14.07</v>
      </c>
      <c r="I464">
        <v>31.32</v>
      </c>
      <c r="J464">
        <v>14.23</v>
      </c>
      <c r="K464">
        <v>3.81</v>
      </c>
      <c r="L464">
        <v>1.75</v>
      </c>
      <c r="N464">
        <v>11.07</v>
      </c>
      <c r="O464">
        <v>3.12</v>
      </c>
      <c r="Q464">
        <v>3.12</v>
      </c>
      <c r="R464">
        <v>65.3</v>
      </c>
      <c r="S464">
        <v>62.18</v>
      </c>
      <c r="T464">
        <v>63.74</v>
      </c>
      <c r="U464">
        <v>65.199999999999989</v>
      </c>
      <c r="V464">
        <v>68639.199999999997</v>
      </c>
      <c r="W464">
        <v>3431.96</v>
      </c>
      <c r="X464">
        <v>72071.16</v>
      </c>
      <c r="Z464">
        <v>72071.16</v>
      </c>
      <c r="AA464">
        <v>3603.558</v>
      </c>
      <c r="AB464">
        <v>75674.717999999993</v>
      </c>
      <c r="AC464">
        <v>9.3079903140000013</v>
      </c>
      <c r="AD464">
        <v>75684.02599031401</v>
      </c>
      <c r="AF464">
        <v>75684.02599031401</v>
      </c>
      <c r="AH464">
        <v>75684.02599031401</v>
      </c>
      <c r="AI464">
        <v>1513.6805198062802</v>
      </c>
      <c r="AJ464">
        <v>77197.70651012029</v>
      </c>
      <c r="AK464">
        <v>771.97706510120292</v>
      </c>
      <c r="AL464">
        <v>77969.683575221497</v>
      </c>
      <c r="AM464">
        <v>1559.3936715044299</v>
      </c>
      <c r="AN464">
        <v>79529.077246725923</v>
      </c>
      <c r="AP464">
        <v>79529.077246725923</v>
      </c>
      <c r="AQ464">
        <v>2385.8723174017778</v>
      </c>
      <c r="AR464">
        <v>81914.949564127703</v>
      </c>
      <c r="AT464">
        <v>81914.949564127703</v>
      </c>
      <c r="AU464">
        <v>2457.4484869238308</v>
      </c>
      <c r="AV464">
        <v>84372.398051051539</v>
      </c>
      <c r="AX464">
        <v>84372.398051051539</v>
      </c>
      <c r="AZ464">
        <v>84372.398051051539</v>
      </c>
      <c r="BB464">
        <v>84372.398051051539</v>
      </c>
      <c r="BD464">
        <v>84372.398051051539</v>
      </c>
      <c r="BF464">
        <v>84372.398051051539</v>
      </c>
      <c r="BG464">
        <v>3000</v>
      </c>
      <c r="BH464">
        <v>87372.398051051539</v>
      </c>
      <c r="BI464" s="5">
        <v>4368.6199025525775</v>
      </c>
      <c r="BJ464" s="5">
        <v>91741.017953604111</v>
      </c>
      <c r="BK464">
        <v>1000</v>
      </c>
      <c r="BL464">
        <v>92741.017953604111</v>
      </c>
      <c r="BN464">
        <v>92741.017953604111</v>
      </c>
      <c r="BP464">
        <v>92741.017953604111</v>
      </c>
      <c r="BR464">
        <v>92741.017953604111</v>
      </c>
      <c r="BT464">
        <v>92741.017953604111</v>
      </c>
      <c r="BV464">
        <v>92741.017953604111</v>
      </c>
      <c r="BX464">
        <v>92741.017953604111</v>
      </c>
      <c r="BY464">
        <v>92741.02</v>
      </c>
      <c r="BZ464">
        <v>5911400</v>
      </c>
      <c r="CA464">
        <v>88888</v>
      </c>
      <c r="CC464">
        <v>88888</v>
      </c>
      <c r="CD464">
        <v>91347.850643238155</v>
      </c>
      <c r="CE464">
        <v>5822512</v>
      </c>
      <c r="CF464" t="s">
        <v>8</v>
      </c>
      <c r="CH464">
        <v>91347.850643238155</v>
      </c>
      <c r="CI464">
        <v>0</v>
      </c>
      <c r="CJ464">
        <v>5822512</v>
      </c>
      <c r="CL464" t="s">
        <v>1297</v>
      </c>
      <c r="CN464">
        <v>0</v>
      </c>
      <c r="CO464" t="s">
        <v>1</v>
      </c>
      <c r="CP464" t="s">
        <v>1</v>
      </c>
      <c r="CQ464" t="b">
        <v>1</v>
      </c>
      <c r="CR464" t="s">
        <v>1863</v>
      </c>
      <c r="CT464" t="s">
        <v>1871</v>
      </c>
      <c r="CU464" t="s">
        <v>1857</v>
      </c>
      <c r="CV464" t="s">
        <v>1185</v>
      </c>
      <c r="CW464" t="s">
        <v>1269</v>
      </c>
      <c r="CX464" t="s">
        <v>1450</v>
      </c>
      <c r="CY464">
        <v>1.4599999999999866</v>
      </c>
      <c r="CZ464">
        <v>133367.86193912648</v>
      </c>
      <c r="DA464">
        <v>5822512</v>
      </c>
      <c r="DB464" t="s">
        <v>8</v>
      </c>
      <c r="DC464" t="b">
        <v>1</v>
      </c>
      <c r="DD464">
        <v>5822512</v>
      </c>
      <c r="DE464">
        <v>0</v>
      </c>
      <c r="DF464" t="b">
        <v>1</v>
      </c>
      <c r="DG464" s="23">
        <f>ROUND(ПП4[[#This Row],[Стоимость квартиры с отделкой]]/1000000,2)</f>
        <v>5.82</v>
      </c>
    </row>
    <row r="465" spans="1:111" x14ac:dyDescent="0.25">
      <c r="A465">
        <v>464</v>
      </c>
      <c r="B465" t="s">
        <v>22</v>
      </c>
      <c r="C465">
        <v>8</v>
      </c>
      <c r="D465">
        <v>9</v>
      </c>
      <c r="E465">
        <v>1</v>
      </c>
      <c r="F465">
        <v>16.46</v>
      </c>
      <c r="I465">
        <v>16.46</v>
      </c>
      <c r="J465">
        <v>14.25</v>
      </c>
      <c r="K465">
        <v>3.92</v>
      </c>
      <c r="N465">
        <v>8.2200000000000006</v>
      </c>
      <c r="O465">
        <v>3.03</v>
      </c>
      <c r="Q465">
        <v>3.03</v>
      </c>
      <c r="R465">
        <v>45.88</v>
      </c>
      <c r="S465">
        <v>42.85</v>
      </c>
      <c r="T465">
        <v>44.37</v>
      </c>
      <c r="U465">
        <v>45.8</v>
      </c>
      <c r="V465">
        <v>72100</v>
      </c>
      <c r="W465">
        <v>3605</v>
      </c>
      <c r="X465">
        <v>75705</v>
      </c>
      <c r="Z465">
        <v>75705</v>
      </c>
      <c r="AA465">
        <v>3785.25</v>
      </c>
      <c r="AB465">
        <v>79490.25</v>
      </c>
      <c r="AC465">
        <v>9.7773007500000002</v>
      </c>
      <c r="AD465">
        <v>79500.027300750007</v>
      </c>
      <c r="AE465">
        <v>3975.0013650375008</v>
      </c>
      <c r="AF465">
        <v>83475.028665787511</v>
      </c>
      <c r="AH465">
        <v>83475.028665787511</v>
      </c>
      <c r="AI465">
        <v>2504.2508599736252</v>
      </c>
      <c r="AJ465">
        <v>85979.279525761129</v>
      </c>
      <c r="AK465">
        <v>859.79279525761149</v>
      </c>
      <c r="AL465">
        <v>86839.072321018757</v>
      </c>
      <c r="AM465">
        <v>1736.7814464203752</v>
      </c>
      <c r="AN465">
        <v>88575.853767439126</v>
      </c>
      <c r="AO465">
        <v>1771.5170753487826</v>
      </c>
      <c r="AP465">
        <v>90347.370842787903</v>
      </c>
      <c r="AQ465">
        <v>2710.4211252836371</v>
      </c>
      <c r="AR465">
        <v>93057.791968071542</v>
      </c>
      <c r="AT465">
        <v>93057.791968071542</v>
      </c>
      <c r="AU465">
        <v>2791.7337590421462</v>
      </c>
      <c r="AV465">
        <v>95849.525727113694</v>
      </c>
      <c r="AX465">
        <v>95849.525727113694</v>
      </c>
      <c r="AZ465">
        <v>95849.525727113694</v>
      </c>
      <c r="BB465">
        <v>95849.525727113694</v>
      </c>
      <c r="BD465">
        <v>95849.525727113694</v>
      </c>
      <c r="BE465">
        <v>837</v>
      </c>
      <c r="BF465">
        <v>96686.525727113694</v>
      </c>
      <c r="BH465">
        <v>96686.525727113694</v>
      </c>
      <c r="BI465" s="5"/>
      <c r="BJ465" s="5">
        <v>96686.525727113694</v>
      </c>
      <c r="BL465">
        <v>96686.525727113694</v>
      </c>
      <c r="BN465">
        <v>96686.525727113694</v>
      </c>
      <c r="BP465">
        <v>96686.525727113694</v>
      </c>
      <c r="BR465">
        <v>96686.525727113694</v>
      </c>
      <c r="BT465">
        <v>96686.525727113694</v>
      </c>
      <c r="BV465">
        <v>96686.525727113694</v>
      </c>
      <c r="BX465">
        <v>96686.525727113694</v>
      </c>
      <c r="BY465">
        <v>96686.53</v>
      </c>
      <c r="BZ465">
        <v>4290000</v>
      </c>
      <c r="CB465">
        <v>0.05</v>
      </c>
      <c r="CC465">
        <v>214500</v>
      </c>
      <c r="CD465">
        <v>91852.603110209602</v>
      </c>
      <c r="CE465">
        <v>4075500</v>
      </c>
      <c r="CF465" t="s">
        <v>10</v>
      </c>
      <c r="CG465">
        <v>22000</v>
      </c>
      <c r="CH465">
        <v>113852.6031102096</v>
      </c>
      <c r="CI465">
        <v>976140</v>
      </c>
      <c r="CJ465">
        <v>5051640</v>
      </c>
      <c r="CL465" t="s">
        <v>110</v>
      </c>
      <c r="CN465">
        <v>0</v>
      </c>
      <c r="CO465" t="s">
        <v>1</v>
      </c>
      <c r="CP465" t="s">
        <v>1</v>
      </c>
      <c r="CQ465" t="b">
        <v>1</v>
      </c>
      <c r="CR465" t="s">
        <v>1863</v>
      </c>
      <c r="CT465" t="s">
        <v>1871</v>
      </c>
      <c r="CU465" t="s">
        <v>1856</v>
      </c>
      <c r="CV465" t="s">
        <v>1186</v>
      </c>
      <c r="CW465" t="s">
        <v>1269</v>
      </c>
      <c r="CX465" t="s">
        <v>1450</v>
      </c>
      <c r="CY465">
        <v>1.4299999999999995</v>
      </c>
      <c r="CZ465">
        <v>162809.22244759969</v>
      </c>
      <c r="DA465">
        <v>5051640</v>
      </c>
      <c r="DB465" t="s">
        <v>10</v>
      </c>
      <c r="DC465" t="b">
        <v>1</v>
      </c>
      <c r="DD465">
        <v>5051640</v>
      </c>
      <c r="DE465">
        <v>0</v>
      </c>
      <c r="DF465" t="b">
        <v>1</v>
      </c>
      <c r="DG465" s="23">
        <f>ROUND(ПП4[[#This Row],[Стоимость квартиры с отделкой]]/1000000,2)</f>
        <v>5.05</v>
      </c>
    </row>
    <row r="466" spans="1:111" x14ac:dyDescent="0.25">
      <c r="A466">
        <v>465</v>
      </c>
      <c r="B466" t="s">
        <v>22</v>
      </c>
      <c r="C466">
        <v>9</v>
      </c>
      <c r="D466">
        <v>1</v>
      </c>
      <c r="E466">
        <v>1</v>
      </c>
      <c r="F466">
        <v>14.05</v>
      </c>
      <c r="I466">
        <v>14.05</v>
      </c>
      <c r="J466">
        <v>12.32</v>
      </c>
      <c r="K466">
        <v>3.87</v>
      </c>
      <c r="N466">
        <v>8.14</v>
      </c>
      <c r="O466">
        <v>2.72</v>
      </c>
      <c r="Q466">
        <v>2.72</v>
      </c>
      <c r="R466">
        <v>41.1</v>
      </c>
      <c r="S466">
        <v>38.380000000000003</v>
      </c>
      <c r="T466">
        <v>39.74</v>
      </c>
      <c r="U466">
        <v>40.9</v>
      </c>
      <c r="V466">
        <v>71400</v>
      </c>
      <c r="W466">
        <v>3570</v>
      </c>
      <c r="X466">
        <v>74970</v>
      </c>
      <c r="Y466">
        <v>2998.8</v>
      </c>
      <c r="Z466">
        <v>77968.800000000003</v>
      </c>
      <c r="AA466">
        <v>3898.440000000001</v>
      </c>
      <c r="AB466">
        <v>81867.240000000005</v>
      </c>
      <c r="AC466">
        <v>10.069670520000001</v>
      </c>
      <c r="AD466">
        <v>81877.309670520001</v>
      </c>
      <c r="AE466">
        <v>4093.8654835259999</v>
      </c>
      <c r="AF466">
        <v>85971.175154045995</v>
      </c>
      <c r="AH466">
        <v>85971.175154045995</v>
      </c>
      <c r="AI466">
        <v>2579.1352546213802</v>
      </c>
      <c r="AJ466">
        <v>88550.31040866737</v>
      </c>
      <c r="AK466">
        <v>885.50310408667372</v>
      </c>
      <c r="AL466">
        <v>89435.813512754044</v>
      </c>
      <c r="AM466">
        <v>1788.7162702550809</v>
      </c>
      <c r="AN466">
        <v>91224.529783009129</v>
      </c>
      <c r="AO466">
        <v>1824.4905956601824</v>
      </c>
      <c r="AP466">
        <v>93049.020378669316</v>
      </c>
      <c r="AQ466">
        <v>2791.4706113600796</v>
      </c>
      <c r="AR466">
        <v>95840.490990029415</v>
      </c>
      <c r="AS466">
        <v>4792.0245495014706</v>
      </c>
      <c r="AT466">
        <v>100632.51553953088</v>
      </c>
      <c r="AU466">
        <v>3018.9754661859261</v>
      </c>
      <c r="AV466">
        <v>103651.4910057168</v>
      </c>
      <c r="AW466">
        <v>6219.089460343007</v>
      </c>
      <c r="AX466">
        <v>109870.58046605979</v>
      </c>
      <c r="AZ466">
        <v>109870.58046605979</v>
      </c>
      <c r="BB466">
        <v>109870.58046605979</v>
      </c>
      <c r="BD466">
        <v>109870.58046605979</v>
      </c>
      <c r="BF466">
        <v>109870.58046605979</v>
      </c>
      <c r="BH466">
        <v>109870.58046605979</v>
      </c>
      <c r="BI466" s="5">
        <v>5493.52902330299</v>
      </c>
      <c r="BJ466" s="5">
        <v>115364.1094893628</v>
      </c>
      <c r="BK466">
        <v>500</v>
      </c>
      <c r="BL466">
        <v>115864.1094893628</v>
      </c>
      <c r="BM466">
        <v>2317.2821897872559</v>
      </c>
      <c r="BN466">
        <v>118181.39167915004</v>
      </c>
      <c r="BO466">
        <v>5909.0695839575019</v>
      </c>
      <c r="BP466">
        <v>124090.46126310754</v>
      </c>
      <c r="BQ466">
        <v>500</v>
      </c>
      <c r="BR466">
        <v>124590.46126310754</v>
      </c>
      <c r="BS466">
        <v>10300</v>
      </c>
      <c r="BT466">
        <v>134890.46126310754</v>
      </c>
      <c r="BU466">
        <v>7600</v>
      </c>
      <c r="BV466">
        <v>142490.46126310754</v>
      </c>
      <c r="BW466">
        <v>22490.461263107543</v>
      </c>
      <c r="BX466">
        <v>120000</v>
      </c>
      <c r="BY466">
        <v>120000</v>
      </c>
      <c r="BZ466">
        <v>4908000</v>
      </c>
      <c r="CC466">
        <v>0</v>
      </c>
      <c r="CD466">
        <v>120000</v>
      </c>
      <c r="CE466">
        <v>4908000</v>
      </c>
      <c r="CF466" t="s">
        <v>8</v>
      </c>
      <c r="CH466">
        <v>120000</v>
      </c>
      <c r="CI466">
        <v>0</v>
      </c>
      <c r="CJ466">
        <v>4908000</v>
      </c>
      <c r="CN466">
        <v>0</v>
      </c>
      <c r="CO466" t="s">
        <v>2</v>
      </c>
      <c r="CP466" t="s">
        <v>2</v>
      </c>
      <c r="CQ466" t="b">
        <v>1</v>
      </c>
      <c r="CR466" t="s">
        <v>1821</v>
      </c>
      <c r="CS466" t="s">
        <v>1787</v>
      </c>
      <c r="CT466" t="s">
        <v>1871</v>
      </c>
      <c r="CU466" t="s">
        <v>1864</v>
      </c>
      <c r="CV466" t="s">
        <v>1187</v>
      </c>
      <c r="CW466" t="s">
        <v>1269</v>
      </c>
      <c r="CX466" t="s">
        <v>1451</v>
      </c>
      <c r="CY466">
        <v>1.1599999999999966</v>
      </c>
      <c r="CZ466">
        <v>0</v>
      </c>
      <c r="DA466">
        <v>5823850</v>
      </c>
      <c r="DB466" t="s">
        <v>8</v>
      </c>
      <c r="DC466" t="b">
        <v>1</v>
      </c>
      <c r="DD466">
        <v>5827900</v>
      </c>
      <c r="DE466">
        <v>919900</v>
      </c>
      <c r="DF466" t="b">
        <v>1</v>
      </c>
      <c r="DG466" s="23">
        <f>ROUND(ПП4[[#This Row],[Стоимость квартиры с отделкой]]/1000000,2)</f>
        <v>4.91</v>
      </c>
    </row>
    <row r="467" spans="1:111" x14ac:dyDescent="0.25">
      <c r="A467">
        <v>466</v>
      </c>
      <c r="B467" t="s">
        <v>22</v>
      </c>
      <c r="C467">
        <v>9</v>
      </c>
      <c r="D467">
        <v>2</v>
      </c>
      <c r="E467">
        <v>1</v>
      </c>
      <c r="F467">
        <v>14.29</v>
      </c>
      <c r="I467">
        <v>14.29</v>
      </c>
      <c r="J467">
        <v>12.32</v>
      </c>
      <c r="K467">
        <v>3.72</v>
      </c>
      <c r="N467">
        <v>6.91</v>
      </c>
      <c r="O467">
        <v>2.72</v>
      </c>
      <c r="Q467">
        <v>2.72</v>
      </c>
      <c r="R467">
        <v>39.96</v>
      </c>
      <c r="S467">
        <v>37.24</v>
      </c>
      <c r="T467">
        <v>38.6</v>
      </c>
      <c r="U467">
        <v>39.9</v>
      </c>
      <c r="V467">
        <v>71400</v>
      </c>
      <c r="W467">
        <v>3570</v>
      </c>
      <c r="X467">
        <v>74970</v>
      </c>
      <c r="Y467">
        <v>2998.8</v>
      </c>
      <c r="Z467">
        <v>77968.800000000003</v>
      </c>
      <c r="AA467">
        <v>3898.440000000001</v>
      </c>
      <c r="AB467">
        <v>81867.240000000005</v>
      </c>
      <c r="AC467">
        <v>10.069670520000001</v>
      </c>
      <c r="AD467">
        <v>81877.309670520001</v>
      </c>
      <c r="AE467">
        <v>4093.8654835259999</v>
      </c>
      <c r="AF467">
        <v>85971.175154045995</v>
      </c>
      <c r="AH467">
        <v>85971.175154045995</v>
      </c>
      <c r="AI467">
        <v>2579.1352546213802</v>
      </c>
      <c r="AJ467">
        <v>88550.31040866737</v>
      </c>
      <c r="AK467">
        <v>885.50310408667372</v>
      </c>
      <c r="AL467">
        <v>89435.813512754044</v>
      </c>
      <c r="AM467">
        <v>1788.7162702550809</v>
      </c>
      <c r="AN467">
        <v>91224.529783009129</v>
      </c>
      <c r="AO467">
        <v>1824.4905956601824</v>
      </c>
      <c r="AP467">
        <v>93049.020378669316</v>
      </c>
      <c r="AQ467">
        <v>2791.4706113600796</v>
      </c>
      <c r="AR467">
        <v>95840.490990029415</v>
      </c>
      <c r="AT467">
        <v>95840.490990029415</v>
      </c>
      <c r="AU467">
        <v>2875.2147297008819</v>
      </c>
      <c r="AV467">
        <v>98715.705719730278</v>
      </c>
      <c r="AW467">
        <v>3948.6282287892113</v>
      </c>
      <c r="AX467">
        <v>102664.33394851947</v>
      </c>
      <c r="AZ467">
        <v>102664.33394851947</v>
      </c>
      <c r="BB467">
        <v>102664.33394851947</v>
      </c>
      <c r="BD467">
        <v>102664.33394851947</v>
      </c>
      <c r="BF467">
        <v>102664.33394851947</v>
      </c>
      <c r="BH467">
        <v>102664.33394851947</v>
      </c>
      <c r="BI467" s="5">
        <v>5133.2166974259744</v>
      </c>
      <c r="BJ467" s="5">
        <v>107797.55064594546</v>
      </c>
      <c r="BL467">
        <v>107797.55064594546</v>
      </c>
      <c r="BN467">
        <v>107797.55064594546</v>
      </c>
      <c r="BP467">
        <v>107797.55064594546</v>
      </c>
      <c r="BR467">
        <v>107797.55064594546</v>
      </c>
      <c r="BT467">
        <v>107797.55064594546</v>
      </c>
      <c r="BV467">
        <v>107797.55064594546</v>
      </c>
      <c r="BX467">
        <v>107797.55064594546</v>
      </c>
      <c r="BY467">
        <v>107797.55</v>
      </c>
      <c r="BZ467">
        <v>4161000</v>
      </c>
      <c r="CB467">
        <v>0.03</v>
      </c>
      <c r="CC467">
        <v>124830</v>
      </c>
      <c r="CD467">
        <v>104563.9896373057</v>
      </c>
      <c r="CE467">
        <v>4036170</v>
      </c>
      <c r="CF467" t="s">
        <v>8</v>
      </c>
      <c r="CH467">
        <v>104563.9896373057</v>
      </c>
      <c r="CI467">
        <v>0</v>
      </c>
      <c r="CJ467">
        <v>4036170</v>
      </c>
      <c r="CL467" t="s">
        <v>110</v>
      </c>
      <c r="CN467">
        <v>0</v>
      </c>
      <c r="CO467" t="s">
        <v>1</v>
      </c>
      <c r="CP467" t="s">
        <v>1</v>
      </c>
      <c r="CQ467" t="b">
        <v>1</v>
      </c>
      <c r="CR467" t="s">
        <v>1863</v>
      </c>
      <c r="CT467" t="s">
        <v>1871</v>
      </c>
      <c r="CU467" t="s">
        <v>1864</v>
      </c>
      <c r="CV467" t="s">
        <v>1188</v>
      </c>
      <c r="CW467" t="s">
        <v>1269</v>
      </c>
      <c r="CX467" t="s">
        <v>1450</v>
      </c>
      <c r="CY467">
        <v>1.2999999999999972</v>
      </c>
      <c r="CZ467">
        <v>135933.18652849711</v>
      </c>
      <c r="DA467">
        <v>4036170</v>
      </c>
      <c r="DB467" t="s">
        <v>8</v>
      </c>
      <c r="DC467" t="b">
        <v>1</v>
      </c>
      <c r="DD467">
        <v>4036170</v>
      </c>
      <c r="DE467">
        <v>0</v>
      </c>
      <c r="DF467" t="b">
        <v>1</v>
      </c>
      <c r="DG467" s="23">
        <f>ROUND(ПП4[[#This Row],[Стоимость квартиры с отделкой]]/1000000,2)</f>
        <v>4.04</v>
      </c>
    </row>
    <row r="468" spans="1:111" x14ac:dyDescent="0.25">
      <c r="A468">
        <v>467</v>
      </c>
      <c r="B468" t="s">
        <v>22</v>
      </c>
      <c r="C468">
        <v>9</v>
      </c>
      <c r="D468">
        <v>3</v>
      </c>
      <c r="E468">
        <v>3</v>
      </c>
      <c r="F468">
        <v>16.05</v>
      </c>
      <c r="G468">
        <v>11.28</v>
      </c>
      <c r="H468">
        <v>10.82</v>
      </c>
      <c r="I468">
        <v>38.15</v>
      </c>
      <c r="J468">
        <v>17.41</v>
      </c>
      <c r="K468">
        <v>3.81</v>
      </c>
      <c r="L468">
        <v>1.87</v>
      </c>
      <c r="N468">
        <v>11.71</v>
      </c>
      <c r="O468">
        <v>2.65</v>
      </c>
      <c r="Q468">
        <v>2.65</v>
      </c>
      <c r="R468">
        <v>75.599999999999994</v>
      </c>
      <c r="S468">
        <v>72.949999999999989</v>
      </c>
      <c r="T468">
        <v>74.28</v>
      </c>
      <c r="U468">
        <v>75.900000000000006</v>
      </c>
      <c r="V468">
        <v>67737.600000000006</v>
      </c>
      <c r="W468">
        <v>3386.880000000001</v>
      </c>
      <c r="X468">
        <v>71124.48000000001</v>
      </c>
      <c r="Z468">
        <v>71124.48000000001</v>
      </c>
      <c r="AB468">
        <v>71124.48000000001</v>
      </c>
      <c r="AC468">
        <v>8.7483110400000026</v>
      </c>
      <c r="AD468">
        <v>71133.228311040017</v>
      </c>
      <c r="AF468">
        <v>71133.228311040017</v>
      </c>
      <c r="AH468">
        <v>71133.228311040017</v>
      </c>
      <c r="AJ468">
        <v>71133.228311040017</v>
      </c>
      <c r="AL468">
        <v>71133.228311040017</v>
      </c>
      <c r="AN468">
        <v>71133.228311040017</v>
      </c>
      <c r="AP468">
        <v>71133.228311040017</v>
      </c>
      <c r="AR468">
        <v>71133.228311040017</v>
      </c>
      <c r="AT468">
        <v>71133.228311040017</v>
      </c>
      <c r="AV468">
        <v>71133.228311040017</v>
      </c>
      <c r="AX468">
        <v>71133.228311040017</v>
      </c>
      <c r="AZ468">
        <v>71133.228311040017</v>
      </c>
      <c r="BB468">
        <v>71133.228311040017</v>
      </c>
      <c r="BD468">
        <v>71133.228311040017</v>
      </c>
      <c r="BF468">
        <v>71133.228311040017</v>
      </c>
      <c r="BH468">
        <v>71133.228311040017</v>
      </c>
      <c r="BI468" s="5"/>
      <c r="BJ468" s="5">
        <v>71133.228311040017</v>
      </c>
      <c r="BL468">
        <v>71133.228311040017</v>
      </c>
      <c r="BN468">
        <v>71133.228311040017</v>
      </c>
      <c r="BP468">
        <v>71133.228311040017</v>
      </c>
      <c r="BR468">
        <v>71133.228311040017</v>
      </c>
      <c r="BT468">
        <v>71133.228311040017</v>
      </c>
      <c r="BV468">
        <v>71133.228311040017</v>
      </c>
      <c r="BX468">
        <v>71133.228311040017</v>
      </c>
      <c r="BY468">
        <v>71133.23</v>
      </c>
      <c r="BZ468">
        <v>5283776.32</v>
      </c>
      <c r="CB468">
        <v>0.05</v>
      </c>
      <c r="CC468">
        <v>264188.81600000005</v>
      </c>
      <c r="CD468">
        <v>67576.568389876149</v>
      </c>
      <c r="CE468">
        <v>5019587.5</v>
      </c>
      <c r="CF468" t="s">
        <v>9</v>
      </c>
      <c r="CG468">
        <v>4000</v>
      </c>
      <c r="CH468">
        <v>71576.568389876149</v>
      </c>
      <c r="CI468">
        <v>297120</v>
      </c>
      <c r="CJ468">
        <v>5316707.5</v>
      </c>
      <c r="CK468" t="s">
        <v>20</v>
      </c>
      <c r="CL468" t="s">
        <v>62</v>
      </c>
      <c r="CN468">
        <v>0</v>
      </c>
      <c r="CO468" t="s">
        <v>1</v>
      </c>
      <c r="CP468" t="s">
        <v>1</v>
      </c>
      <c r="CQ468" t="b">
        <v>1</v>
      </c>
      <c r="CR468" t="s">
        <v>1863</v>
      </c>
      <c r="CT468" t="s">
        <v>1871</v>
      </c>
      <c r="CU468" t="s">
        <v>1858</v>
      </c>
      <c r="CV468" t="s">
        <v>1189</v>
      </c>
      <c r="CW468" t="s">
        <v>128</v>
      </c>
      <c r="CX468" t="s">
        <v>1450</v>
      </c>
      <c r="CY468">
        <v>1.6200000000000043</v>
      </c>
      <c r="CZ468">
        <v>115954.04079159968</v>
      </c>
      <c r="DA468">
        <v>5316707.5</v>
      </c>
      <c r="DB468" t="s">
        <v>9</v>
      </c>
      <c r="DC468" t="b">
        <v>1</v>
      </c>
      <c r="DD468">
        <v>5316707.5</v>
      </c>
      <c r="DE468">
        <v>0</v>
      </c>
      <c r="DF468" t="b">
        <v>1</v>
      </c>
      <c r="DG468" s="23">
        <f>ROUND(ПП4[[#This Row],[Стоимость квартиры с отделкой]]/1000000,2)</f>
        <v>5.32</v>
      </c>
    </row>
    <row r="469" spans="1:111" x14ac:dyDescent="0.25">
      <c r="A469">
        <v>468</v>
      </c>
      <c r="B469" t="s">
        <v>22</v>
      </c>
      <c r="C469">
        <v>9</v>
      </c>
      <c r="D469">
        <v>4</v>
      </c>
      <c r="E469">
        <v>1</v>
      </c>
      <c r="F469">
        <v>12.09</v>
      </c>
      <c r="I469">
        <v>12.09</v>
      </c>
      <c r="J469">
        <v>12.26</v>
      </c>
      <c r="K469">
        <v>3.71</v>
      </c>
      <c r="N469">
        <v>7.06</v>
      </c>
      <c r="O469">
        <v>2.75</v>
      </c>
      <c r="Q469">
        <v>2.75</v>
      </c>
      <c r="R469">
        <v>37.869999999999997</v>
      </c>
      <c r="S469">
        <v>35.119999999999997</v>
      </c>
      <c r="T469">
        <v>36.5</v>
      </c>
      <c r="U469">
        <v>37.5</v>
      </c>
      <c r="V469">
        <v>72100</v>
      </c>
      <c r="W469">
        <v>3605</v>
      </c>
      <c r="X469">
        <v>75705</v>
      </c>
      <c r="Y469">
        <v>3028.2000000000003</v>
      </c>
      <c r="Z469">
        <v>78733.2</v>
      </c>
      <c r="AA469">
        <v>3936.66</v>
      </c>
      <c r="AB469">
        <v>82669.86</v>
      </c>
      <c r="AC469">
        <v>10.16839278</v>
      </c>
      <c r="AD469">
        <v>82680.028392780005</v>
      </c>
      <c r="AE469">
        <v>4134.0014196390002</v>
      </c>
      <c r="AF469">
        <v>86814.029812419001</v>
      </c>
      <c r="AG469">
        <v>4340.7014906209506</v>
      </c>
      <c r="AH469">
        <v>91154.731303039953</v>
      </c>
      <c r="AI469">
        <v>2734.6419390911983</v>
      </c>
      <c r="AJ469">
        <v>93889.373242131158</v>
      </c>
      <c r="AK469">
        <v>938.8937324213116</v>
      </c>
      <c r="AL469">
        <v>94828.266974552476</v>
      </c>
      <c r="AM469">
        <v>1896.5653394910496</v>
      </c>
      <c r="AN469">
        <v>96724.832314043524</v>
      </c>
      <c r="AO469">
        <v>1934.4966462808704</v>
      </c>
      <c r="AP469">
        <v>98659.328960324405</v>
      </c>
      <c r="AQ469">
        <v>2959.7798688097314</v>
      </c>
      <c r="AR469">
        <v>101619.10882913411</v>
      </c>
      <c r="AT469">
        <v>101619.10882913411</v>
      </c>
      <c r="AU469">
        <v>3048.5732648740232</v>
      </c>
      <c r="AV469">
        <v>104667.68209400814</v>
      </c>
      <c r="AW469">
        <v>6280.0609256404878</v>
      </c>
      <c r="AX469">
        <v>110947.74301964862</v>
      </c>
      <c r="AZ469">
        <v>110947.74301964862</v>
      </c>
      <c r="BB469">
        <v>110947.74301964862</v>
      </c>
      <c r="BD469">
        <v>110947.74301964862</v>
      </c>
      <c r="BF469">
        <v>110947.74301964862</v>
      </c>
      <c r="BH469">
        <v>110947.74301964862</v>
      </c>
      <c r="BI469" s="5"/>
      <c r="BJ469" s="5">
        <v>110947.74301964862</v>
      </c>
      <c r="BL469">
        <v>110947.74301964862</v>
      </c>
      <c r="BN469">
        <v>110947.74301964862</v>
      </c>
      <c r="BP469">
        <v>110947.74301964862</v>
      </c>
      <c r="BR469">
        <v>110947.74301964862</v>
      </c>
      <c r="BT469">
        <v>110947.74301964862</v>
      </c>
      <c r="BV469">
        <v>110947.74301964862</v>
      </c>
      <c r="BX469">
        <v>110947.74301964862</v>
      </c>
      <c r="BY469">
        <v>110947.74</v>
      </c>
      <c r="BZ469">
        <v>4049592.51</v>
      </c>
      <c r="CC469">
        <v>0</v>
      </c>
      <c r="CD469">
        <v>110947.74</v>
      </c>
      <c r="CE469">
        <v>4049592.51</v>
      </c>
      <c r="CF469" t="s">
        <v>10</v>
      </c>
      <c r="CG469">
        <v>22000</v>
      </c>
      <c r="CH469">
        <v>132947.74</v>
      </c>
      <c r="CI469">
        <v>803000</v>
      </c>
      <c r="CJ469">
        <v>4852592.51</v>
      </c>
      <c r="CN469">
        <v>0</v>
      </c>
      <c r="CO469" t="s">
        <v>1</v>
      </c>
      <c r="CP469" t="s">
        <v>1</v>
      </c>
      <c r="CQ469" t="b">
        <v>1</v>
      </c>
      <c r="CR469" t="s">
        <v>1863</v>
      </c>
      <c r="CT469" t="s">
        <v>1871</v>
      </c>
      <c r="CU469" t="s">
        <v>1864</v>
      </c>
      <c r="CV469" t="s">
        <v>1190</v>
      </c>
      <c r="CW469" t="s">
        <v>128</v>
      </c>
      <c r="CX469" t="s">
        <v>1450</v>
      </c>
      <c r="CY469">
        <v>1</v>
      </c>
      <c r="CZ469">
        <v>132947.74</v>
      </c>
      <c r="DA469">
        <v>4852592.51</v>
      </c>
      <c r="DB469" t="s">
        <v>10</v>
      </c>
      <c r="DC469" t="b">
        <v>1</v>
      </c>
      <c r="DD469">
        <v>4852592.51</v>
      </c>
      <c r="DE469">
        <v>0</v>
      </c>
      <c r="DF469" t="b">
        <v>1</v>
      </c>
      <c r="DG469" s="23">
        <f>ROUND(ПП4[[#This Row],[Стоимость квартиры с отделкой]]/1000000,2)</f>
        <v>4.8499999999999996</v>
      </c>
    </row>
    <row r="470" spans="1:111" x14ac:dyDescent="0.25">
      <c r="A470">
        <v>469</v>
      </c>
      <c r="B470" t="s">
        <v>22</v>
      </c>
      <c r="C470">
        <v>9</v>
      </c>
      <c r="D470">
        <v>5</v>
      </c>
      <c r="E470">
        <v>2</v>
      </c>
      <c r="F470">
        <v>15.61</v>
      </c>
      <c r="G470">
        <v>12.02</v>
      </c>
      <c r="I470">
        <v>27.63</v>
      </c>
      <c r="J470">
        <v>13.1</v>
      </c>
      <c r="K470">
        <v>3.61</v>
      </c>
      <c r="L470">
        <v>1.82</v>
      </c>
      <c r="N470">
        <v>8.52</v>
      </c>
      <c r="O470">
        <v>2.72</v>
      </c>
      <c r="Q470">
        <v>2.72</v>
      </c>
      <c r="R470">
        <v>57.4</v>
      </c>
      <c r="S470">
        <v>54.68</v>
      </c>
      <c r="T470">
        <v>56.04</v>
      </c>
      <c r="U470">
        <v>57.4</v>
      </c>
      <c r="V470">
        <v>67972.800000000003</v>
      </c>
      <c r="W470">
        <v>3398.6400000000003</v>
      </c>
      <c r="X470">
        <v>71371.44</v>
      </c>
      <c r="Z470">
        <v>71371.44</v>
      </c>
      <c r="AA470">
        <v>3568.5720000000001</v>
      </c>
      <c r="AB470">
        <v>74940.012000000002</v>
      </c>
      <c r="AC470">
        <v>9.2176214760000015</v>
      </c>
      <c r="AD470">
        <v>74949.229621475999</v>
      </c>
      <c r="AF470">
        <v>74949.229621475999</v>
      </c>
      <c r="AH470">
        <v>74949.229621475999</v>
      </c>
      <c r="AJ470">
        <v>74949.229621475999</v>
      </c>
      <c r="AL470">
        <v>74949.229621475999</v>
      </c>
      <c r="AN470">
        <v>74949.229621475999</v>
      </c>
      <c r="AP470">
        <v>74949.229621475999</v>
      </c>
      <c r="AR470">
        <v>74949.229621475999</v>
      </c>
      <c r="AT470">
        <v>74949.229621475999</v>
      </c>
      <c r="AV470">
        <v>74949.229621475999</v>
      </c>
      <c r="AX470">
        <v>74949.229621475999</v>
      </c>
      <c r="AZ470">
        <v>74949.229621475999</v>
      </c>
      <c r="BB470">
        <v>74949.229621475999</v>
      </c>
      <c r="BD470">
        <v>74949.229621475999</v>
      </c>
      <c r="BF470">
        <v>74949.229621475999</v>
      </c>
      <c r="BH470">
        <v>74949.229621475999</v>
      </c>
      <c r="BI470" s="5"/>
      <c r="BJ470" s="5">
        <v>74949.229621475999</v>
      </c>
      <c r="BL470">
        <v>74949.229621475999</v>
      </c>
      <c r="BN470">
        <v>74949.229621475999</v>
      </c>
      <c r="BP470">
        <v>74949.229621475999</v>
      </c>
      <c r="BR470">
        <v>74949.229621475999</v>
      </c>
      <c r="BT470">
        <v>74949.229621475999</v>
      </c>
      <c r="BV470">
        <v>74949.229621475999</v>
      </c>
      <c r="BX470">
        <v>74949.229621475999</v>
      </c>
      <c r="BY470">
        <v>74949.23</v>
      </c>
      <c r="BZ470">
        <v>4200154.8499999996</v>
      </c>
      <c r="CA470">
        <v>40000</v>
      </c>
      <c r="CC470">
        <v>40000</v>
      </c>
      <c r="CD470">
        <v>74235.454139900074</v>
      </c>
      <c r="CE470">
        <v>4160154.85</v>
      </c>
      <c r="CF470" t="s">
        <v>9</v>
      </c>
      <c r="CG470">
        <v>4000</v>
      </c>
      <c r="CH470">
        <v>78235.454139900074</v>
      </c>
      <c r="CI470">
        <v>224159.99999999953</v>
      </c>
      <c r="CJ470">
        <v>4384314.8499999996</v>
      </c>
      <c r="CL470" t="s">
        <v>74</v>
      </c>
      <c r="CN470">
        <v>0</v>
      </c>
      <c r="CO470" t="s">
        <v>1</v>
      </c>
      <c r="CP470" t="s">
        <v>1</v>
      </c>
      <c r="CQ470" t="b">
        <v>1</v>
      </c>
      <c r="CR470" t="s">
        <v>1863</v>
      </c>
      <c r="CT470" t="s">
        <v>1871</v>
      </c>
      <c r="CU470" t="s">
        <v>1865</v>
      </c>
      <c r="CV470" t="s">
        <v>1191</v>
      </c>
      <c r="CW470" t="s">
        <v>128</v>
      </c>
      <c r="CX470" t="s">
        <v>1450</v>
      </c>
      <c r="CY470">
        <v>1.3599999999999994</v>
      </c>
      <c r="CZ470">
        <v>106400.21763026406</v>
      </c>
      <c r="DA470">
        <v>4384314.8499999996</v>
      </c>
      <c r="DB470" t="s">
        <v>9</v>
      </c>
      <c r="DC470" t="b">
        <v>1</v>
      </c>
      <c r="DD470">
        <v>4384314.8499999996</v>
      </c>
      <c r="DE470">
        <v>0</v>
      </c>
      <c r="DF470" t="b">
        <v>1</v>
      </c>
      <c r="DG470" s="23">
        <f>ROUND(ПП4[[#This Row],[Стоимость квартиры с отделкой]]/1000000,2)</f>
        <v>4.38</v>
      </c>
    </row>
    <row r="471" spans="1:111" x14ac:dyDescent="0.25">
      <c r="A471">
        <v>470</v>
      </c>
      <c r="B471" t="s">
        <v>22</v>
      </c>
      <c r="C471">
        <v>9</v>
      </c>
      <c r="D471">
        <v>6</v>
      </c>
      <c r="E471">
        <v>2</v>
      </c>
      <c r="F471">
        <v>15.61</v>
      </c>
      <c r="G471">
        <v>9.66</v>
      </c>
      <c r="I471">
        <v>25.27</v>
      </c>
      <c r="J471">
        <v>16.53</v>
      </c>
      <c r="K471">
        <v>3.63</v>
      </c>
      <c r="L471">
        <v>2.21</v>
      </c>
      <c r="N471">
        <v>9.6199999999999992</v>
      </c>
      <c r="O471">
        <v>2.72</v>
      </c>
      <c r="Q471">
        <v>2.72</v>
      </c>
      <c r="R471">
        <v>59.98</v>
      </c>
      <c r="S471">
        <v>57.26</v>
      </c>
      <c r="T471">
        <v>58.62</v>
      </c>
      <c r="U471">
        <v>60.7</v>
      </c>
      <c r="V471">
        <v>68639.199999999997</v>
      </c>
      <c r="W471">
        <v>3431.96</v>
      </c>
      <c r="X471">
        <v>72071.16</v>
      </c>
      <c r="Z471">
        <v>72071.16</v>
      </c>
      <c r="AA471">
        <v>3603.558</v>
      </c>
      <c r="AB471">
        <v>75674.717999999993</v>
      </c>
      <c r="AC471">
        <v>9.3079903140000013</v>
      </c>
      <c r="AD471">
        <v>75684.02599031401</v>
      </c>
      <c r="AF471">
        <v>75684.02599031401</v>
      </c>
      <c r="AH471">
        <v>75684.02599031401</v>
      </c>
      <c r="AI471">
        <v>1513.6805198062802</v>
      </c>
      <c r="AJ471">
        <v>77197.70651012029</v>
      </c>
      <c r="AK471">
        <v>771.97706510120292</v>
      </c>
      <c r="AL471">
        <v>77969.683575221497</v>
      </c>
      <c r="AM471">
        <v>1559.3936715044299</v>
      </c>
      <c r="AN471">
        <v>79529.077246725923</v>
      </c>
      <c r="AO471">
        <v>2385.8723174017778</v>
      </c>
      <c r="AP471">
        <v>81914.949564127703</v>
      </c>
      <c r="AQ471">
        <v>2457.4484869238308</v>
      </c>
      <c r="AR471">
        <v>84372.398051051539</v>
      </c>
      <c r="AS471">
        <v>4218.6199025525775</v>
      </c>
      <c r="AT471">
        <v>88591.017953604111</v>
      </c>
      <c r="AU471">
        <v>2657.7305386081234</v>
      </c>
      <c r="AV471">
        <v>91248.748492212238</v>
      </c>
      <c r="AX471">
        <v>91248.748492212238</v>
      </c>
      <c r="AZ471">
        <v>91248.748492212238</v>
      </c>
      <c r="BB471">
        <v>91248.748492212238</v>
      </c>
      <c r="BD471">
        <v>91248.748492212238</v>
      </c>
      <c r="BF471">
        <v>91248.748492212238</v>
      </c>
      <c r="BH471">
        <v>91248.748492212238</v>
      </c>
      <c r="BI471" s="5">
        <v>4562.4374246106117</v>
      </c>
      <c r="BJ471" s="5">
        <v>95811.185916822855</v>
      </c>
      <c r="BL471">
        <v>95811.185916822855</v>
      </c>
      <c r="BM471">
        <v>1916.2237183364573</v>
      </c>
      <c r="BN471">
        <v>97727.409635159318</v>
      </c>
      <c r="BO471">
        <v>4886.3704817579664</v>
      </c>
      <c r="BP471">
        <v>102613.78011691727</v>
      </c>
      <c r="BQ471">
        <v>500</v>
      </c>
      <c r="BR471">
        <v>103113.78011691727</v>
      </c>
      <c r="BT471">
        <v>103113.78011691727</v>
      </c>
      <c r="BV471">
        <v>103113.78011691727</v>
      </c>
      <c r="BX471">
        <v>103113.78011691727</v>
      </c>
      <c r="BY471">
        <v>103113.78</v>
      </c>
      <c r="BZ471">
        <v>6044600</v>
      </c>
      <c r="CC471">
        <v>0</v>
      </c>
      <c r="CD471">
        <v>103114.97782326852</v>
      </c>
      <c r="CE471">
        <v>6044600</v>
      </c>
      <c r="CF471" t="s">
        <v>9</v>
      </c>
      <c r="CG471">
        <v>7500</v>
      </c>
      <c r="CH471">
        <v>110614.97782326852</v>
      </c>
      <c r="CI471">
        <v>439650</v>
      </c>
      <c r="CJ471">
        <v>6484250</v>
      </c>
      <c r="CN471">
        <v>0</v>
      </c>
      <c r="CO471" t="s">
        <v>1</v>
      </c>
      <c r="CP471" t="s">
        <v>1</v>
      </c>
      <c r="CQ471" t="b">
        <v>1</v>
      </c>
      <c r="CR471" t="s">
        <v>1863</v>
      </c>
      <c r="CT471" t="s">
        <v>1871</v>
      </c>
      <c r="CU471" t="s">
        <v>1857</v>
      </c>
      <c r="CV471" t="s">
        <v>1192</v>
      </c>
      <c r="CW471" t="s">
        <v>1269</v>
      </c>
      <c r="CX471" t="s">
        <v>1450</v>
      </c>
      <c r="CY471">
        <v>2.0799999999999983</v>
      </c>
      <c r="CZ471">
        <v>230079.15387239831</v>
      </c>
      <c r="DA471">
        <v>6484250</v>
      </c>
      <c r="DB471" t="s">
        <v>9</v>
      </c>
      <c r="DC471" t="b">
        <v>1</v>
      </c>
      <c r="DD471">
        <v>6484250</v>
      </c>
      <c r="DE471">
        <v>0</v>
      </c>
      <c r="DF471" t="b">
        <v>1</v>
      </c>
      <c r="DG471" s="23">
        <f>ROUND(ПП4[[#This Row],[Стоимость квартиры с отделкой]]/1000000,2)</f>
        <v>6.48</v>
      </c>
    </row>
    <row r="472" spans="1:111" x14ac:dyDescent="0.25">
      <c r="A472">
        <v>471</v>
      </c>
      <c r="B472" t="s">
        <v>22</v>
      </c>
      <c r="C472">
        <v>9</v>
      </c>
      <c r="D472">
        <v>7</v>
      </c>
      <c r="E472">
        <v>2</v>
      </c>
      <c r="F472">
        <v>11.83</v>
      </c>
      <c r="G472">
        <v>11.4</v>
      </c>
      <c r="I472">
        <v>23.23</v>
      </c>
      <c r="J472">
        <v>27.16</v>
      </c>
      <c r="K472">
        <v>5.28</v>
      </c>
      <c r="L472">
        <v>1.75</v>
      </c>
      <c r="N472">
        <v>8.67</v>
      </c>
      <c r="O472">
        <v>2.8</v>
      </c>
      <c r="Q472">
        <v>2.8</v>
      </c>
      <c r="R472">
        <v>68.89</v>
      </c>
      <c r="S472">
        <v>66.09</v>
      </c>
      <c r="T472">
        <v>67.489999999999995</v>
      </c>
      <c r="U472">
        <v>69.099999999999994</v>
      </c>
      <c r="V472">
        <v>71971.199999999997</v>
      </c>
      <c r="W472">
        <v>3598.56</v>
      </c>
      <c r="X472">
        <v>75569.759999999995</v>
      </c>
      <c r="Z472">
        <v>75569.759999999995</v>
      </c>
      <c r="AA472">
        <v>3778.4879999999998</v>
      </c>
      <c r="AB472">
        <v>79348.248000000007</v>
      </c>
      <c r="AC472">
        <v>9.7598345040000005</v>
      </c>
      <c r="AD472">
        <v>79358.007834503995</v>
      </c>
      <c r="AF472">
        <v>79358.007834503995</v>
      </c>
      <c r="AH472">
        <v>79358.007834503995</v>
      </c>
      <c r="AI472">
        <v>1587.1601566900799</v>
      </c>
      <c r="AJ472">
        <v>80945.167991194074</v>
      </c>
      <c r="AK472">
        <v>2428.3550397358222</v>
      </c>
      <c r="AL472">
        <v>83373.523030929893</v>
      </c>
      <c r="AM472">
        <v>3334.9409212371957</v>
      </c>
      <c r="AN472">
        <v>86708.463952167091</v>
      </c>
      <c r="AP472">
        <v>86708.463952167091</v>
      </c>
      <c r="AQ472">
        <v>2601.253918565013</v>
      </c>
      <c r="AR472">
        <v>89309.7178707321</v>
      </c>
      <c r="AT472">
        <v>89309.7178707321</v>
      </c>
      <c r="AU472">
        <v>2679.291536121963</v>
      </c>
      <c r="AV472">
        <v>91989.009406854064</v>
      </c>
      <c r="AX472">
        <v>91989.009406854064</v>
      </c>
      <c r="AZ472">
        <v>91989.009406854064</v>
      </c>
      <c r="BB472">
        <v>91989.009406854064</v>
      </c>
      <c r="BD472">
        <v>91989.009406854064</v>
      </c>
      <c r="BF472">
        <v>91989.009406854064</v>
      </c>
      <c r="BH472">
        <v>91989.009406854064</v>
      </c>
      <c r="BI472" s="5"/>
      <c r="BJ472" s="5">
        <v>91989.009406854064</v>
      </c>
      <c r="BL472">
        <v>91989.009406854064</v>
      </c>
      <c r="BN472">
        <v>91989.009406854064</v>
      </c>
      <c r="BP472">
        <v>91989.009406854064</v>
      </c>
      <c r="BR472">
        <v>91989.009406854064</v>
      </c>
      <c r="BT472">
        <v>91989.009406854064</v>
      </c>
      <c r="BV472">
        <v>91989.009406854064</v>
      </c>
      <c r="BX472">
        <v>91989.009406854064</v>
      </c>
      <c r="BY472">
        <v>91989.01</v>
      </c>
      <c r="BZ472">
        <v>6208400</v>
      </c>
      <c r="CA472">
        <v>303705</v>
      </c>
      <c r="CC472">
        <v>303705</v>
      </c>
      <c r="CD472">
        <v>87489.924433249369</v>
      </c>
      <c r="CE472">
        <v>5904695</v>
      </c>
      <c r="CF472" t="s">
        <v>9</v>
      </c>
      <c r="CG472">
        <v>7500</v>
      </c>
      <c r="CH472">
        <v>94989.924433249369</v>
      </c>
      <c r="CI472">
        <v>506175</v>
      </c>
      <c r="CJ472">
        <v>6410870</v>
      </c>
      <c r="CK472" t="s">
        <v>20</v>
      </c>
      <c r="CL472" t="s">
        <v>1287</v>
      </c>
      <c r="CN472">
        <v>0</v>
      </c>
      <c r="CO472" t="s">
        <v>1</v>
      </c>
      <c r="CP472" t="s">
        <v>1</v>
      </c>
      <c r="CQ472" t="b">
        <v>1</v>
      </c>
      <c r="CR472" t="s">
        <v>1863</v>
      </c>
      <c r="CT472" t="s">
        <v>1871</v>
      </c>
      <c r="CU472" t="s">
        <v>1857</v>
      </c>
      <c r="CV472" t="s">
        <v>1193</v>
      </c>
      <c r="CW472" t="s">
        <v>1269</v>
      </c>
      <c r="CX472" t="s">
        <v>1450</v>
      </c>
      <c r="CY472">
        <v>1.6099999999999994</v>
      </c>
      <c r="CZ472">
        <v>152933.77833753146</v>
      </c>
      <c r="DA472">
        <v>6410870</v>
      </c>
      <c r="DB472" t="s">
        <v>9</v>
      </c>
      <c r="DC472" t="b">
        <v>1</v>
      </c>
      <c r="DD472">
        <v>6410870</v>
      </c>
      <c r="DE472">
        <v>0</v>
      </c>
      <c r="DF472" t="b">
        <v>1</v>
      </c>
      <c r="DG472" s="23">
        <f>ROUND(ПП4[[#This Row],[Стоимость квартиры с отделкой]]/1000000,2)</f>
        <v>6.41</v>
      </c>
    </row>
    <row r="473" spans="1:111" x14ac:dyDescent="0.25">
      <c r="A473">
        <v>472</v>
      </c>
      <c r="B473" t="s">
        <v>22</v>
      </c>
      <c r="C473">
        <v>9</v>
      </c>
      <c r="D473">
        <v>8</v>
      </c>
      <c r="E473">
        <v>2</v>
      </c>
      <c r="F473">
        <v>17.25</v>
      </c>
      <c r="G473">
        <v>14.07</v>
      </c>
      <c r="I473">
        <v>31.32</v>
      </c>
      <c r="J473">
        <v>14.23</v>
      </c>
      <c r="K473">
        <v>3.81</v>
      </c>
      <c r="L473">
        <v>1.75</v>
      </c>
      <c r="N473">
        <v>11.07</v>
      </c>
      <c r="O473">
        <v>3.12</v>
      </c>
      <c r="Q473">
        <v>3.12</v>
      </c>
      <c r="R473">
        <v>65.3</v>
      </c>
      <c r="S473">
        <v>62.18</v>
      </c>
      <c r="T473">
        <v>63.74</v>
      </c>
      <c r="U473">
        <v>65.3</v>
      </c>
      <c r="V473">
        <v>68639.199999999997</v>
      </c>
      <c r="W473">
        <v>3431.96</v>
      </c>
      <c r="X473">
        <v>72071.16</v>
      </c>
      <c r="Z473">
        <v>72071.16</v>
      </c>
      <c r="AA473">
        <v>3603.558</v>
      </c>
      <c r="AB473">
        <v>75674.717999999993</v>
      </c>
      <c r="AC473">
        <v>9.3079903140000013</v>
      </c>
      <c r="AD473">
        <v>75684.02599031401</v>
      </c>
      <c r="AF473">
        <v>75684.02599031401</v>
      </c>
      <c r="AH473">
        <v>75684.02599031401</v>
      </c>
      <c r="AI473">
        <v>1513.6805198062802</v>
      </c>
      <c r="AJ473">
        <v>77197.70651012029</v>
      </c>
      <c r="AK473">
        <v>771.97706510120292</v>
      </c>
      <c r="AL473">
        <v>77969.683575221497</v>
      </c>
      <c r="AM473">
        <v>1559.3936715044299</v>
      </c>
      <c r="AN473">
        <v>79529.077246725923</v>
      </c>
      <c r="AP473">
        <v>79529.077246725923</v>
      </c>
      <c r="AR473">
        <v>79529.077246725923</v>
      </c>
      <c r="AT473">
        <v>79529.077246725923</v>
      </c>
      <c r="AV473">
        <v>79529.077246725923</v>
      </c>
      <c r="AX473">
        <v>79529.077246725923</v>
      </c>
      <c r="AZ473">
        <v>79529.077246725923</v>
      </c>
      <c r="BB473">
        <v>79529.077246725923</v>
      </c>
      <c r="BD473">
        <v>79529.077246725923</v>
      </c>
      <c r="BF473">
        <v>79529.077246725923</v>
      </c>
      <c r="BH473">
        <v>79529.077246725923</v>
      </c>
      <c r="BI473" s="5"/>
      <c r="BJ473" s="5">
        <v>79529.077246725923</v>
      </c>
      <c r="BL473">
        <v>79529.077246725923</v>
      </c>
      <c r="BN473">
        <v>79529.077246725923</v>
      </c>
      <c r="BP473">
        <v>79529.077246725923</v>
      </c>
      <c r="BR473">
        <v>79529.077246725923</v>
      </c>
      <c r="BT473">
        <v>79529.077246725923</v>
      </c>
      <c r="BV473">
        <v>79529.077246725923</v>
      </c>
      <c r="BX473">
        <v>79529.077246725923</v>
      </c>
      <c r="BY473">
        <v>79529.08</v>
      </c>
      <c r="BZ473">
        <v>5069183.5599999996</v>
      </c>
      <c r="CA473">
        <v>254960</v>
      </c>
      <c r="CC473">
        <v>254960</v>
      </c>
      <c r="CD473">
        <v>75529.080012550985</v>
      </c>
      <c r="CE473">
        <v>4814223.5599999996</v>
      </c>
      <c r="CF473" t="s">
        <v>9</v>
      </c>
      <c r="CG473">
        <v>4000</v>
      </c>
      <c r="CH473">
        <v>79529.080012550985</v>
      </c>
      <c r="CI473">
        <v>254960</v>
      </c>
      <c r="CJ473">
        <v>5069183.5599999996</v>
      </c>
      <c r="CL473" t="s">
        <v>113</v>
      </c>
      <c r="CN473">
        <v>0</v>
      </c>
      <c r="CO473" t="s">
        <v>1</v>
      </c>
      <c r="CP473" t="s">
        <v>1</v>
      </c>
      <c r="CQ473" t="b">
        <v>1</v>
      </c>
      <c r="CR473" t="s">
        <v>1863</v>
      </c>
      <c r="CT473" t="s">
        <v>1871</v>
      </c>
      <c r="CU473" t="s">
        <v>1857</v>
      </c>
      <c r="CV473" t="s">
        <v>1194</v>
      </c>
      <c r="CW473" t="s">
        <v>128</v>
      </c>
      <c r="CX473" t="s">
        <v>1450</v>
      </c>
      <c r="CY473">
        <v>1.5599999999999952</v>
      </c>
      <c r="CZ473">
        <v>124065.36481957916</v>
      </c>
      <c r="DA473">
        <v>5069183.5599999996</v>
      </c>
      <c r="DB473" t="s">
        <v>9</v>
      </c>
      <c r="DC473" t="b">
        <v>1</v>
      </c>
      <c r="DD473">
        <v>5069183.5599999996</v>
      </c>
      <c r="DE473">
        <v>0</v>
      </c>
      <c r="DF473" t="b">
        <v>1</v>
      </c>
      <c r="DG473" s="23">
        <f>ROUND(ПП4[[#This Row],[Стоимость квартиры с отделкой]]/1000000,2)</f>
        <v>5.07</v>
      </c>
    </row>
    <row r="474" spans="1:111" x14ac:dyDescent="0.25">
      <c r="A474">
        <v>473</v>
      </c>
      <c r="B474" t="s">
        <v>22</v>
      </c>
      <c r="C474">
        <v>9</v>
      </c>
      <c r="D474">
        <v>9</v>
      </c>
      <c r="E474">
        <v>1</v>
      </c>
      <c r="F474">
        <v>16.46</v>
      </c>
      <c r="I474">
        <v>16.46</v>
      </c>
      <c r="J474">
        <v>14.25</v>
      </c>
      <c r="K474">
        <v>3.92</v>
      </c>
      <c r="N474">
        <v>8.2200000000000006</v>
      </c>
      <c r="O474">
        <v>3.03</v>
      </c>
      <c r="Q474">
        <v>3.03</v>
      </c>
      <c r="R474">
        <v>45.88</v>
      </c>
      <c r="S474">
        <v>42.85</v>
      </c>
      <c r="T474">
        <v>44.37</v>
      </c>
      <c r="U474">
        <v>45.8</v>
      </c>
      <c r="V474">
        <v>72100</v>
      </c>
      <c r="W474">
        <v>3605</v>
      </c>
      <c r="X474">
        <v>75705</v>
      </c>
      <c r="Z474">
        <v>75705</v>
      </c>
      <c r="AA474">
        <v>3785.25</v>
      </c>
      <c r="AB474">
        <v>79490.25</v>
      </c>
      <c r="AC474">
        <v>9.7773007500000002</v>
      </c>
      <c r="AD474">
        <v>79500.027300750007</v>
      </c>
      <c r="AE474">
        <v>3975.0013650375008</v>
      </c>
      <c r="AF474">
        <v>83475.028665787511</v>
      </c>
      <c r="AH474">
        <v>83475.028665787511</v>
      </c>
      <c r="AI474">
        <v>2504.2508599736252</v>
      </c>
      <c r="AJ474">
        <v>85979.279525761129</v>
      </c>
      <c r="AK474">
        <v>859.79279525761149</v>
      </c>
      <c r="AL474">
        <v>86839.072321018757</v>
      </c>
      <c r="AN474">
        <v>86839.072321018757</v>
      </c>
      <c r="AP474">
        <v>86839.072321018757</v>
      </c>
      <c r="AR474">
        <v>86839.072321018757</v>
      </c>
      <c r="AT474">
        <v>86839.072321018757</v>
      </c>
      <c r="AV474">
        <v>86839.072321018757</v>
      </c>
      <c r="AX474">
        <v>86839.072321018757</v>
      </c>
      <c r="AZ474">
        <v>86839.072321018757</v>
      </c>
      <c r="BB474">
        <v>86839.072321018757</v>
      </c>
      <c r="BD474">
        <v>86839.072321018757</v>
      </c>
      <c r="BF474">
        <v>86839.072321018757</v>
      </c>
      <c r="BH474">
        <v>86839.072321018757</v>
      </c>
      <c r="BI474" s="5"/>
      <c r="BJ474" s="5">
        <v>86839.072321018757</v>
      </c>
      <c r="BL474">
        <v>86839.072321018757</v>
      </c>
      <c r="BN474">
        <v>86839.072321018757</v>
      </c>
      <c r="BP474">
        <v>86839.072321018757</v>
      </c>
      <c r="BR474">
        <v>86839.072321018757</v>
      </c>
      <c r="BT474">
        <v>86839.072321018757</v>
      </c>
      <c r="BV474">
        <v>86839.072321018757</v>
      </c>
      <c r="BX474">
        <v>86839.072321018757</v>
      </c>
      <c r="BY474">
        <v>86839.07</v>
      </c>
      <c r="BZ474">
        <v>3853049.54</v>
      </c>
      <c r="CA474">
        <v>177480</v>
      </c>
      <c r="CC474">
        <v>177480</v>
      </c>
      <c r="CD474">
        <v>82839.070092404785</v>
      </c>
      <c r="CE474">
        <v>3675569.54</v>
      </c>
      <c r="CF474" t="s">
        <v>9</v>
      </c>
      <c r="CG474">
        <v>4000</v>
      </c>
      <c r="CH474">
        <v>86839.070092404785</v>
      </c>
      <c r="CI474">
        <v>177480</v>
      </c>
      <c r="CJ474">
        <v>3853049.54</v>
      </c>
      <c r="CL474" t="s">
        <v>112</v>
      </c>
      <c r="CN474">
        <v>0</v>
      </c>
      <c r="CO474" t="s">
        <v>1</v>
      </c>
      <c r="CP474" t="s">
        <v>1</v>
      </c>
      <c r="CQ474" t="b">
        <v>1</v>
      </c>
      <c r="CR474" t="s">
        <v>1863</v>
      </c>
      <c r="CT474" t="s">
        <v>1871</v>
      </c>
      <c r="CU474" t="s">
        <v>1856</v>
      </c>
      <c r="CV474" t="s">
        <v>1195</v>
      </c>
      <c r="CW474" t="s">
        <v>128</v>
      </c>
      <c r="CX474" t="s">
        <v>1450</v>
      </c>
      <c r="CY474">
        <v>1.4299999999999995</v>
      </c>
      <c r="CZ474">
        <v>124179.8702321388</v>
      </c>
      <c r="DA474">
        <v>3853049.54</v>
      </c>
      <c r="DB474" t="s">
        <v>9</v>
      </c>
      <c r="DC474" t="b">
        <v>1</v>
      </c>
      <c r="DD474">
        <v>3853049.54</v>
      </c>
      <c r="DE474">
        <v>0</v>
      </c>
      <c r="DF474" t="b">
        <v>1</v>
      </c>
      <c r="DG474" s="23">
        <f>ROUND(ПП4[[#This Row],[Стоимость квартиры с отделкой]]/1000000,2)</f>
        <v>3.85</v>
      </c>
    </row>
    <row r="475" spans="1:111" x14ac:dyDescent="0.25">
      <c r="A475">
        <v>474</v>
      </c>
      <c r="B475" t="s">
        <v>22</v>
      </c>
      <c r="C475">
        <v>10</v>
      </c>
      <c r="D475">
        <v>1</v>
      </c>
      <c r="E475">
        <v>1</v>
      </c>
      <c r="F475">
        <v>14.05</v>
      </c>
      <c r="I475">
        <v>14.05</v>
      </c>
      <c r="J475">
        <v>12.32</v>
      </c>
      <c r="K475">
        <v>3.87</v>
      </c>
      <c r="N475">
        <v>8.14</v>
      </c>
      <c r="O475">
        <v>2.72</v>
      </c>
      <c r="Q475">
        <v>2.72</v>
      </c>
      <c r="R475">
        <v>41.1</v>
      </c>
      <c r="S475">
        <v>38.380000000000003</v>
      </c>
      <c r="T475">
        <v>39.74</v>
      </c>
      <c r="U475">
        <v>40.700000000000003</v>
      </c>
      <c r="V475">
        <v>71400</v>
      </c>
      <c r="W475">
        <v>3570</v>
      </c>
      <c r="X475">
        <v>74970</v>
      </c>
      <c r="Y475">
        <v>2998.8</v>
      </c>
      <c r="Z475">
        <v>77968.800000000003</v>
      </c>
      <c r="AA475">
        <v>3898.440000000001</v>
      </c>
      <c r="AB475">
        <v>81867.240000000005</v>
      </c>
      <c r="AC475">
        <v>10.069670520000001</v>
      </c>
      <c r="AD475">
        <v>81877.309670520001</v>
      </c>
      <c r="AE475">
        <v>4093.8654835259999</v>
      </c>
      <c r="AF475">
        <v>85971.175154045995</v>
      </c>
      <c r="AH475">
        <v>85971.175154045995</v>
      </c>
      <c r="AI475">
        <v>2579.1352546213802</v>
      </c>
      <c r="AJ475">
        <v>88550.31040866737</v>
      </c>
      <c r="AK475">
        <v>885.50310408667372</v>
      </c>
      <c r="AL475">
        <v>89435.813512754044</v>
      </c>
      <c r="AN475">
        <v>89435.813512754044</v>
      </c>
      <c r="AP475">
        <v>89435.813512754044</v>
      </c>
      <c r="AR475">
        <v>89435.813512754044</v>
      </c>
      <c r="AT475">
        <v>89435.813512754044</v>
      </c>
      <c r="AV475">
        <v>89435.813512754044</v>
      </c>
      <c r="AX475">
        <v>89435.813512754044</v>
      </c>
      <c r="AZ475">
        <v>89435.813512754044</v>
      </c>
      <c r="BB475">
        <v>89435.813512754044</v>
      </c>
      <c r="BD475">
        <v>89435.813512754044</v>
      </c>
      <c r="BF475">
        <v>89435.813512754044</v>
      </c>
      <c r="BH475">
        <v>89435.813512754044</v>
      </c>
      <c r="BI475" s="5"/>
      <c r="BJ475" s="5">
        <v>89435.813512754044</v>
      </c>
      <c r="BL475">
        <v>89435.813512754044</v>
      </c>
      <c r="BN475">
        <v>89435.813512754044</v>
      </c>
      <c r="BP475">
        <v>89435.813512754044</v>
      </c>
      <c r="BR475">
        <v>89435.813512754044</v>
      </c>
      <c r="BT475">
        <v>89435.813512754044</v>
      </c>
      <c r="BV475">
        <v>89435.813512754044</v>
      </c>
      <c r="BX475">
        <v>89435.813512754044</v>
      </c>
      <c r="BY475">
        <v>89435.81</v>
      </c>
      <c r="BZ475">
        <v>3554179.09</v>
      </c>
      <c r="CA475">
        <v>30000</v>
      </c>
      <c r="CC475">
        <v>30000</v>
      </c>
      <c r="CD475">
        <v>88680.90312028183</v>
      </c>
      <c r="CE475">
        <v>3524179.09</v>
      </c>
      <c r="CF475" t="s">
        <v>9</v>
      </c>
      <c r="CG475">
        <v>4000</v>
      </c>
      <c r="CH475">
        <v>92680.903120281844</v>
      </c>
      <c r="CI475">
        <v>158960</v>
      </c>
      <c r="CJ475">
        <v>3683139.09</v>
      </c>
      <c r="CL475" t="s">
        <v>74</v>
      </c>
      <c r="CN475">
        <v>0</v>
      </c>
      <c r="CO475" t="s">
        <v>1</v>
      </c>
      <c r="CP475" t="s">
        <v>1</v>
      </c>
      <c r="CQ475" t="b">
        <v>1</v>
      </c>
      <c r="CR475" t="s">
        <v>1863</v>
      </c>
      <c r="CT475" t="s">
        <v>1871</v>
      </c>
      <c r="CU475" t="s">
        <v>1864</v>
      </c>
      <c r="CV475" t="s">
        <v>1196</v>
      </c>
      <c r="CW475" t="s">
        <v>128</v>
      </c>
      <c r="CX475" t="s">
        <v>1450</v>
      </c>
      <c r="CY475">
        <v>0.95999999999999375</v>
      </c>
      <c r="CZ475">
        <v>88973.66699546999</v>
      </c>
      <c r="DA475">
        <v>3683139.09</v>
      </c>
      <c r="DB475" t="s">
        <v>9</v>
      </c>
      <c r="DC475" t="b">
        <v>1</v>
      </c>
      <c r="DD475">
        <v>3683139.09</v>
      </c>
      <c r="DE475">
        <v>0</v>
      </c>
      <c r="DF475" t="b">
        <v>1</v>
      </c>
      <c r="DG475" s="23">
        <f>ROUND(ПП4[[#This Row],[Стоимость квартиры с отделкой]]/1000000,2)</f>
        <v>3.68</v>
      </c>
    </row>
    <row r="476" spans="1:111" x14ac:dyDescent="0.25">
      <c r="A476">
        <v>475</v>
      </c>
      <c r="B476" t="s">
        <v>22</v>
      </c>
      <c r="C476">
        <v>10</v>
      </c>
      <c r="D476">
        <v>2</v>
      </c>
      <c r="E476">
        <v>1</v>
      </c>
      <c r="F476">
        <v>14.29</v>
      </c>
      <c r="I476">
        <v>14.29</v>
      </c>
      <c r="J476">
        <v>12.32</v>
      </c>
      <c r="K476">
        <v>3.72</v>
      </c>
      <c r="N476">
        <v>6.91</v>
      </c>
      <c r="O476">
        <v>2.72</v>
      </c>
      <c r="Q476">
        <v>2.72</v>
      </c>
      <c r="R476">
        <v>39.96</v>
      </c>
      <c r="S476">
        <v>37.24</v>
      </c>
      <c r="T476">
        <v>38.6</v>
      </c>
      <c r="U476">
        <v>39.799999999999997</v>
      </c>
      <c r="V476">
        <v>71400</v>
      </c>
      <c r="W476">
        <v>3570</v>
      </c>
      <c r="X476">
        <v>74970</v>
      </c>
      <c r="Y476">
        <v>2998.8</v>
      </c>
      <c r="Z476">
        <v>77968.800000000003</v>
      </c>
      <c r="AA476">
        <v>3898.440000000001</v>
      </c>
      <c r="AB476">
        <v>81867.240000000005</v>
      </c>
      <c r="AC476">
        <v>10.069670520000001</v>
      </c>
      <c r="AD476">
        <v>81877.309670520001</v>
      </c>
      <c r="AE476">
        <v>4093.8654835259999</v>
      </c>
      <c r="AF476">
        <v>85971.175154045995</v>
      </c>
      <c r="AH476">
        <v>85971.175154045995</v>
      </c>
      <c r="AI476">
        <v>2579.1352546213802</v>
      </c>
      <c r="AJ476">
        <v>88550.31040866737</v>
      </c>
      <c r="AK476">
        <v>885.50310408667372</v>
      </c>
      <c r="AL476">
        <v>89435.813512754044</v>
      </c>
      <c r="AM476">
        <v>1788.7162702550809</v>
      </c>
      <c r="AN476">
        <v>91224.529783009129</v>
      </c>
      <c r="AO476">
        <v>1824.4905956601824</v>
      </c>
      <c r="AP476">
        <v>93049.020378669316</v>
      </c>
      <c r="AQ476">
        <v>2791.4706113600796</v>
      </c>
      <c r="AR476">
        <v>95840.490990029415</v>
      </c>
      <c r="AT476">
        <v>95840.490990029415</v>
      </c>
      <c r="AV476">
        <v>95840.490990029415</v>
      </c>
      <c r="AX476">
        <v>95840.490990029415</v>
      </c>
      <c r="AZ476">
        <v>95840.490990029415</v>
      </c>
      <c r="BB476">
        <v>95840.490990029415</v>
      </c>
      <c r="BD476">
        <v>95840.490990029415</v>
      </c>
      <c r="BF476">
        <v>95840.490990029415</v>
      </c>
      <c r="BH476">
        <v>95840.490990029415</v>
      </c>
      <c r="BI476" s="5"/>
      <c r="BJ476" s="5">
        <v>95840.490990029415</v>
      </c>
      <c r="BL476">
        <v>95840.490990029415</v>
      </c>
      <c r="BN476">
        <v>95840.490990029415</v>
      </c>
      <c r="BP476">
        <v>95840.490990029415</v>
      </c>
      <c r="BR476">
        <v>95840.490990029415</v>
      </c>
      <c r="BT476">
        <v>95840.490990029415</v>
      </c>
      <c r="BV476">
        <v>95840.490990029415</v>
      </c>
      <c r="BX476">
        <v>95840.490990029415</v>
      </c>
      <c r="BY476">
        <v>95840.49</v>
      </c>
      <c r="BZ476">
        <v>3699442.91</v>
      </c>
      <c r="CC476">
        <v>0</v>
      </c>
      <c r="CD476">
        <v>95840.489896373052</v>
      </c>
      <c r="CE476">
        <v>3699442.91</v>
      </c>
      <c r="CF476" t="s">
        <v>10</v>
      </c>
      <c r="CG476">
        <v>15500</v>
      </c>
      <c r="CH476">
        <v>111340.48989637304</v>
      </c>
      <c r="CI476">
        <v>598300</v>
      </c>
      <c r="CJ476">
        <v>4297742.91</v>
      </c>
      <c r="CN476">
        <v>0</v>
      </c>
      <c r="CO476" t="s">
        <v>1</v>
      </c>
      <c r="CP476" t="s">
        <v>1</v>
      </c>
      <c r="CQ476" t="b">
        <v>1</v>
      </c>
      <c r="CR476" t="s">
        <v>1863</v>
      </c>
      <c r="CT476" t="s">
        <v>1871</v>
      </c>
      <c r="CU476" t="s">
        <v>1864</v>
      </c>
      <c r="CV476" t="s">
        <v>1197</v>
      </c>
      <c r="CW476" t="s">
        <v>128</v>
      </c>
      <c r="CX476" t="s">
        <v>1450</v>
      </c>
      <c r="CY476">
        <v>1.1999999999999955</v>
      </c>
      <c r="CZ476">
        <v>133608.58787564718</v>
      </c>
      <c r="DA476">
        <v>4297742.91</v>
      </c>
      <c r="DB476" t="s">
        <v>10</v>
      </c>
      <c r="DC476" t="b">
        <v>1</v>
      </c>
      <c r="DD476">
        <v>4297742.91</v>
      </c>
      <c r="DE476">
        <v>0</v>
      </c>
      <c r="DF476" t="b">
        <v>1</v>
      </c>
      <c r="DG476" s="23">
        <f>ROUND(ПП4[[#This Row],[Стоимость квартиры с отделкой]]/1000000,2)</f>
        <v>4.3</v>
      </c>
    </row>
    <row r="477" spans="1:111" x14ac:dyDescent="0.25">
      <c r="A477">
        <v>476</v>
      </c>
      <c r="B477" t="s">
        <v>22</v>
      </c>
      <c r="C477">
        <v>10</v>
      </c>
      <c r="D477">
        <v>3</v>
      </c>
      <c r="E477">
        <v>3</v>
      </c>
      <c r="F477">
        <v>16.05</v>
      </c>
      <c r="G477">
        <v>11.28</v>
      </c>
      <c r="H477">
        <v>10.82</v>
      </c>
      <c r="I477">
        <v>38.15</v>
      </c>
      <c r="J477">
        <v>17.41</v>
      </c>
      <c r="K477">
        <v>3.81</v>
      </c>
      <c r="L477">
        <v>1.87</v>
      </c>
      <c r="N477">
        <v>11.71</v>
      </c>
      <c r="O477">
        <v>2.65</v>
      </c>
      <c r="Q477">
        <v>2.65</v>
      </c>
      <c r="R477">
        <v>75.599999999999994</v>
      </c>
      <c r="S477">
        <v>72.949999999999989</v>
      </c>
      <c r="T477">
        <v>74.28</v>
      </c>
      <c r="U477">
        <v>75.900000000000006</v>
      </c>
      <c r="V477">
        <v>67737.600000000006</v>
      </c>
      <c r="W477">
        <v>3386.880000000001</v>
      </c>
      <c r="X477">
        <v>71124.48000000001</v>
      </c>
      <c r="Z477">
        <v>71124.48000000001</v>
      </c>
      <c r="AB477">
        <v>71124.48000000001</v>
      </c>
      <c r="AC477">
        <v>8.7483110400000026</v>
      </c>
      <c r="AD477">
        <v>71133.228311040017</v>
      </c>
      <c r="AF477">
        <v>71133.228311040017</v>
      </c>
      <c r="AH477">
        <v>71133.228311040017</v>
      </c>
      <c r="AI477">
        <v>2133.9968493312003</v>
      </c>
      <c r="AJ477">
        <v>73267.225160371221</v>
      </c>
      <c r="AK477">
        <v>2198.0167548111367</v>
      </c>
      <c r="AL477">
        <v>75465.241915182356</v>
      </c>
      <c r="AN477">
        <v>75465.241915182356</v>
      </c>
      <c r="AP477">
        <v>75465.241915182356</v>
      </c>
      <c r="AR477">
        <v>75465.241915182356</v>
      </c>
      <c r="AT477">
        <v>75465.241915182356</v>
      </c>
      <c r="AV477">
        <v>75465.241915182356</v>
      </c>
      <c r="AX477">
        <v>75465.241915182356</v>
      </c>
      <c r="AZ477">
        <v>75465.241915182356</v>
      </c>
      <c r="BB477">
        <v>75465.241915182356</v>
      </c>
      <c r="BD477">
        <v>75465.241915182356</v>
      </c>
      <c r="BF477">
        <v>75465.241915182356</v>
      </c>
      <c r="BH477">
        <v>75465.241915182356</v>
      </c>
      <c r="BI477" s="5"/>
      <c r="BJ477" s="5">
        <v>75465.241915182356</v>
      </c>
      <c r="BL477">
        <v>75465.241915182356</v>
      </c>
      <c r="BN477">
        <v>75465.241915182356</v>
      </c>
      <c r="BP477">
        <v>75465.241915182356</v>
      </c>
      <c r="BR477">
        <v>75465.241915182356</v>
      </c>
      <c r="BT477">
        <v>75465.241915182356</v>
      </c>
      <c r="BV477">
        <v>75465.241915182356</v>
      </c>
      <c r="BX477">
        <v>75465.241915182356</v>
      </c>
      <c r="BY477">
        <v>75465.240000000005</v>
      </c>
      <c r="BZ477">
        <v>5605558.0300000003</v>
      </c>
      <c r="CC477">
        <v>0</v>
      </c>
      <c r="CD477">
        <v>75465.240037695214</v>
      </c>
      <c r="CE477">
        <v>5605558.0300000003</v>
      </c>
      <c r="CF477" t="s">
        <v>9</v>
      </c>
      <c r="CG477">
        <v>4000</v>
      </c>
      <c r="CH477">
        <v>79465.240037695214</v>
      </c>
      <c r="CI477">
        <v>297120</v>
      </c>
      <c r="CJ477">
        <v>5902678.0300000003</v>
      </c>
      <c r="CK477" t="s">
        <v>20</v>
      </c>
      <c r="CN477">
        <v>0</v>
      </c>
      <c r="CO477" t="s">
        <v>1</v>
      </c>
      <c r="CP477" t="s">
        <v>1</v>
      </c>
      <c r="CQ477" t="b">
        <v>1</v>
      </c>
      <c r="CR477" t="s">
        <v>1863</v>
      </c>
      <c r="CT477" t="s">
        <v>1871</v>
      </c>
      <c r="CU477" t="s">
        <v>1858</v>
      </c>
      <c r="CV477" t="s">
        <v>1198</v>
      </c>
      <c r="CW477" t="s">
        <v>128</v>
      </c>
      <c r="CX477" t="s">
        <v>1450</v>
      </c>
      <c r="CY477">
        <v>1.6200000000000043</v>
      </c>
      <c r="CZ477">
        <v>128733.68886106661</v>
      </c>
      <c r="DA477">
        <v>5902678.0300000003</v>
      </c>
      <c r="DB477" t="s">
        <v>9</v>
      </c>
      <c r="DC477" t="b">
        <v>1</v>
      </c>
      <c r="DD477">
        <v>5902678.0300000003</v>
      </c>
      <c r="DE477">
        <v>0</v>
      </c>
      <c r="DF477" t="b">
        <v>1</v>
      </c>
      <c r="DG477" s="23">
        <f>ROUND(ПП4[[#This Row],[Стоимость квартиры с отделкой]]/1000000,2)</f>
        <v>5.9</v>
      </c>
    </row>
    <row r="478" spans="1:111" x14ac:dyDescent="0.25">
      <c r="A478">
        <v>477</v>
      </c>
      <c r="B478" t="s">
        <v>22</v>
      </c>
      <c r="C478">
        <v>10</v>
      </c>
      <c r="D478">
        <v>4</v>
      </c>
      <c r="E478">
        <v>1</v>
      </c>
      <c r="F478">
        <v>12.09</v>
      </c>
      <c r="I478">
        <v>12.09</v>
      </c>
      <c r="J478">
        <v>12.26</v>
      </c>
      <c r="K478">
        <v>3.71</v>
      </c>
      <c r="N478">
        <v>7.06</v>
      </c>
      <c r="O478">
        <v>2.75</v>
      </c>
      <c r="Q478">
        <v>2.75</v>
      </c>
      <c r="R478">
        <v>37.869999999999997</v>
      </c>
      <c r="S478">
        <v>35.119999999999997</v>
      </c>
      <c r="T478">
        <v>36.5</v>
      </c>
      <c r="U478">
        <v>37.9</v>
      </c>
      <c r="V478">
        <v>72100</v>
      </c>
      <c r="W478">
        <v>3605</v>
      </c>
      <c r="X478">
        <v>75705</v>
      </c>
      <c r="Y478">
        <v>3028.2000000000003</v>
      </c>
      <c r="Z478">
        <v>78733.2</v>
      </c>
      <c r="AA478">
        <v>3936.66</v>
      </c>
      <c r="AB478">
        <v>82669.86</v>
      </c>
      <c r="AC478">
        <v>10.16839278</v>
      </c>
      <c r="AD478">
        <v>82680.028392780005</v>
      </c>
      <c r="AE478">
        <v>4134.0014196390002</v>
      </c>
      <c r="AF478">
        <v>86814.029812419001</v>
      </c>
      <c r="AG478">
        <v>4340.7014906209506</v>
      </c>
      <c r="AH478">
        <v>91154.731303039953</v>
      </c>
      <c r="AI478">
        <v>2734.6419390911983</v>
      </c>
      <c r="AJ478">
        <v>93889.373242131158</v>
      </c>
      <c r="AK478">
        <v>938.8937324213116</v>
      </c>
      <c r="AL478">
        <v>94828.266974552476</v>
      </c>
      <c r="AM478">
        <v>1896.5653394910496</v>
      </c>
      <c r="AN478">
        <v>96724.832314043524</v>
      </c>
      <c r="AO478">
        <v>1934.4966462808704</v>
      </c>
      <c r="AP478">
        <v>98659.328960324405</v>
      </c>
      <c r="AQ478">
        <v>2959.7798688097314</v>
      </c>
      <c r="AR478">
        <v>101619.10882913411</v>
      </c>
      <c r="AT478">
        <v>101619.10882913411</v>
      </c>
      <c r="AU478">
        <v>3048.5732648740232</v>
      </c>
      <c r="AV478">
        <v>104667.68209400814</v>
      </c>
      <c r="AW478">
        <v>6280.0609256404878</v>
      </c>
      <c r="AX478">
        <v>110947.74301964862</v>
      </c>
      <c r="AZ478">
        <v>110947.74301964862</v>
      </c>
      <c r="BB478">
        <v>110947.74301964862</v>
      </c>
      <c r="BD478">
        <v>110947.74301964862</v>
      </c>
      <c r="BF478">
        <v>110947.74301964862</v>
      </c>
      <c r="BH478">
        <v>110947.74301964862</v>
      </c>
      <c r="BI478" s="5"/>
      <c r="BJ478" s="5">
        <v>110947.74301964862</v>
      </c>
      <c r="BL478">
        <v>110947.74301964862</v>
      </c>
      <c r="BN478">
        <v>110947.74301964862</v>
      </c>
      <c r="BP478">
        <v>110947.74301964862</v>
      </c>
      <c r="BR478">
        <v>110947.74301964862</v>
      </c>
      <c r="BT478">
        <v>110947.74301964862</v>
      </c>
      <c r="BV478">
        <v>110947.74301964862</v>
      </c>
      <c r="BX478">
        <v>110947.74301964862</v>
      </c>
      <c r="BY478">
        <v>110947.74</v>
      </c>
      <c r="BZ478">
        <v>4049600</v>
      </c>
      <c r="CB478">
        <v>0.05</v>
      </c>
      <c r="CC478">
        <v>202480</v>
      </c>
      <c r="CD478">
        <v>105400.54794520549</v>
      </c>
      <c r="CE478">
        <v>3847120</v>
      </c>
      <c r="CF478" t="s">
        <v>8</v>
      </c>
      <c r="CH478">
        <v>105400.54794520549</v>
      </c>
      <c r="CI478">
        <v>0</v>
      </c>
      <c r="CJ478">
        <v>3847120</v>
      </c>
      <c r="CL478" t="s">
        <v>110</v>
      </c>
      <c r="CN478">
        <v>0</v>
      </c>
      <c r="CO478" t="s">
        <v>1</v>
      </c>
      <c r="CP478" t="s">
        <v>1</v>
      </c>
      <c r="CQ478" t="b">
        <v>1</v>
      </c>
      <c r="CR478" t="s">
        <v>1863</v>
      </c>
      <c r="CT478" t="s">
        <v>1871</v>
      </c>
      <c r="CU478" t="s">
        <v>1864</v>
      </c>
      <c r="CV478" t="s">
        <v>1199</v>
      </c>
      <c r="CW478" t="s">
        <v>1269</v>
      </c>
      <c r="CX478" t="s">
        <v>1450</v>
      </c>
      <c r="CY478">
        <v>1.3999999999999986</v>
      </c>
      <c r="CZ478">
        <v>147560.76712328754</v>
      </c>
      <c r="DA478">
        <v>3847120</v>
      </c>
      <c r="DB478" t="s">
        <v>8</v>
      </c>
      <c r="DC478" t="b">
        <v>1</v>
      </c>
      <c r="DD478">
        <v>3847120</v>
      </c>
      <c r="DE478">
        <v>0</v>
      </c>
      <c r="DF478" t="b">
        <v>1</v>
      </c>
      <c r="DG478" s="23">
        <f>ROUND(ПП4[[#This Row],[Стоимость квартиры с отделкой]]/1000000,2)</f>
        <v>3.85</v>
      </c>
    </row>
    <row r="479" spans="1:111" x14ac:dyDescent="0.25">
      <c r="A479">
        <v>478</v>
      </c>
      <c r="B479" t="s">
        <v>22</v>
      </c>
      <c r="C479">
        <v>10</v>
      </c>
      <c r="D479">
        <v>5</v>
      </c>
      <c r="E479">
        <v>2</v>
      </c>
      <c r="F479">
        <v>15.61</v>
      </c>
      <c r="G479">
        <v>12.02</v>
      </c>
      <c r="I479">
        <v>27.63</v>
      </c>
      <c r="J479">
        <v>13.1</v>
      </c>
      <c r="K479">
        <v>3.61</v>
      </c>
      <c r="L479">
        <v>1.82</v>
      </c>
      <c r="N479">
        <v>8.52</v>
      </c>
      <c r="O479">
        <v>2.72</v>
      </c>
      <c r="Q479">
        <v>2.72</v>
      </c>
      <c r="R479">
        <v>57.4</v>
      </c>
      <c r="S479">
        <v>54.68</v>
      </c>
      <c r="T479">
        <v>56.04</v>
      </c>
      <c r="U479">
        <v>57.7</v>
      </c>
      <c r="V479">
        <v>67972.800000000003</v>
      </c>
      <c r="W479">
        <v>3398.6400000000003</v>
      </c>
      <c r="X479">
        <v>71371.44</v>
      </c>
      <c r="Z479">
        <v>71371.44</v>
      </c>
      <c r="AA479">
        <v>3568.5720000000001</v>
      </c>
      <c r="AB479">
        <v>74940.012000000002</v>
      </c>
      <c r="AC479">
        <v>9.2176214760000015</v>
      </c>
      <c r="AD479">
        <v>74949.229621475999</v>
      </c>
      <c r="AF479">
        <v>74949.229621475999</v>
      </c>
      <c r="AH479">
        <v>74949.229621475999</v>
      </c>
      <c r="AI479">
        <v>1498.98459242952</v>
      </c>
      <c r="AJ479">
        <v>76448.214213905521</v>
      </c>
      <c r="AK479">
        <v>764.48214213905521</v>
      </c>
      <c r="AL479">
        <v>77212.696356044573</v>
      </c>
      <c r="AN479">
        <v>77212.696356044573</v>
      </c>
      <c r="AP479">
        <v>77212.696356044573</v>
      </c>
      <c r="AR479">
        <v>77212.696356044573</v>
      </c>
      <c r="AT479">
        <v>77212.696356044573</v>
      </c>
      <c r="AV479">
        <v>77212.696356044573</v>
      </c>
      <c r="AX479">
        <v>77212.696356044573</v>
      </c>
      <c r="AZ479">
        <v>77212.696356044573</v>
      </c>
      <c r="BB479">
        <v>77212.696356044573</v>
      </c>
      <c r="BD479">
        <v>77212.696356044573</v>
      </c>
      <c r="BF479">
        <v>77212.696356044573</v>
      </c>
      <c r="BH479">
        <v>77212.696356044573</v>
      </c>
      <c r="BI479" s="5"/>
      <c r="BJ479" s="5">
        <v>77212.696356044573</v>
      </c>
      <c r="BL479">
        <v>77212.696356044573</v>
      </c>
      <c r="BN479">
        <v>77212.696356044573</v>
      </c>
      <c r="BP479">
        <v>77212.696356044573</v>
      </c>
      <c r="BR479">
        <v>77212.696356044573</v>
      </c>
      <c r="BT479">
        <v>77212.696356044573</v>
      </c>
      <c r="BV479">
        <v>77212.696356044573</v>
      </c>
      <c r="BX479">
        <v>77212.696356044573</v>
      </c>
      <c r="BY479">
        <v>77212.7</v>
      </c>
      <c r="BZ479">
        <v>4326999.71</v>
      </c>
      <c r="CC479">
        <v>0</v>
      </c>
      <c r="CD479">
        <v>77212.700035688787</v>
      </c>
      <c r="CE479">
        <v>4326999.71</v>
      </c>
      <c r="CF479" t="s">
        <v>9</v>
      </c>
      <c r="CG479">
        <v>4000</v>
      </c>
      <c r="CH479">
        <v>81212.700035688787</v>
      </c>
      <c r="CI479">
        <v>224160</v>
      </c>
      <c r="CJ479">
        <v>4551159.71</v>
      </c>
      <c r="CN479">
        <v>0</v>
      </c>
      <c r="CO479" t="s">
        <v>1</v>
      </c>
      <c r="CP479" t="s">
        <v>1</v>
      </c>
      <c r="CQ479" t="b">
        <v>1</v>
      </c>
      <c r="CR479" t="s">
        <v>1863</v>
      </c>
      <c r="CT479" t="s">
        <v>1871</v>
      </c>
      <c r="CU479" t="s">
        <v>1865</v>
      </c>
      <c r="CV479" t="s">
        <v>1200</v>
      </c>
      <c r="CW479" t="s">
        <v>128</v>
      </c>
      <c r="CX479" t="s">
        <v>1450</v>
      </c>
      <c r="CY479">
        <v>1.6599999999999966</v>
      </c>
      <c r="CZ479">
        <v>134813.08205924311</v>
      </c>
      <c r="DA479">
        <v>4551159.71</v>
      </c>
      <c r="DB479" t="s">
        <v>9</v>
      </c>
      <c r="DC479" t="b">
        <v>1</v>
      </c>
      <c r="DD479">
        <v>4551159.71</v>
      </c>
      <c r="DE479">
        <v>0</v>
      </c>
      <c r="DF479" t="b">
        <v>1</v>
      </c>
      <c r="DG479" s="23">
        <f>ROUND(ПП4[[#This Row],[Стоимость квартиры с отделкой]]/1000000,2)</f>
        <v>4.55</v>
      </c>
    </row>
    <row r="480" spans="1:111" x14ac:dyDescent="0.25">
      <c r="A480">
        <v>479</v>
      </c>
      <c r="B480" t="s">
        <v>22</v>
      </c>
      <c r="C480">
        <v>10</v>
      </c>
      <c r="D480">
        <v>6</v>
      </c>
      <c r="E480">
        <v>2</v>
      </c>
      <c r="F480">
        <v>15.61</v>
      </c>
      <c r="G480">
        <v>9.66</v>
      </c>
      <c r="I480">
        <v>25.27</v>
      </c>
      <c r="J480">
        <v>16.53</v>
      </c>
      <c r="K480">
        <v>3.63</v>
      </c>
      <c r="L480">
        <v>2.21</v>
      </c>
      <c r="N480">
        <v>9.6199999999999992</v>
      </c>
      <c r="O480">
        <v>2.72</v>
      </c>
      <c r="Q480">
        <v>2.72</v>
      </c>
      <c r="R480">
        <v>59.98</v>
      </c>
      <c r="S480">
        <v>57.26</v>
      </c>
      <c r="T480">
        <v>58.62</v>
      </c>
      <c r="U480">
        <v>60.7</v>
      </c>
      <c r="V480">
        <v>68639.199999999997</v>
      </c>
      <c r="W480">
        <v>3431.96</v>
      </c>
      <c r="X480">
        <v>72071.16</v>
      </c>
      <c r="Z480">
        <v>72071.16</v>
      </c>
      <c r="AA480">
        <v>3603.558</v>
      </c>
      <c r="AB480">
        <v>75674.717999999993</v>
      </c>
      <c r="AC480">
        <v>9.3079903140000013</v>
      </c>
      <c r="AD480">
        <v>75684.02599031401</v>
      </c>
      <c r="AF480">
        <v>75684.02599031401</v>
      </c>
      <c r="AH480">
        <v>75684.02599031401</v>
      </c>
      <c r="AJ480">
        <v>75684.02599031401</v>
      </c>
      <c r="AL480">
        <v>75684.02599031401</v>
      </c>
      <c r="AN480">
        <v>75684.02599031401</v>
      </c>
      <c r="AP480">
        <v>75684.02599031401</v>
      </c>
      <c r="AR480">
        <v>75684.02599031401</v>
      </c>
      <c r="AT480">
        <v>75684.02599031401</v>
      </c>
      <c r="AV480">
        <v>75684.02599031401</v>
      </c>
      <c r="AX480">
        <v>75684.02599031401</v>
      </c>
      <c r="AZ480">
        <v>75684.02599031401</v>
      </c>
      <c r="BB480">
        <v>75684.02599031401</v>
      </c>
      <c r="BD480">
        <v>75684.02599031401</v>
      </c>
      <c r="BF480">
        <v>75684.02599031401</v>
      </c>
      <c r="BH480">
        <v>75684.02599031401</v>
      </c>
      <c r="BI480" s="5"/>
      <c r="BJ480" s="5">
        <v>75684.02599031401</v>
      </c>
      <c r="BL480">
        <v>75684.02599031401</v>
      </c>
      <c r="BN480">
        <v>75684.02599031401</v>
      </c>
      <c r="BP480">
        <v>75684.02599031401</v>
      </c>
      <c r="BR480">
        <v>75684.02599031401</v>
      </c>
      <c r="BT480">
        <v>75684.02599031401</v>
      </c>
      <c r="BV480">
        <v>75684.02599031401</v>
      </c>
      <c r="BX480">
        <v>75684.02599031401</v>
      </c>
      <c r="BY480">
        <v>75684.03</v>
      </c>
      <c r="BZ480">
        <v>4436597.84</v>
      </c>
      <c r="CA480">
        <v>201312.89199999999</v>
      </c>
      <c r="CC480">
        <v>201312.89199999999</v>
      </c>
      <c r="CD480">
        <v>72249.828556806562</v>
      </c>
      <c r="CE480">
        <v>4235284.95</v>
      </c>
      <c r="CF480" t="s">
        <v>10</v>
      </c>
      <c r="CG480">
        <v>15000</v>
      </c>
      <c r="CH480">
        <v>87249.828556806562</v>
      </c>
      <c r="CI480">
        <v>879300</v>
      </c>
      <c r="CJ480">
        <v>5114584.95</v>
      </c>
      <c r="CL480" t="s">
        <v>62</v>
      </c>
      <c r="CN480">
        <v>0</v>
      </c>
      <c r="CO480" t="s">
        <v>1</v>
      </c>
      <c r="CP480" t="s">
        <v>1</v>
      </c>
      <c r="CQ480" t="b">
        <v>1</v>
      </c>
      <c r="CR480" t="s">
        <v>1863</v>
      </c>
      <c r="CT480" t="s">
        <v>1871</v>
      </c>
      <c r="CU480" t="s">
        <v>1857</v>
      </c>
      <c r="CV480" t="s">
        <v>1201</v>
      </c>
      <c r="CW480" t="s">
        <v>128</v>
      </c>
      <c r="CX480" t="s">
        <v>1450</v>
      </c>
      <c r="CY480">
        <v>2.0800000000000054</v>
      </c>
      <c r="CZ480">
        <v>181479.64339815811</v>
      </c>
      <c r="DA480">
        <v>5114584.95</v>
      </c>
      <c r="DB480" t="s">
        <v>10</v>
      </c>
      <c r="DC480" t="b">
        <v>1</v>
      </c>
      <c r="DD480">
        <v>5114584.95</v>
      </c>
      <c r="DE480">
        <v>0</v>
      </c>
      <c r="DF480" t="b">
        <v>1</v>
      </c>
      <c r="DG480" s="23">
        <f>ROUND(ПП4[[#This Row],[Стоимость квартиры с отделкой]]/1000000,2)</f>
        <v>5.1100000000000003</v>
      </c>
    </row>
    <row r="481" spans="1:111" x14ac:dyDescent="0.25">
      <c r="A481">
        <v>480</v>
      </c>
      <c r="B481" t="s">
        <v>22</v>
      </c>
      <c r="C481">
        <v>10</v>
      </c>
      <c r="D481">
        <v>7</v>
      </c>
      <c r="E481">
        <v>2</v>
      </c>
      <c r="F481">
        <v>11.83</v>
      </c>
      <c r="G481">
        <v>11.4</v>
      </c>
      <c r="I481">
        <v>23.23</v>
      </c>
      <c r="J481">
        <v>27.16</v>
      </c>
      <c r="K481">
        <v>5.28</v>
      </c>
      <c r="L481">
        <v>1.75</v>
      </c>
      <c r="N481">
        <v>8.67</v>
      </c>
      <c r="O481">
        <v>2.8</v>
      </c>
      <c r="Q481">
        <v>2.8</v>
      </c>
      <c r="R481">
        <v>68.89</v>
      </c>
      <c r="S481">
        <v>66.09</v>
      </c>
      <c r="T481">
        <v>67.489999999999995</v>
      </c>
      <c r="U481">
        <v>69.5</v>
      </c>
      <c r="V481">
        <v>71971.199999999997</v>
      </c>
      <c r="W481">
        <v>3598.56</v>
      </c>
      <c r="X481">
        <v>75569.759999999995</v>
      </c>
      <c r="Z481">
        <v>75569.759999999995</v>
      </c>
      <c r="AA481">
        <v>3778.4879999999998</v>
      </c>
      <c r="AB481">
        <v>79348.248000000007</v>
      </c>
      <c r="AC481">
        <v>9.7598345040000005</v>
      </c>
      <c r="AD481">
        <v>79358.007834503995</v>
      </c>
      <c r="AF481">
        <v>79358.007834503995</v>
      </c>
      <c r="AH481">
        <v>79358.007834503995</v>
      </c>
      <c r="AI481">
        <v>1587.1601566900799</v>
      </c>
      <c r="AJ481">
        <v>80945.167991194074</v>
      </c>
      <c r="AK481">
        <v>2428.3550397358222</v>
      </c>
      <c r="AL481">
        <v>83373.523030929893</v>
      </c>
      <c r="AM481">
        <v>3334.9409212371957</v>
      </c>
      <c r="AN481">
        <v>86708.463952167091</v>
      </c>
      <c r="AP481">
        <v>86708.463952167091</v>
      </c>
      <c r="AQ481">
        <v>2601.253918565013</v>
      </c>
      <c r="AR481">
        <v>89309.7178707321</v>
      </c>
      <c r="AT481">
        <v>89309.7178707321</v>
      </c>
      <c r="AV481">
        <v>89309.7178707321</v>
      </c>
      <c r="AX481">
        <v>89309.7178707321</v>
      </c>
      <c r="AZ481">
        <v>89309.7178707321</v>
      </c>
      <c r="BB481">
        <v>89309.7178707321</v>
      </c>
      <c r="BD481">
        <v>89309.7178707321</v>
      </c>
      <c r="BF481">
        <v>89309.7178707321</v>
      </c>
      <c r="BH481">
        <v>89309.7178707321</v>
      </c>
      <c r="BI481" s="5"/>
      <c r="BJ481" s="5">
        <v>89309.7178707321</v>
      </c>
      <c r="BL481">
        <v>89309.7178707321</v>
      </c>
      <c r="BN481">
        <v>89309.7178707321</v>
      </c>
      <c r="BP481">
        <v>89309.7178707321</v>
      </c>
      <c r="BR481">
        <v>89309.7178707321</v>
      </c>
      <c r="BT481">
        <v>89309.7178707321</v>
      </c>
      <c r="BV481">
        <v>89309.7178707321</v>
      </c>
      <c r="BX481">
        <v>89309.7178707321</v>
      </c>
      <c r="BY481">
        <v>89309.72</v>
      </c>
      <c r="BZ481">
        <v>6027513</v>
      </c>
      <c r="CA481">
        <v>269960</v>
      </c>
      <c r="CC481">
        <v>269960</v>
      </c>
      <c r="CD481">
        <v>85309.719958512374</v>
      </c>
      <c r="CE481">
        <v>5757553</v>
      </c>
      <c r="CF481" t="s">
        <v>9</v>
      </c>
      <c r="CG481">
        <v>4000</v>
      </c>
      <c r="CH481">
        <v>89309.719958512374</v>
      </c>
      <c r="CI481">
        <v>269960</v>
      </c>
      <c r="CJ481">
        <v>6027513</v>
      </c>
      <c r="CK481" t="s">
        <v>20</v>
      </c>
      <c r="CL481" t="s">
        <v>111</v>
      </c>
      <c r="CN481">
        <v>0</v>
      </c>
      <c r="CO481" t="s">
        <v>1</v>
      </c>
      <c r="CP481" t="s">
        <v>1</v>
      </c>
      <c r="CQ481" t="b">
        <v>1</v>
      </c>
      <c r="CR481" t="s">
        <v>1863</v>
      </c>
      <c r="CT481" t="s">
        <v>1871</v>
      </c>
      <c r="CU481" t="s">
        <v>1857</v>
      </c>
      <c r="CV481" t="s">
        <v>1202</v>
      </c>
      <c r="CW481" t="s">
        <v>128</v>
      </c>
      <c r="CX481" t="s">
        <v>1450</v>
      </c>
      <c r="CY481">
        <v>2.0100000000000051</v>
      </c>
      <c r="CZ481">
        <v>179512.53711661033</v>
      </c>
      <c r="DA481">
        <v>6027513</v>
      </c>
      <c r="DB481" t="s">
        <v>9</v>
      </c>
      <c r="DC481" t="b">
        <v>1</v>
      </c>
      <c r="DD481">
        <v>6027513</v>
      </c>
      <c r="DE481">
        <v>0</v>
      </c>
      <c r="DF481" t="b">
        <v>1</v>
      </c>
      <c r="DG481" s="23">
        <f>ROUND(ПП4[[#This Row],[Стоимость квартиры с отделкой]]/1000000,2)</f>
        <v>6.03</v>
      </c>
    </row>
    <row r="482" spans="1:111" x14ac:dyDescent="0.25">
      <c r="A482">
        <v>481</v>
      </c>
      <c r="B482" t="s">
        <v>22</v>
      </c>
      <c r="C482">
        <v>10</v>
      </c>
      <c r="D482">
        <v>8</v>
      </c>
      <c r="E482">
        <v>2</v>
      </c>
      <c r="F482">
        <v>17.25</v>
      </c>
      <c r="G482">
        <v>14.07</v>
      </c>
      <c r="I482">
        <v>31.32</v>
      </c>
      <c r="J482">
        <v>14.23</v>
      </c>
      <c r="K482">
        <v>3.81</v>
      </c>
      <c r="L482">
        <v>1.75</v>
      </c>
      <c r="N482">
        <v>11.07</v>
      </c>
      <c r="O482">
        <v>3.12</v>
      </c>
      <c r="Q482">
        <v>3.12</v>
      </c>
      <c r="R482">
        <v>65.3</v>
      </c>
      <c r="S482">
        <v>62.18</v>
      </c>
      <c r="T482">
        <v>63.74</v>
      </c>
      <c r="U482">
        <v>65</v>
      </c>
      <c r="V482">
        <v>68639.199999999997</v>
      </c>
      <c r="W482">
        <v>3431.96</v>
      </c>
      <c r="X482">
        <v>72071.16</v>
      </c>
      <c r="Z482">
        <v>72071.16</v>
      </c>
      <c r="AA482">
        <v>3603.558</v>
      </c>
      <c r="AB482">
        <v>75674.717999999993</v>
      </c>
      <c r="AC482">
        <v>9.3079903140000013</v>
      </c>
      <c r="AD482">
        <v>75684.02599031401</v>
      </c>
      <c r="AF482">
        <v>75684.02599031401</v>
      </c>
      <c r="AH482">
        <v>75684.02599031401</v>
      </c>
      <c r="AI482">
        <v>1513.6805198062802</v>
      </c>
      <c r="AJ482">
        <v>77197.70651012029</v>
      </c>
      <c r="AK482">
        <v>771.97706510120292</v>
      </c>
      <c r="AL482">
        <v>77969.683575221497</v>
      </c>
      <c r="AM482">
        <v>1559.3936715044299</v>
      </c>
      <c r="AN482">
        <v>79529.077246725923</v>
      </c>
      <c r="AP482">
        <v>79529.077246725923</v>
      </c>
      <c r="AQ482">
        <v>2385.8723174017778</v>
      </c>
      <c r="AR482">
        <v>81914.949564127703</v>
      </c>
      <c r="AT482">
        <v>81914.949564127703</v>
      </c>
      <c r="AU482">
        <v>2457.4484869238308</v>
      </c>
      <c r="AV482">
        <v>84372.398051051539</v>
      </c>
      <c r="AX482">
        <v>84372.398051051539</v>
      </c>
      <c r="AZ482">
        <v>84372.398051051539</v>
      </c>
      <c r="BB482">
        <v>84372.398051051539</v>
      </c>
      <c r="BD482">
        <v>84372.398051051539</v>
      </c>
      <c r="BF482">
        <v>84372.398051051539</v>
      </c>
      <c r="BH482">
        <v>84372.398051051539</v>
      </c>
      <c r="BI482" s="5"/>
      <c r="BJ482" s="5">
        <v>84372.398051051539</v>
      </c>
      <c r="BL482">
        <v>84372.398051051539</v>
      </c>
      <c r="BN482">
        <v>84372.398051051539</v>
      </c>
      <c r="BP482">
        <v>84372.398051051539</v>
      </c>
      <c r="BR482">
        <v>84372.398051051539</v>
      </c>
      <c r="BT482">
        <v>84372.398051051539</v>
      </c>
      <c r="BV482">
        <v>84372.398051051539</v>
      </c>
      <c r="BX482">
        <v>84372.398051051539</v>
      </c>
      <c r="BY482">
        <v>84372.4</v>
      </c>
      <c r="BZ482">
        <v>5377896.7800000003</v>
      </c>
      <c r="CC482">
        <v>0</v>
      </c>
      <c r="CD482">
        <v>84372.400062754939</v>
      </c>
      <c r="CE482">
        <v>5377896.7800000003</v>
      </c>
      <c r="CF482" t="s">
        <v>8</v>
      </c>
      <c r="CH482">
        <v>84372.400062754939</v>
      </c>
      <c r="CI482">
        <v>0</v>
      </c>
      <c r="CJ482">
        <v>5377896.7800000003</v>
      </c>
      <c r="CN482">
        <v>0</v>
      </c>
      <c r="CO482" t="s">
        <v>1</v>
      </c>
      <c r="CP482" t="s">
        <v>1</v>
      </c>
      <c r="CQ482" t="b">
        <v>1</v>
      </c>
      <c r="CR482" t="s">
        <v>1863</v>
      </c>
      <c r="CT482" t="s">
        <v>1871</v>
      </c>
      <c r="CU482" t="s">
        <v>1857</v>
      </c>
      <c r="CV482" t="s">
        <v>1203</v>
      </c>
      <c r="CW482" t="s">
        <v>128</v>
      </c>
      <c r="CX482" t="s">
        <v>1450</v>
      </c>
      <c r="CY482">
        <v>1.259999999999998</v>
      </c>
      <c r="CZ482">
        <v>106309.22407907103</v>
      </c>
      <c r="DA482">
        <v>5377896.7800000003</v>
      </c>
      <c r="DB482" t="s">
        <v>8</v>
      </c>
      <c r="DC482" t="b">
        <v>1</v>
      </c>
      <c r="DD482">
        <v>5377896.7800000003</v>
      </c>
      <c r="DE482">
        <v>0</v>
      </c>
      <c r="DF482" t="b">
        <v>1</v>
      </c>
      <c r="DG482" s="23">
        <f>ROUND(ПП4[[#This Row],[Стоимость квартиры с отделкой]]/1000000,2)</f>
        <v>5.38</v>
      </c>
    </row>
    <row r="483" spans="1:111" x14ac:dyDescent="0.25">
      <c r="A483">
        <v>482</v>
      </c>
      <c r="B483" t="s">
        <v>22</v>
      </c>
      <c r="C483">
        <v>10</v>
      </c>
      <c r="D483">
        <v>9</v>
      </c>
      <c r="E483">
        <v>1</v>
      </c>
      <c r="F483">
        <v>16.46</v>
      </c>
      <c r="I483">
        <v>16.46</v>
      </c>
      <c r="J483">
        <v>14.25</v>
      </c>
      <c r="K483">
        <v>3.92</v>
      </c>
      <c r="N483">
        <v>8.2200000000000006</v>
      </c>
      <c r="O483">
        <v>3.03</v>
      </c>
      <c r="Q483">
        <v>3.03</v>
      </c>
      <c r="R483">
        <v>45.88</v>
      </c>
      <c r="S483">
        <v>42.85</v>
      </c>
      <c r="T483">
        <v>44.37</v>
      </c>
      <c r="U483">
        <v>45.8</v>
      </c>
      <c r="V483">
        <v>72100</v>
      </c>
      <c r="W483">
        <v>3605</v>
      </c>
      <c r="X483">
        <v>75705</v>
      </c>
      <c r="Z483">
        <v>75705</v>
      </c>
      <c r="AA483">
        <v>3785.25</v>
      </c>
      <c r="AB483">
        <v>79490.25</v>
      </c>
      <c r="AC483">
        <v>9.7773007500000002</v>
      </c>
      <c r="AD483">
        <v>79500.027300750007</v>
      </c>
      <c r="AE483">
        <v>3975.0013650375008</v>
      </c>
      <c r="AF483">
        <v>83475.028665787511</v>
      </c>
      <c r="AH483">
        <v>83475.028665787511</v>
      </c>
      <c r="AI483">
        <v>2504.2508599736252</v>
      </c>
      <c r="AJ483">
        <v>85979.279525761129</v>
      </c>
      <c r="AK483">
        <v>859.79279525761149</v>
      </c>
      <c r="AL483">
        <v>86839.072321018757</v>
      </c>
      <c r="AM483">
        <v>1736.7814464203752</v>
      </c>
      <c r="AN483">
        <v>88575.853767439126</v>
      </c>
      <c r="AO483">
        <v>1771.5170753487826</v>
      </c>
      <c r="AP483">
        <v>90347.370842787903</v>
      </c>
      <c r="AQ483">
        <v>2710.4211252836371</v>
      </c>
      <c r="AR483">
        <v>93057.791968071542</v>
      </c>
      <c r="AT483">
        <v>93057.791968071542</v>
      </c>
      <c r="AU483">
        <v>2791.7337590421462</v>
      </c>
      <c r="AV483">
        <v>95849.525727113694</v>
      </c>
      <c r="AX483">
        <v>95849.525727113694</v>
      </c>
      <c r="AZ483">
        <v>95849.525727113694</v>
      </c>
      <c r="BB483">
        <v>95849.525727113694</v>
      </c>
      <c r="BD483">
        <v>95849.525727113694</v>
      </c>
      <c r="BE483">
        <v>837</v>
      </c>
      <c r="BF483">
        <v>96686.525727113694</v>
      </c>
      <c r="BH483">
        <v>96686.525727113694</v>
      </c>
      <c r="BI483" s="5"/>
      <c r="BJ483" s="5">
        <v>96686.525727113694</v>
      </c>
      <c r="BL483">
        <v>96686.525727113694</v>
      </c>
      <c r="BN483">
        <v>96686.525727113694</v>
      </c>
      <c r="BP483">
        <v>96686.525727113694</v>
      </c>
      <c r="BR483">
        <v>96686.525727113694</v>
      </c>
      <c r="BT483">
        <v>96686.525727113694</v>
      </c>
      <c r="BV483">
        <v>96686.525727113694</v>
      </c>
      <c r="BX483">
        <v>96686.525727113694</v>
      </c>
      <c r="BY483">
        <v>96686.53</v>
      </c>
      <c r="BZ483">
        <v>4290000</v>
      </c>
      <c r="CA483">
        <v>20000</v>
      </c>
      <c r="CC483">
        <v>20000</v>
      </c>
      <c r="CD483">
        <v>96236.195627676367</v>
      </c>
      <c r="CE483">
        <v>4270000</v>
      </c>
      <c r="CF483" t="s">
        <v>10</v>
      </c>
      <c r="CG483">
        <v>22000</v>
      </c>
      <c r="CH483">
        <v>118236.19562767637</v>
      </c>
      <c r="CI483">
        <v>976140</v>
      </c>
      <c r="CJ483">
        <v>5246140</v>
      </c>
      <c r="CL483" t="s">
        <v>1271</v>
      </c>
      <c r="CN483">
        <v>0</v>
      </c>
      <c r="CO483" t="s">
        <v>1</v>
      </c>
      <c r="CP483" t="s">
        <v>1</v>
      </c>
      <c r="CQ483" t="b">
        <v>1</v>
      </c>
      <c r="CR483" t="s">
        <v>1863</v>
      </c>
      <c r="CT483" t="s">
        <v>1871</v>
      </c>
      <c r="CU483" t="s">
        <v>1856</v>
      </c>
      <c r="CV483" t="s">
        <v>1204</v>
      </c>
      <c r="CW483" t="s">
        <v>1269</v>
      </c>
      <c r="CX483" t="s">
        <v>1450</v>
      </c>
      <c r="CY483">
        <v>1.4299999999999995</v>
      </c>
      <c r="CZ483">
        <v>169077.75974757716</v>
      </c>
      <c r="DA483">
        <v>5246140</v>
      </c>
      <c r="DB483" t="s">
        <v>10</v>
      </c>
      <c r="DC483" t="b">
        <v>1</v>
      </c>
      <c r="DD483">
        <v>5246140</v>
      </c>
      <c r="DE483">
        <v>0</v>
      </c>
      <c r="DF483" t="b">
        <v>1</v>
      </c>
      <c r="DG483" s="23">
        <f>ROUND(ПП4[[#This Row],[Стоимость квартиры с отделкой]]/1000000,2)</f>
        <v>5.25</v>
      </c>
    </row>
    <row r="484" spans="1:111" x14ac:dyDescent="0.25">
      <c r="A484">
        <v>483</v>
      </c>
      <c r="B484" t="s">
        <v>22</v>
      </c>
      <c r="C484">
        <v>11</v>
      </c>
      <c r="D484">
        <v>1</v>
      </c>
      <c r="E484">
        <v>1</v>
      </c>
      <c r="F484">
        <v>14.05</v>
      </c>
      <c r="I484">
        <v>14.05</v>
      </c>
      <c r="J484">
        <v>12.32</v>
      </c>
      <c r="K484">
        <v>3.87</v>
      </c>
      <c r="N484">
        <v>8.14</v>
      </c>
      <c r="O484">
        <v>2.72</v>
      </c>
      <c r="Q484">
        <v>2.72</v>
      </c>
      <c r="R484">
        <v>41.1</v>
      </c>
      <c r="S484">
        <v>38.380000000000003</v>
      </c>
      <c r="T484">
        <v>39.74</v>
      </c>
      <c r="U484">
        <v>40.799999999999997</v>
      </c>
      <c r="V484">
        <v>71400</v>
      </c>
      <c r="W484">
        <v>3570</v>
      </c>
      <c r="X484">
        <v>74970</v>
      </c>
      <c r="Y484">
        <v>2998.8</v>
      </c>
      <c r="Z484">
        <v>77968.800000000003</v>
      </c>
      <c r="AA484">
        <v>3898.440000000001</v>
      </c>
      <c r="AB484">
        <v>81867.240000000005</v>
      </c>
      <c r="AC484">
        <v>10.069670520000001</v>
      </c>
      <c r="AD484">
        <v>81877.309670520001</v>
      </c>
      <c r="AE484">
        <v>4093.8654835259999</v>
      </c>
      <c r="AF484">
        <v>85971.175154045995</v>
      </c>
      <c r="AH484">
        <v>85971.175154045995</v>
      </c>
      <c r="AI484">
        <v>2579.1352546213802</v>
      </c>
      <c r="AJ484">
        <v>88550.31040866737</v>
      </c>
      <c r="AK484">
        <v>885.50310408667372</v>
      </c>
      <c r="AL484">
        <v>89435.813512754044</v>
      </c>
      <c r="AM484">
        <v>1788.7162702550809</v>
      </c>
      <c r="AN484">
        <v>91224.529783009129</v>
      </c>
      <c r="AP484">
        <v>91224.529783009129</v>
      </c>
      <c r="AQ484">
        <v>2736.7358934902736</v>
      </c>
      <c r="AR484">
        <v>93961.265676499403</v>
      </c>
      <c r="AT484">
        <v>93961.265676499403</v>
      </c>
      <c r="AV484">
        <v>93961.265676499403</v>
      </c>
      <c r="AX484">
        <v>93961.265676499403</v>
      </c>
      <c r="AZ484">
        <v>93961.265676499403</v>
      </c>
      <c r="BB484">
        <v>93961.265676499403</v>
      </c>
      <c r="BD484">
        <v>93961.265676499403</v>
      </c>
      <c r="BF484">
        <v>93961.265676499403</v>
      </c>
      <c r="BH484">
        <v>93961.265676499403</v>
      </c>
      <c r="BI484" s="5"/>
      <c r="BJ484" s="5">
        <v>93961.265676499403</v>
      </c>
      <c r="BL484">
        <v>93961.265676499403</v>
      </c>
      <c r="BN484">
        <v>93961.265676499403</v>
      </c>
      <c r="BP484">
        <v>93961.265676499403</v>
      </c>
      <c r="BR484">
        <v>93961.265676499403</v>
      </c>
      <c r="BT484">
        <v>93961.265676499403</v>
      </c>
      <c r="BV484">
        <v>93961.265676499403</v>
      </c>
      <c r="BX484">
        <v>93961.265676499403</v>
      </c>
      <c r="BY484">
        <v>93961.27</v>
      </c>
      <c r="BZ484">
        <v>3734020.87</v>
      </c>
      <c r="CC484">
        <v>0</v>
      </c>
      <c r="CD484">
        <v>93961.270005032711</v>
      </c>
      <c r="CE484">
        <v>3734020.87</v>
      </c>
      <c r="CF484" t="s">
        <v>10</v>
      </c>
      <c r="CG484">
        <v>15500</v>
      </c>
      <c r="CH484">
        <v>109461.27000503273</v>
      </c>
      <c r="CI484">
        <v>615970</v>
      </c>
      <c r="CJ484">
        <v>4349990.87</v>
      </c>
      <c r="CN484">
        <v>0</v>
      </c>
      <c r="CO484" t="s">
        <v>1</v>
      </c>
      <c r="CP484" t="s">
        <v>1</v>
      </c>
      <c r="CQ484" t="b">
        <v>1</v>
      </c>
      <c r="CR484" t="s">
        <v>1863</v>
      </c>
      <c r="CT484" t="s">
        <v>1871</v>
      </c>
      <c r="CU484" t="s">
        <v>1864</v>
      </c>
      <c r="CV484" t="s">
        <v>1205</v>
      </c>
      <c r="CW484" t="s">
        <v>128</v>
      </c>
      <c r="CX484" t="s">
        <v>1450</v>
      </c>
      <c r="CY484">
        <v>1.0599999999999952</v>
      </c>
      <c r="CZ484">
        <v>116028.94620533414</v>
      </c>
      <c r="DA484">
        <v>4349990.87</v>
      </c>
      <c r="DB484" t="s">
        <v>10</v>
      </c>
      <c r="DC484" t="b">
        <v>1</v>
      </c>
      <c r="DD484">
        <v>4349990.87</v>
      </c>
      <c r="DE484">
        <v>0</v>
      </c>
      <c r="DF484" t="b">
        <v>1</v>
      </c>
      <c r="DG484" s="23">
        <f>ROUND(ПП4[[#This Row],[Стоимость квартиры с отделкой]]/1000000,2)</f>
        <v>4.3499999999999996</v>
      </c>
    </row>
    <row r="485" spans="1:111" x14ac:dyDescent="0.25">
      <c r="A485">
        <v>484</v>
      </c>
      <c r="B485" t="s">
        <v>22</v>
      </c>
      <c r="C485">
        <v>11</v>
      </c>
      <c r="D485">
        <v>2</v>
      </c>
      <c r="E485">
        <v>1</v>
      </c>
      <c r="F485">
        <v>14.29</v>
      </c>
      <c r="I485">
        <v>14.29</v>
      </c>
      <c r="J485">
        <v>12.32</v>
      </c>
      <c r="K485">
        <v>3.72</v>
      </c>
      <c r="N485">
        <v>6.91</v>
      </c>
      <c r="O485">
        <v>2.72</v>
      </c>
      <c r="Q485">
        <v>2.72</v>
      </c>
      <c r="R485">
        <v>39.96</v>
      </c>
      <c r="S485">
        <v>37.24</v>
      </c>
      <c r="T485">
        <v>38.6</v>
      </c>
      <c r="U485">
        <v>39.599999999999994</v>
      </c>
      <c r="V485">
        <v>71400</v>
      </c>
      <c r="W485">
        <v>3570</v>
      </c>
      <c r="X485">
        <v>74970</v>
      </c>
      <c r="Y485">
        <v>2998.8</v>
      </c>
      <c r="Z485">
        <v>77968.800000000003</v>
      </c>
      <c r="AB485">
        <v>77968.800000000003</v>
      </c>
      <c r="AD485">
        <v>77968.800000000003</v>
      </c>
      <c r="AF485">
        <v>77968.800000000003</v>
      </c>
      <c r="AH485">
        <v>77968.800000000003</v>
      </c>
      <c r="AJ485">
        <v>77968.800000000003</v>
      </c>
      <c r="AL485">
        <v>77968.800000000003</v>
      </c>
      <c r="AN485">
        <v>77968.800000000003</v>
      </c>
      <c r="AP485">
        <v>77968.800000000003</v>
      </c>
      <c r="AR485">
        <v>77968.800000000003</v>
      </c>
      <c r="AT485">
        <v>77968.800000000003</v>
      </c>
      <c r="AV485">
        <v>77968.800000000003</v>
      </c>
      <c r="AX485">
        <v>77968.800000000003</v>
      </c>
      <c r="AZ485">
        <v>77968.800000000003</v>
      </c>
      <c r="BB485">
        <v>77968.800000000003</v>
      </c>
      <c r="BD485">
        <v>77968.800000000003</v>
      </c>
      <c r="BF485">
        <v>77968.800000000003</v>
      </c>
      <c r="BH485">
        <v>77968.800000000003</v>
      </c>
      <c r="BI485" s="5"/>
      <c r="BJ485" s="5">
        <v>77968.800000000003</v>
      </c>
      <c r="BL485">
        <v>77968.800000000003</v>
      </c>
      <c r="BN485">
        <v>77968.800000000003</v>
      </c>
      <c r="BP485">
        <v>77968.800000000003</v>
      </c>
      <c r="BR485">
        <v>77968.800000000003</v>
      </c>
      <c r="BT485">
        <v>77968.800000000003</v>
      </c>
      <c r="BV485">
        <v>77968.800000000003</v>
      </c>
      <c r="BX485">
        <v>77968.800000000003</v>
      </c>
      <c r="BY485">
        <v>77968.800000000003</v>
      </c>
      <c r="BZ485">
        <v>3009595.68</v>
      </c>
      <c r="CC485">
        <v>0</v>
      </c>
      <c r="CD485">
        <v>77968.800000000003</v>
      </c>
      <c r="CE485">
        <v>3009595.68</v>
      </c>
      <c r="CF485" t="s">
        <v>9</v>
      </c>
      <c r="CG485">
        <v>7500</v>
      </c>
      <c r="CH485">
        <v>85468.800000000003</v>
      </c>
      <c r="CI485">
        <v>289500</v>
      </c>
      <c r="CJ485">
        <v>3299095.68</v>
      </c>
      <c r="CN485">
        <v>0</v>
      </c>
      <c r="CO485" t="s">
        <v>1</v>
      </c>
      <c r="CP485" t="s">
        <v>1</v>
      </c>
      <c r="CQ485" t="b">
        <v>1</v>
      </c>
      <c r="CR485" t="s">
        <v>1863</v>
      </c>
      <c r="CT485" t="s">
        <v>1871</v>
      </c>
      <c r="CU485" t="s">
        <v>1864</v>
      </c>
      <c r="CV485" t="s">
        <v>1206</v>
      </c>
      <c r="CW485" t="s">
        <v>128</v>
      </c>
      <c r="CX485" t="s">
        <v>1450</v>
      </c>
      <c r="CY485">
        <v>0.99999999999999301</v>
      </c>
      <c r="CZ485">
        <v>85468.799999999392</v>
      </c>
      <c r="DA485">
        <v>3299095.68</v>
      </c>
      <c r="DB485" t="s">
        <v>9</v>
      </c>
      <c r="DC485" t="b">
        <v>1</v>
      </c>
      <c r="DD485">
        <v>3299095.68</v>
      </c>
      <c r="DE485">
        <v>0</v>
      </c>
      <c r="DF485" t="b">
        <v>1</v>
      </c>
      <c r="DG485" s="23">
        <f>ROUND(ПП4[[#This Row],[Стоимость квартиры с отделкой]]/1000000,2)</f>
        <v>3.3</v>
      </c>
    </row>
    <row r="486" spans="1:111" x14ac:dyDescent="0.25">
      <c r="A486">
        <v>485</v>
      </c>
      <c r="B486" t="s">
        <v>22</v>
      </c>
      <c r="C486">
        <v>11</v>
      </c>
      <c r="D486">
        <v>3</v>
      </c>
      <c r="E486">
        <v>3</v>
      </c>
      <c r="F486">
        <v>16.05</v>
      </c>
      <c r="G486">
        <v>11.28</v>
      </c>
      <c r="H486">
        <v>10.82</v>
      </c>
      <c r="I486">
        <v>38.15</v>
      </c>
      <c r="J486">
        <v>17.41</v>
      </c>
      <c r="K486">
        <v>3.81</v>
      </c>
      <c r="L486">
        <v>1.87</v>
      </c>
      <c r="N486">
        <v>11.71</v>
      </c>
      <c r="O486">
        <v>2.65</v>
      </c>
      <c r="Q486">
        <v>2.65</v>
      </c>
      <c r="R486">
        <v>75.599999999999994</v>
      </c>
      <c r="S486">
        <v>72.949999999999989</v>
      </c>
      <c r="T486">
        <v>74.28</v>
      </c>
      <c r="U486">
        <v>75.8</v>
      </c>
      <c r="V486">
        <v>67110.400000000009</v>
      </c>
      <c r="W486">
        <v>3355.5200000000004</v>
      </c>
      <c r="X486">
        <v>70465.920000000013</v>
      </c>
      <c r="Z486">
        <v>70465.920000000013</v>
      </c>
      <c r="AB486">
        <v>70465.920000000013</v>
      </c>
      <c r="AC486">
        <v>8.6673081600000028</v>
      </c>
      <c r="AD486">
        <v>70474.587308160015</v>
      </c>
      <c r="AF486">
        <v>70474.587308160015</v>
      </c>
      <c r="AH486">
        <v>70474.587308160015</v>
      </c>
      <c r="AJ486">
        <v>70474.587308160015</v>
      </c>
      <c r="AL486">
        <v>70474.587308160015</v>
      </c>
      <c r="AN486">
        <v>70474.587308160015</v>
      </c>
      <c r="AP486">
        <v>70474.587308160015</v>
      </c>
      <c r="AR486">
        <v>70474.587308160015</v>
      </c>
      <c r="AT486">
        <v>70474.587308160015</v>
      </c>
      <c r="AV486">
        <v>70474.587308160015</v>
      </c>
      <c r="AX486">
        <v>70474.587308160015</v>
      </c>
      <c r="AZ486">
        <v>70474.587308160015</v>
      </c>
      <c r="BB486">
        <v>70474.587308160015</v>
      </c>
      <c r="BD486">
        <v>70474.587308160015</v>
      </c>
      <c r="BF486">
        <v>70474.587308160015</v>
      </c>
      <c r="BH486">
        <v>70474.587308160015</v>
      </c>
      <c r="BI486" s="5"/>
      <c r="BJ486" s="5">
        <v>70474.587308160015</v>
      </c>
      <c r="BL486">
        <v>70474.587308160015</v>
      </c>
      <c r="BN486">
        <v>70474.587308160015</v>
      </c>
      <c r="BP486">
        <v>70474.587308160015</v>
      </c>
      <c r="BR486">
        <v>70474.587308160015</v>
      </c>
      <c r="BT486">
        <v>70474.587308160015</v>
      </c>
      <c r="BV486">
        <v>70474.587308160015</v>
      </c>
      <c r="BX486">
        <v>70474.587308160015</v>
      </c>
      <c r="BY486">
        <v>70474.59</v>
      </c>
      <c r="BZ486">
        <v>5234852.55</v>
      </c>
      <c r="CB486">
        <v>0.05</v>
      </c>
      <c r="CC486">
        <v>261742.6275</v>
      </c>
      <c r="CD486">
        <v>66950.860527732904</v>
      </c>
      <c r="CE486">
        <v>4973109.92</v>
      </c>
      <c r="CF486" t="s">
        <v>9</v>
      </c>
      <c r="CG486">
        <v>4000</v>
      </c>
      <c r="CH486">
        <v>70950.860527732904</v>
      </c>
      <c r="CI486">
        <v>297120</v>
      </c>
      <c r="CJ486">
        <v>5270229.92</v>
      </c>
      <c r="CK486" t="s">
        <v>20</v>
      </c>
      <c r="CL486" t="s">
        <v>62</v>
      </c>
      <c r="CN486">
        <v>0</v>
      </c>
      <c r="CO486" t="s">
        <v>1</v>
      </c>
      <c r="CP486" t="s">
        <v>1</v>
      </c>
      <c r="CQ486" t="b">
        <v>1</v>
      </c>
      <c r="CR486" t="s">
        <v>1863</v>
      </c>
      <c r="CT486" t="s">
        <v>1871</v>
      </c>
      <c r="CU486" t="s">
        <v>1858</v>
      </c>
      <c r="CV486" t="s">
        <v>1207</v>
      </c>
      <c r="CW486" t="s">
        <v>128</v>
      </c>
      <c r="CX486" t="s">
        <v>1450</v>
      </c>
      <c r="CY486">
        <v>1.519999999999996</v>
      </c>
      <c r="CZ486">
        <v>107845.30800215372</v>
      </c>
      <c r="DA486">
        <v>5270229.92</v>
      </c>
      <c r="DB486" t="s">
        <v>9</v>
      </c>
      <c r="DC486" t="b">
        <v>1</v>
      </c>
      <c r="DD486">
        <v>5270229.92</v>
      </c>
      <c r="DE486">
        <v>0</v>
      </c>
      <c r="DF486" t="b">
        <v>1</v>
      </c>
      <c r="DG486" s="23">
        <f>ROUND(ПП4[[#This Row],[Стоимость квартиры с отделкой]]/1000000,2)</f>
        <v>5.27</v>
      </c>
    </row>
    <row r="487" spans="1:111" x14ac:dyDescent="0.25">
      <c r="A487">
        <v>486</v>
      </c>
      <c r="B487" t="s">
        <v>22</v>
      </c>
      <c r="C487">
        <v>11</v>
      </c>
      <c r="D487">
        <v>4</v>
      </c>
      <c r="E487">
        <v>1</v>
      </c>
      <c r="F487">
        <v>12.09</v>
      </c>
      <c r="I487">
        <v>12.09</v>
      </c>
      <c r="J487">
        <v>12.26</v>
      </c>
      <c r="K487">
        <v>3.71</v>
      </c>
      <c r="N487">
        <v>7.06</v>
      </c>
      <c r="O487">
        <v>2.75</v>
      </c>
      <c r="Q487">
        <v>2.75</v>
      </c>
      <c r="R487">
        <v>37.869999999999997</v>
      </c>
      <c r="S487">
        <v>35.119999999999997</v>
      </c>
      <c r="T487">
        <v>36.5</v>
      </c>
      <c r="U487">
        <v>38</v>
      </c>
      <c r="V487">
        <v>71400</v>
      </c>
      <c r="W487">
        <v>3570</v>
      </c>
      <c r="X487">
        <v>74970</v>
      </c>
      <c r="Y487">
        <v>2998.8</v>
      </c>
      <c r="Z487">
        <v>77968.800000000003</v>
      </c>
      <c r="AA487">
        <v>3898.440000000001</v>
      </c>
      <c r="AB487">
        <v>81867.240000000005</v>
      </c>
      <c r="AC487">
        <v>10.069670520000001</v>
      </c>
      <c r="AD487">
        <v>81877.309670520001</v>
      </c>
      <c r="AE487">
        <v>4093.8654835259999</v>
      </c>
      <c r="AF487">
        <v>85971.175154045995</v>
      </c>
      <c r="AH487">
        <v>85971.175154045995</v>
      </c>
      <c r="AJ487">
        <v>85971.175154045995</v>
      </c>
      <c r="AL487">
        <v>85971.175154045995</v>
      </c>
      <c r="AN487">
        <v>85971.175154045995</v>
      </c>
      <c r="AP487">
        <v>85971.175154045995</v>
      </c>
      <c r="AR487">
        <v>85971.175154045995</v>
      </c>
      <c r="AT487">
        <v>85971.175154045995</v>
      </c>
      <c r="AV487">
        <v>85971.175154045995</v>
      </c>
      <c r="AX487">
        <v>85971.175154045995</v>
      </c>
      <c r="AZ487">
        <v>85971.175154045995</v>
      </c>
      <c r="BB487">
        <v>85971.175154045995</v>
      </c>
      <c r="BD487">
        <v>85971.175154045995</v>
      </c>
      <c r="BF487">
        <v>85971.175154045995</v>
      </c>
      <c r="BH487">
        <v>85971.175154045995</v>
      </c>
      <c r="BI487" s="5"/>
      <c r="BJ487" s="5">
        <v>85971.175154045995</v>
      </c>
      <c r="BL487">
        <v>85971.175154045995</v>
      </c>
      <c r="BN487">
        <v>85971.175154045995</v>
      </c>
      <c r="BP487">
        <v>85971.175154045995</v>
      </c>
      <c r="BR487">
        <v>85971.175154045995</v>
      </c>
      <c r="BT487">
        <v>85971.175154045995</v>
      </c>
      <c r="BV487">
        <v>85971.175154045995</v>
      </c>
      <c r="BX487">
        <v>85971.175154045995</v>
      </c>
      <c r="BY487">
        <v>85971.18</v>
      </c>
      <c r="BZ487">
        <v>3137948.07</v>
      </c>
      <c r="CB487">
        <v>0.05</v>
      </c>
      <c r="CC487">
        <v>156897.40349999999</v>
      </c>
      <c r="CD487">
        <v>81672.621095890412</v>
      </c>
      <c r="CE487">
        <v>2981050.67</v>
      </c>
      <c r="CF487" t="s">
        <v>9</v>
      </c>
      <c r="CG487">
        <v>4000</v>
      </c>
      <c r="CH487">
        <v>85672.621095890412</v>
      </c>
      <c r="CI487">
        <v>146000</v>
      </c>
      <c r="CJ487">
        <v>3127050.67</v>
      </c>
      <c r="CL487" t="s">
        <v>62</v>
      </c>
      <c r="CN487">
        <v>0</v>
      </c>
      <c r="CO487" t="s">
        <v>1</v>
      </c>
      <c r="CP487" t="s">
        <v>1</v>
      </c>
      <c r="CQ487" t="b">
        <v>1</v>
      </c>
      <c r="CR487" t="s">
        <v>1863</v>
      </c>
      <c r="CT487" t="s">
        <v>1871</v>
      </c>
      <c r="CU487" t="s">
        <v>1864</v>
      </c>
      <c r="CV487" t="s">
        <v>1208</v>
      </c>
      <c r="CW487" t="s">
        <v>128</v>
      </c>
      <c r="CX487" t="s">
        <v>1450</v>
      </c>
      <c r="CY487">
        <v>1.5</v>
      </c>
      <c r="CZ487">
        <v>128508.93164383562</v>
      </c>
      <c r="DA487">
        <v>3127050.67</v>
      </c>
      <c r="DB487" t="s">
        <v>9</v>
      </c>
      <c r="DC487" t="b">
        <v>1</v>
      </c>
      <c r="DD487">
        <v>3127050.67</v>
      </c>
      <c r="DE487">
        <v>0</v>
      </c>
      <c r="DF487" t="b">
        <v>1</v>
      </c>
      <c r="DG487" s="23">
        <f>ROUND(ПП4[[#This Row],[Стоимость квартиры с отделкой]]/1000000,2)</f>
        <v>3.13</v>
      </c>
    </row>
    <row r="488" spans="1:111" x14ac:dyDescent="0.25">
      <c r="A488">
        <v>487</v>
      </c>
      <c r="B488" t="s">
        <v>22</v>
      </c>
      <c r="C488">
        <v>11</v>
      </c>
      <c r="D488">
        <v>5</v>
      </c>
      <c r="E488">
        <v>2</v>
      </c>
      <c r="F488">
        <v>15.61</v>
      </c>
      <c r="G488">
        <v>12.02</v>
      </c>
      <c r="I488">
        <v>27.63</v>
      </c>
      <c r="J488">
        <v>13.1</v>
      </c>
      <c r="K488">
        <v>3.61</v>
      </c>
      <c r="L488">
        <v>1.82</v>
      </c>
      <c r="N488">
        <v>8.52</v>
      </c>
      <c r="O488">
        <v>2.72</v>
      </c>
      <c r="Q488">
        <v>2.72</v>
      </c>
      <c r="R488">
        <v>57.4</v>
      </c>
      <c r="S488">
        <v>54.68</v>
      </c>
      <c r="T488">
        <v>56.04</v>
      </c>
      <c r="U488">
        <v>57.999999999999993</v>
      </c>
      <c r="V488">
        <v>67306.399999999994</v>
      </c>
      <c r="W488">
        <v>3365.3199999999997</v>
      </c>
      <c r="X488">
        <v>70671.72</v>
      </c>
      <c r="Z488">
        <v>70671.72</v>
      </c>
      <c r="AA488">
        <v>3533.5859999999998</v>
      </c>
      <c r="AB488">
        <v>74205.305999999997</v>
      </c>
      <c r="AC488">
        <v>9.1272526379999999</v>
      </c>
      <c r="AD488">
        <v>74214.433252638002</v>
      </c>
      <c r="AF488">
        <v>74214.433252638002</v>
      </c>
      <c r="AH488">
        <v>74214.433252638002</v>
      </c>
      <c r="AI488">
        <v>1484.2886650527601</v>
      </c>
      <c r="AJ488">
        <v>75698.721917690767</v>
      </c>
      <c r="AK488">
        <v>756.98721917690773</v>
      </c>
      <c r="AL488">
        <v>76455.709136867677</v>
      </c>
      <c r="AM488">
        <v>1529.1141827373535</v>
      </c>
      <c r="AN488">
        <v>77984.823319605028</v>
      </c>
      <c r="AO488">
        <v>2339.5446995881507</v>
      </c>
      <c r="AP488">
        <v>80324.368019193178</v>
      </c>
      <c r="AQ488">
        <v>2409.7310405757953</v>
      </c>
      <c r="AR488">
        <v>82734.099059768967</v>
      </c>
      <c r="AS488">
        <v>4136.7049529884489</v>
      </c>
      <c r="AT488">
        <v>86870.80401275742</v>
      </c>
      <c r="AV488">
        <v>86870.80401275742</v>
      </c>
      <c r="AX488">
        <v>86870.80401275742</v>
      </c>
      <c r="AZ488">
        <v>86870.80401275742</v>
      </c>
      <c r="BB488">
        <v>86870.80401275742</v>
      </c>
      <c r="BD488">
        <v>86870.80401275742</v>
      </c>
      <c r="BF488">
        <v>86870.80401275742</v>
      </c>
      <c r="BH488">
        <v>86870.80401275742</v>
      </c>
      <c r="BI488" s="5"/>
      <c r="BJ488" s="5">
        <v>86870.80401275742</v>
      </c>
      <c r="BL488">
        <v>86870.80401275742</v>
      </c>
      <c r="BN488">
        <v>86870.80401275742</v>
      </c>
      <c r="BP488">
        <v>86870.80401275742</v>
      </c>
      <c r="BR488">
        <v>86870.80401275742</v>
      </c>
      <c r="BT488">
        <v>86870.80401275742</v>
      </c>
      <c r="BV488">
        <v>86870.80401275742</v>
      </c>
      <c r="BX488">
        <v>86870.80401275742</v>
      </c>
      <c r="BY488">
        <v>86870.8</v>
      </c>
      <c r="BZ488">
        <v>4868239.63</v>
      </c>
      <c r="CC488">
        <v>0</v>
      </c>
      <c r="CD488">
        <v>86870.799964311213</v>
      </c>
      <c r="CE488">
        <v>4868239.63</v>
      </c>
      <c r="CF488" t="s">
        <v>8</v>
      </c>
      <c r="CH488">
        <v>86870.799964311213</v>
      </c>
      <c r="CI488">
        <v>0</v>
      </c>
      <c r="CJ488">
        <v>4868239.63</v>
      </c>
      <c r="CN488">
        <v>0</v>
      </c>
      <c r="CO488" t="s">
        <v>1</v>
      </c>
      <c r="CP488" t="s">
        <v>1</v>
      </c>
      <c r="CQ488" t="b">
        <v>1</v>
      </c>
      <c r="CR488" t="s">
        <v>1863</v>
      </c>
      <c r="CT488" t="s">
        <v>1871</v>
      </c>
      <c r="CU488" t="s">
        <v>1865</v>
      </c>
      <c r="CV488" t="s">
        <v>1209</v>
      </c>
      <c r="CW488" t="s">
        <v>128</v>
      </c>
      <c r="CX488" t="s">
        <v>1450</v>
      </c>
      <c r="CY488">
        <v>1.9599999999999935</v>
      </c>
      <c r="CZ488">
        <v>170266.76793004942</v>
      </c>
      <c r="DA488">
        <v>4868239.63</v>
      </c>
      <c r="DB488" t="s">
        <v>8</v>
      </c>
      <c r="DC488" t="b">
        <v>1</v>
      </c>
      <c r="DD488">
        <v>4868239.63</v>
      </c>
      <c r="DE488">
        <v>0</v>
      </c>
      <c r="DF488" t="b">
        <v>1</v>
      </c>
      <c r="DG488" s="23">
        <f>ROUND(ПП4[[#This Row],[Стоимость квартиры с отделкой]]/1000000,2)</f>
        <v>4.87</v>
      </c>
    </row>
    <row r="489" spans="1:111" x14ac:dyDescent="0.25">
      <c r="A489">
        <v>488</v>
      </c>
      <c r="B489" t="s">
        <v>22</v>
      </c>
      <c r="C489">
        <v>11</v>
      </c>
      <c r="D489">
        <v>6</v>
      </c>
      <c r="E489">
        <v>2</v>
      </c>
      <c r="F489">
        <v>15.61</v>
      </c>
      <c r="G489">
        <v>9.66</v>
      </c>
      <c r="I489">
        <v>25.27</v>
      </c>
      <c r="J489">
        <v>16.53</v>
      </c>
      <c r="K489">
        <v>3.63</v>
      </c>
      <c r="L489">
        <v>2.21</v>
      </c>
      <c r="N489">
        <v>9.6199999999999992</v>
      </c>
      <c r="O489">
        <v>2.72</v>
      </c>
      <c r="Q489">
        <v>2.72</v>
      </c>
      <c r="R489">
        <v>59.98</v>
      </c>
      <c r="S489">
        <v>57.26</v>
      </c>
      <c r="T489">
        <v>58.62</v>
      </c>
      <c r="U489">
        <v>60.6</v>
      </c>
      <c r="V489">
        <v>67972.800000000003</v>
      </c>
      <c r="W489">
        <v>3398.6400000000003</v>
      </c>
      <c r="X489">
        <v>71371.44</v>
      </c>
      <c r="Z489">
        <v>71371.44</v>
      </c>
      <c r="AA489">
        <v>3568.5720000000001</v>
      </c>
      <c r="AB489">
        <v>74940.012000000002</v>
      </c>
      <c r="AC489">
        <v>9.2176214760000015</v>
      </c>
      <c r="AD489">
        <v>74949.229621475999</v>
      </c>
      <c r="AF489">
        <v>74949.229621475999</v>
      </c>
      <c r="AH489">
        <v>74949.229621475999</v>
      </c>
      <c r="AI489">
        <v>1498.98459242952</v>
      </c>
      <c r="AJ489">
        <v>76448.214213905521</v>
      </c>
      <c r="AK489">
        <v>764.48214213905521</v>
      </c>
      <c r="AL489">
        <v>77212.696356044573</v>
      </c>
      <c r="AM489">
        <v>1544.2539271208916</v>
      </c>
      <c r="AN489">
        <v>78756.950283165468</v>
      </c>
      <c r="AP489">
        <v>78756.950283165468</v>
      </c>
      <c r="AR489">
        <v>78756.950283165468</v>
      </c>
      <c r="AT489">
        <v>78756.950283165468</v>
      </c>
      <c r="AV489">
        <v>78756.950283165468</v>
      </c>
      <c r="AX489">
        <v>78756.950283165468</v>
      </c>
      <c r="AZ489">
        <v>78756.950283165468</v>
      </c>
      <c r="BB489">
        <v>78756.950283165468</v>
      </c>
      <c r="BD489">
        <v>78756.950283165468</v>
      </c>
      <c r="BF489">
        <v>78756.950283165468</v>
      </c>
      <c r="BH489">
        <v>78756.950283165468</v>
      </c>
      <c r="BI489" s="5"/>
      <c r="BJ489" s="5">
        <v>78756.950283165468</v>
      </c>
      <c r="BL489">
        <v>78756.950283165468</v>
      </c>
      <c r="BN489">
        <v>78756.950283165468</v>
      </c>
      <c r="BP489">
        <v>78756.950283165468</v>
      </c>
      <c r="BR489">
        <v>78756.950283165468</v>
      </c>
      <c r="BT489">
        <v>78756.950283165468</v>
      </c>
      <c r="BV489">
        <v>78756.950283165468</v>
      </c>
      <c r="BX489">
        <v>78756.950283165468</v>
      </c>
      <c r="BY489">
        <v>78756.95</v>
      </c>
      <c r="BZ489">
        <v>4616732.41</v>
      </c>
      <c r="CC489">
        <v>0</v>
      </c>
      <c r="CD489">
        <v>78756.950017059047</v>
      </c>
      <c r="CE489">
        <v>4616732.41</v>
      </c>
      <c r="CF489" t="s">
        <v>9</v>
      </c>
      <c r="CG489">
        <v>4000</v>
      </c>
      <c r="CH489">
        <v>82756.950017059047</v>
      </c>
      <c r="CI489">
        <v>234480</v>
      </c>
      <c r="CJ489">
        <v>4851212.41</v>
      </c>
      <c r="CN489">
        <v>0</v>
      </c>
      <c r="CO489" t="s">
        <v>1</v>
      </c>
      <c r="CP489" t="s">
        <v>1</v>
      </c>
      <c r="CQ489" t="b">
        <v>1</v>
      </c>
      <c r="CR489" t="s">
        <v>1863</v>
      </c>
      <c r="CT489" t="s">
        <v>1871</v>
      </c>
      <c r="CU489" t="s">
        <v>1857</v>
      </c>
      <c r="CV489" t="s">
        <v>1210</v>
      </c>
      <c r="CW489" t="s">
        <v>128</v>
      </c>
      <c r="CX489" t="s">
        <v>1450</v>
      </c>
      <c r="CY489">
        <v>1.980000000000004</v>
      </c>
      <c r="CZ489">
        <v>163858.76103377721</v>
      </c>
      <c r="DA489">
        <v>4851212.41</v>
      </c>
      <c r="DB489" t="s">
        <v>9</v>
      </c>
      <c r="DC489" t="b">
        <v>1</v>
      </c>
      <c r="DD489">
        <v>4851212.41</v>
      </c>
      <c r="DE489">
        <v>0</v>
      </c>
      <c r="DF489" t="b">
        <v>1</v>
      </c>
      <c r="DG489" s="23">
        <f>ROUND(ПП4[[#This Row],[Стоимость квартиры с отделкой]]/1000000,2)</f>
        <v>4.8499999999999996</v>
      </c>
    </row>
    <row r="490" spans="1:111" x14ac:dyDescent="0.25">
      <c r="A490">
        <v>489</v>
      </c>
      <c r="B490" t="s">
        <v>22</v>
      </c>
      <c r="C490">
        <v>11</v>
      </c>
      <c r="D490">
        <v>7</v>
      </c>
      <c r="E490">
        <v>2</v>
      </c>
      <c r="F490">
        <v>11.83</v>
      </c>
      <c r="G490">
        <v>11.4</v>
      </c>
      <c r="I490">
        <v>23.23</v>
      </c>
      <c r="J490">
        <v>27.16</v>
      </c>
      <c r="K490">
        <v>5.28</v>
      </c>
      <c r="L490">
        <v>1.75</v>
      </c>
      <c r="N490">
        <v>8.67</v>
      </c>
      <c r="O490">
        <v>2.8</v>
      </c>
      <c r="Q490">
        <v>2.8</v>
      </c>
      <c r="R490">
        <v>68.89</v>
      </c>
      <c r="S490">
        <v>66.09</v>
      </c>
      <c r="T490">
        <v>67.489999999999995</v>
      </c>
      <c r="U490">
        <v>69.2</v>
      </c>
      <c r="V490">
        <v>71304.800000000003</v>
      </c>
      <c r="W490">
        <v>3565.24</v>
      </c>
      <c r="X490">
        <v>74870.039999999994</v>
      </c>
      <c r="Z490">
        <v>74870.039999999994</v>
      </c>
      <c r="AA490">
        <v>3743.502</v>
      </c>
      <c r="AB490">
        <v>78613.542000000016</v>
      </c>
      <c r="AC490">
        <v>9.6694656660000025</v>
      </c>
      <c r="AD490">
        <v>78623.211465666012</v>
      </c>
      <c r="AF490">
        <v>78623.211465666012</v>
      </c>
      <c r="AH490">
        <v>78623.211465666012</v>
      </c>
      <c r="AI490">
        <v>1572.4642293133202</v>
      </c>
      <c r="AJ490">
        <v>80195.675694979334</v>
      </c>
      <c r="AK490">
        <v>2405.8702708493797</v>
      </c>
      <c r="AL490">
        <v>82601.545965828715</v>
      </c>
      <c r="AM490">
        <v>3304.0618386331485</v>
      </c>
      <c r="AN490">
        <v>85905.607804461863</v>
      </c>
      <c r="AP490">
        <v>85905.607804461863</v>
      </c>
      <c r="AQ490">
        <v>2577.168234133856</v>
      </c>
      <c r="AR490">
        <v>88482.776038595723</v>
      </c>
      <c r="AT490">
        <v>88482.776038595723</v>
      </c>
      <c r="AU490">
        <v>2654.4832811578717</v>
      </c>
      <c r="AV490">
        <v>91137.259319753604</v>
      </c>
      <c r="AX490">
        <v>91137.259319753604</v>
      </c>
      <c r="AZ490">
        <v>91137.259319753604</v>
      </c>
      <c r="BB490">
        <v>91137.259319753604</v>
      </c>
      <c r="BD490">
        <v>91137.259319753604</v>
      </c>
      <c r="BF490">
        <v>91137.259319753604</v>
      </c>
      <c r="BH490">
        <v>91137.259319753604</v>
      </c>
      <c r="BI490" s="5"/>
      <c r="BJ490" s="5">
        <v>91137.259319753604</v>
      </c>
      <c r="BL490">
        <v>91137.259319753604</v>
      </c>
      <c r="BN490">
        <v>91137.259319753604</v>
      </c>
      <c r="BP490">
        <v>91137.259319753604</v>
      </c>
      <c r="BR490">
        <v>91137.259319753604</v>
      </c>
      <c r="BT490">
        <v>91137.259319753604</v>
      </c>
      <c r="BV490">
        <v>91137.259319753604</v>
      </c>
      <c r="BX490">
        <v>91137.259319753604</v>
      </c>
      <c r="BY490">
        <v>91137.26</v>
      </c>
      <c r="BZ490">
        <v>6150853.6799999997</v>
      </c>
      <c r="CB490">
        <v>0.02</v>
      </c>
      <c r="CC490">
        <v>123017.0736</v>
      </c>
      <c r="CD490">
        <v>89314.514891094994</v>
      </c>
      <c r="CE490">
        <v>6027836.6100000003</v>
      </c>
      <c r="CF490" t="s">
        <v>8</v>
      </c>
      <c r="CH490">
        <v>89314.514891094994</v>
      </c>
      <c r="CI490">
        <v>0</v>
      </c>
      <c r="CJ490">
        <v>6027836.6100000003</v>
      </c>
      <c r="CK490" t="s">
        <v>20</v>
      </c>
      <c r="CL490" t="s">
        <v>62</v>
      </c>
      <c r="CN490">
        <v>0</v>
      </c>
      <c r="CO490" t="s">
        <v>1</v>
      </c>
      <c r="CP490" t="s">
        <v>1</v>
      </c>
      <c r="CQ490" t="b">
        <v>1</v>
      </c>
      <c r="CR490" t="s">
        <v>1863</v>
      </c>
      <c r="CT490" t="s">
        <v>1871</v>
      </c>
      <c r="CU490" t="s">
        <v>1857</v>
      </c>
      <c r="CV490" t="s">
        <v>1211</v>
      </c>
      <c r="CW490" t="s">
        <v>128</v>
      </c>
      <c r="CX490" t="s">
        <v>1450</v>
      </c>
      <c r="CY490">
        <v>1.710000000000008</v>
      </c>
      <c r="CZ490">
        <v>152727.82046377315</v>
      </c>
      <c r="DA490">
        <v>6027836.6100000003</v>
      </c>
      <c r="DB490" t="s">
        <v>8</v>
      </c>
      <c r="DC490" t="b">
        <v>1</v>
      </c>
      <c r="DD490">
        <v>6027836.6100000003</v>
      </c>
      <c r="DE490">
        <v>0</v>
      </c>
      <c r="DF490" t="b">
        <v>1</v>
      </c>
      <c r="DG490" s="23">
        <f>ROUND(ПП4[[#This Row],[Стоимость квартиры с отделкой]]/1000000,2)</f>
        <v>6.03</v>
      </c>
    </row>
    <row r="491" spans="1:111" x14ac:dyDescent="0.25">
      <c r="A491">
        <v>490</v>
      </c>
      <c r="B491" t="s">
        <v>22</v>
      </c>
      <c r="C491">
        <v>11</v>
      </c>
      <c r="D491">
        <v>8</v>
      </c>
      <c r="E491">
        <v>2</v>
      </c>
      <c r="F491">
        <v>17.25</v>
      </c>
      <c r="G491">
        <v>14.07</v>
      </c>
      <c r="I491">
        <v>31.32</v>
      </c>
      <c r="J491">
        <v>14.23</v>
      </c>
      <c r="K491">
        <v>3.81</v>
      </c>
      <c r="L491">
        <v>1.75</v>
      </c>
      <c r="N491">
        <v>11.07</v>
      </c>
      <c r="O491">
        <v>3.12</v>
      </c>
      <c r="Q491">
        <v>3.12</v>
      </c>
      <c r="R491">
        <v>65.3</v>
      </c>
      <c r="S491">
        <v>62.18</v>
      </c>
      <c r="T491">
        <v>63.74</v>
      </c>
      <c r="U491">
        <v>65.099999999999994</v>
      </c>
      <c r="V491">
        <v>68639.199999999997</v>
      </c>
      <c r="W491">
        <v>3431.96</v>
      </c>
      <c r="X491">
        <v>72071.16</v>
      </c>
      <c r="Z491">
        <v>72071.16</v>
      </c>
      <c r="AA491">
        <v>3603.558</v>
      </c>
      <c r="AB491">
        <v>75674.717999999993</v>
      </c>
      <c r="AC491">
        <v>9.3079903140000013</v>
      </c>
      <c r="AD491">
        <v>75684.02599031401</v>
      </c>
      <c r="AF491">
        <v>75684.02599031401</v>
      </c>
      <c r="AH491">
        <v>75684.02599031401</v>
      </c>
      <c r="AI491">
        <v>1513.6805198062802</v>
      </c>
      <c r="AJ491">
        <v>77197.70651012029</v>
      </c>
      <c r="AK491">
        <v>771.97706510120292</v>
      </c>
      <c r="AL491">
        <v>77969.683575221497</v>
      </c>
      <c r="AM491">
        <v>1559.3936715044299</v>
      </c>
      <c r="AN491">
        <v>79529.077246725923</v>
      </c>
      <c r="AP491">
        <v>79529.077246725923</v>
      </c>
      <c r="AR491">
        <v>79529.077246725923</v>
      </c>
      <c r="AT491">
        <v>79529.077246725923</v>
      </c>
      <c r="AV491">
        <v>79529.077246725923</v>
      </c>
      <c r="AX491">
        <v>79529.077246725923</v>
      </c>
      <c r="AZ491">
        <v>79529.077246725923</v>
      </c>
      <c r="BB491">
        <v>79529.077246725923</v>
      </c>
      <c r="BD491">
        <v>79529.077246725923</v>
      </c>
      <c r="BF491">
        <v>79529.077246725923</v>
      </c>
      <c r="BH491">
        <v>79529.077246725923</v>
      </c>
      <c r="BI491" s="5"/>
      <c r="BJ491" s="5">
        <v>79529.077246725923</v>
      </c>
      <c r="BL491">
        <v>79529.077246725923</v>
      </c>
      <c r="BN491">
        <v>79529.077246725923</v>
      </c>
      <c r="BP491">
        <v>79529.077246725923</v>
      </c>
      <c r="BR491">
        <v>79529.077246725923</v>
      </c>
      <c r="BT491">
        <v>79529.077246725923</v>
      </c>
      <c r="BV491">
        <v>79529.077246725923</v>
      </c>
      <c r="BX491">
        <v>79529.077246725923</v>
      </c>
      <c r="BY491">
        <v>79529.08</v>
      </c>
      <c r="BZ491">
        <v>5069183.5599999996</v>
      </c>
      <c r="CA491">
        <v>254960</v>
      </c>
      <c r="CC491">
        <v>254960</v>
      </c>
      <c r="CD491">
        <v>75529.080012550985</v>
      </c>
      <c r="CE491">
        <v>4814223.5599999996</v>
      </c>
      <c r="CF491" t="s">
        <v>9</v>
      </c>
      <c r="CG491">
        <v>4000</v>
      </c>
      <c r="CH491">
        <v>79529.080012550985</v>
      </c>
      <c r="CI491">
        <v>254960</v>
      </c>
      <c r="CJ491">
        <v>5069183.5599999996</v>
      </c>
      <c r="CL491" t="s">
        <v>114</v>
      </c>
      <c r="CN491">
        <v>0</v>
      </c>
      <c r="CO491" t="s">
        <v>1</v>
      </c>
      <c r="CP491" t="s">
        <v>1</v>
      </c>
      <c r="CQ491" t="b">
        <v>1</v>
      </c>
      <c r="CR491" t="s">
        <v>1863</v>
      </c>
      <c r="CT491" t="s">
        <v>1871</v>
      </c>
      <c r="CU491" t="s">
        <v>1857</v>
      </c>
      <c r="CV491" t="s">
        <v>1212</v>
      </c>
      <c r="CW491" t="s">
        <v>128</v>
      </c>
      <c r="CX491" t="s">
        <v>1450</v>
      </c>
      <c r="CY491">
        <v>1.3599999999999923</v>
      </c>
      <c r="CZ491">
        <v>108159.54881706872</v>
      </c>
      <c r="DA491">
        <v>5069183.5599999996</v>
      </c>
      <c r="DB491" t="s">
        <v>9</v>
      </c>
      <c r="DC491" t="b">
        <v>1</v>
      </c>
      <c r="DD491">
        <v>5069183.5599999996</v>
      </c>
      <c r="DE491">
        <v>0</v>
      </c>
      <c r="DF491" t="b">
        <v>1</v>
      </c>
      <c r="DG491" s="23">
        <f>ROUND(ПП4[[#This Row],[Стоимость квартиры с отделкой]]/1000000,2)</f>
        <v>5.07</v>
      </c>
    </row>
    <row r="492" spans="1:111" x14ac:dyDescent="0.25">
      <c r="A492">
        <v>491</v>
      </c>
      <c r="B492" t="s">
        <v>22</v>
      </c>
      <c r="C492">
        <v>11</v>
      </c>
      <c r="D492">
        <v>9</v>
      </c>
      <c r="E492">
        <v>1</v>
      </c>
      <c r="F492">
        <v>16.46</v>
      </c>
      <c r="I492">
        <v>16.46</v>
      </c>
      <c r="J492">
        <v>14.25</v>
      </c>
      <c r="K492">
        <v>3.92</v>
      </c>
      <c r="N492">
        <v>8.2200000000000006</v>
      </c>
      <c r="O492">
        <v>3.03</v>
      </c>
      <c r="Q492">
        <v>3.03</v>
      </c>
      <c r="R492">
        <v>45.88</v>
      </c>
      <c r="S492">
        <v>42.85</v>
      </c>
      <c r="T492">
        <v>44.37</v>
      </c>
      <c r="U492">
        <v>46.1</v>
      </c>
      <c r="V492">
        <v>72100</v>
      </c>
      <c r="W492">
        <v>3605</v>
      </c>
      <c r="X492">
        <v>75705</v>
      </c>
      <c r="Z492">
        <v>75705</v>
      </c>
      <c r="AA492">
        <v>3785.25</v>
      </c>
      <c r="AB492">
        <v>79490.25</v>
      </c>
      <c r="AC492">
        <v>9.7773007500000002</v>
      </c>
      <c r="AD492">
        <v>79500.027300750007</v>
      </c>
      <c r="AE492">
        <v>3975.0013650375008</v>
      </c>
      <c r="AF492">
        <v>83475.028665787511</v>
      </c>
      <c r="AH492">
        <v>83475.028665787511</v>
      </c>
      <c r="AI492">
        <v>2504.2508599736252</v>
      </c>
      <c r="AJ492">
        <v>85979.279525761129</v>
      </c>
      <c r="AK492">
        <v>859.79279525761149</v>
      </c>
      <c r="AL492">
        <v>86839.072321018757</v>
      </c>
      <c r="AM492">
        <v>1736.7814464203752</v>
      </c>
      <c r="AN492">
        <v>88575.853767439126</v>
      </c>
      <c r="AO492">
        <v>1771.5170753487826</v>
      </c>
      <c r="AP492">
        <v>90347.370842787903</v>
      </c>
      <c r="AQ492">
        <v>2710.4211252836371</v>
      </c>
      <c r="AR492">
        <v>93057.791968071542</v>
      </c>
      <c r="AT492">
        <v>93057.791968071542</v>
      </c>
      <c r="AU492">
        <v>2791.7337590421462</v>
      </c>
      <c r="AV492">
        <v>95849.525727113694</v>
      </c>
      <c r="AX492">
        <v>95849.525727113694</v>
      </c>
      <c r="AZ492">
        <v>95849.525727113694</v>
      </c>
      <c r="BB492">
        <v>95849.525727113694</v>
      </c>
      <c r="BD492">
        <v>95849.525727113694</v>
      </c>
      <c r="BF492">
        <v>95849.525727113694</v>
      </c>
      <c r="BH492">
        <v>95849.525727113694</v>
      </c>
      <c r="BI492" s="5"/>
      <c r="BJ492" s="5">
        <v>95849.525727113694</v>
      </c>
      <c r="BL492">
        <v>95849.525727113694</v>
      </c>
      <c r="BN492">
        <v>95849.525727113694</v>
      </c>
      <c r="BP492">
        <v>95849.525727113694</v>
      </c>
      <c r="BR492">
        <v>95849.525727113694</v>
      </c>
      <c r="BT492">
        <v>95849.525727113694</v>
      </c>
      <c r="BV492">
        <v>95849.525727113694</v>
      </c>
      <c r="BX492">
        <v>95849.525727113694</v>
      </c>
      <c r="BY492">
        <v>95849.53</v>
      </c>
      <c r="BZ492">
        <v>4252843.6500000004</v>
      </c>
      <c r="CA492">
        <v>60000</v>
      </c>
      <c r="CC492">
        <v>60000</v>
      </c>
      <c r="CD492">
        <v>94497.265043948617</v>
      </c>
      <c r="CE492">
        <v>4192843.65</v>
      </c>
      <c r="CF492" t="s">
        <v>8</v>
      </c>
      <c r="CH492">
        <v>94497.265043948617</v>
      </c>
      <c r="CI492">
        <v>0</v>
      </c>
      <c r="CJ492">
        <v>4192843.65</v>
      </c>
      <c r="CL492" t="s">
        <v>73</v>
      </c>
      <c r="CN492">
        <v>0</v>
      </c>
      <c r="CO492" t="s">
        <v>1</v>
      </c>
      <c r="CP492" t="s">
        <v>1</v>
      </c>
      <c r="CQ492" t="b">
        <v>1</v>
      </c>
      <c r="CR492" t="s">
        <v>1863</v>
      </c>
      <c r="CT492" t="s">
        <v>1871</v>
      </c>
      <c r="CU492" t="s">
        <v>1856</v>
      </c>
      <c r="CV492" t="s">
        <v>1213</v>
      </c>
      <c r="CW492" t="s">
        <v>128</v>
      </c>
      <c r="CX492" t="s">
        <v>1450</v>
      </c>
      <c r="CY492">
        <v>1.730000000000004</v>
      </c>
      <c r="CZ492">
        <v>163480.26852603149</v>
      </c>
      <c r="DA492">
        <v>4192843.65</v>
      </c>
      <c r="DB492" t="s">
        <v>8</v>
      </c>
      <c r="DC492" t="b">
        <v>1</v>
      </c>
      <c r="DD492">
        <v>4192843.65</v>
      </c>
      <c r="DE492">
        <v>0</v>
      </c>
      <c r="DF492" t="b">
        <v>1</v>
      </c>
      <c r="DG492" s="23">
        <f>ROUND(ПП4[[#This Row],[Стоимость квартиры с отделкой]]/1000000,2)</f>
        <v>4.1900000000000004</v>
      </c>
    </row>
    <row r="493" spans="1:111" x14ac:dyDescent="0.25">
      <c r="A493">
        <v>492</v>
      </c>
      <c r="B493" t="s">
        <v>22</v>
      </c>
      <c r="C493">
        <v>12</v>
      </c>
      <c r="D493">
        <v>1</v>
      </c>
      <c r="E493">
        <v>1</v>
      </c>
      <c r="F493">
        <v>14.05</v>
      </c>
      <c r="I493">
        <v>14.05</v>
      </c>
      <c r="J493">
        <v>12.32</v>
      </c>
      <c r="K493">
        <v>3.87</v>
      </c>
      <c r="N493">
        <v>8.14</v>
      </c>
      <c r="O493">
        <v>2.72</v>
      </c>
      <c r="Q493">
        <v>2.72</v>
      </c>
      <c r="R493">
        <v>41.1</v>
      </c>
      <c r="S493">
        <v>38.380000000000003</v>
      </c>
      <c r="T493">
        <v>39.74</v>
      </c>
      <c r="U493">
        <v>41.1</v>
      </c>
      <c r="V493">
        <v>72100</v>
      </c>
      <c r="W493">
        <v>3605</v>
      </c>
      <c r="X493">
        <v>75705</v>
      </c>
      <c r="Y493">
        <v>3028.2000000000003</v>
      </c>
      <c r="Z493">
        <v>78733.2</v>
      </c>
      <c r="AA493">
        <v>3936.66</v>
      </c>
      <c r="AB493">
        <v>82669.86</v>
      </c>
      <c r="AC493">
        <v>10.16839278</v>
      </c>
      <c r="AD493">
        <v>82680.028392780005</v>
      </c>
      <c r="AE493">
        <v>4134.0014196390002</v>
      </c>
      <c r="AF493">
        <v>86814.029812419001</v>
      </c>
      <c r="AH493">
        <v>86814.029812419001</v>
      </c>
      <c r="AI493">
        <v>2604.4208943725698</v>
      </c>
      <c r="AJ493">
        <v>89418.450706791569</v>
      </c>
      <c r="AK493">
        <v>894.18450706791566</v>
      </c>
      <c r="AL493">
        <v>90312.635213859481</v>
      </c>
      <c r="AM493">
        <v>1806.2527042771897</v>
      </c>
      <c r="AN493">
        <v>92118.887918136679</v>
      </c>
      <c r="AP493">
        <v>92118.887918136679</v>
      </c>
      <c r="AR493">
        <v>92118.887918136679</v>
      </c>
      <c r="AT493">
        <v>92118.887918136679</v>
      </c>
      <c r="AV493">
        <v>92118.887918136679</v>
      </c>
      <c r="AX493">
        <v>92118.887918136679</v>
      </c>
      <c r="AZ493">
        <v>92118.887918136679</v>
      </c>
      <c r="BB493">
        <v>92118.887918136679</v>
      </c>
      <c r="BD493">
        <v>92118.887918136679</v>
      </c>
      <c r="BF493">
        <v>92118.887918136679</v>
      </c>
      <c r="BH493">
        <v>92118.887918136679</v>
      </c>
      <c r="BI493" s="5"/>
      <c r="BJ493" s="5">
        <v>92118.887918136679</v>
      </c>
      <c r="BL493">
        <v>92118.887918136679</v>
      </c>
      <c r="BN493">
        <v>92118.887918136679</v>
      </c>
      <c r="BP493">
        <v>92118.887918136679</v>
      </c>
      <c r="BR493">
        <v>92118.887918136679</v>
      </c>
      <c r="BT493">
        <v>92118.887918136679</v>
      </c>
      <c r="BV493">
        <v>92118.887918136679</v>
      </c>
      <c r="BX493">
        <v>92118.887918136679</v>
      </c>
      <c r="BY493">
        <v>92118.89</v>
      </c>
      <c r="BZ493">
        <v>3660804.69</v>
      </c>
      <c r="CA493">
        <v>158960</v>
      </c>
      <c r="CC493">
        <v>158960</v>
      </c>
      <c r="CD493">
        <v>88118.890035228978</v>
      </c>
      <c r="CE493">
        <v>3501844.69</v>
      </c>
      <c r="CF493" t="s">
        <v>9</v>
      </c>
      <c r="CG493">
        <v>4000</v>
      </c>
      <c r="CH493">
        <v>92118.890035228978</v>
      </c>
      <c r="CI493">
        <v>158960</v>
      </c>
      <c r="CJ493">
        <v>3660804.69</v>
      </c>
      <c r="CL493" t="s">
        <v>114</v>
      </c>
      <c r="CN493">
        <v>0</v>
      </c>
      <c r="CO493" t="s">
        <v>1</v>
      </c>
      <c r="CP493" t="s">
        <v>1</v>
      </c>
      <c r="CQ493" t="b">
        <v>1</v>
      </c>
      <c r="CR493" t="s">
        <v>1863</v>
      </c>
      <c r="CT493" t="s">
        <v>1871</v>
      </c>
      <c r="CU493" t="s">
        <v>1864</v>
      </c>
      <c r="CV493" t="s">
        <v>1214</v>
      </c>
      <c r="CW493" t="s">
        <v>128</v>
      </c>
      <c r="CX493" t="s">
        <v>1450</v>
      </c>
      <c r="CY493">
        <v>1.3599999999999994</v>
      </c>
      <c r="CZ493">
        <v>125281.69044791136</v>
      </c>
      <c r="DA493">
        <v>3660804.69</v>
      </c>
      <c r="DB493" t="s">
        <v>9</v>
      </c>
      <c r="DC493" t="b">
        <v>1</v>
      </c>
      <c r="DD493">
        <v>3660804.69</v>
      </c>
      <c r="DE493">
        <v>0</v>
      </c>
      <c r="DF493" t="b">
        <v>1</v>
      </c>
      <c r="DG493" s="23">
        <f>ROUND(ПП4[[#This Row],[Стоимость квартиры с отделкой]]/1000000,2)</f>
        <v>3.66</v>
      </c>
    </row>
    <row r="494" spans="1:111" x14ac:dyDescent="0.25">
      <c r="A494">
        <v>493</v>
      </c>
      <c r="B494" t="s">
        <v>22</v>
      </c>
      <c r="C494">
        <v>12</v>
      </c>
      <c r="D494">
        <v>2</v>
      </c>
      <c r="E494">
        <v>1</v>
      </c>
      <c r="F494">
        <v>14.29</v>
      </c>
      <c r="I494">
        <v>14.29</v>
      </c>
      <c r="J494">
        <v>12.32</v>
      </c>
      <c r="K494">
        <v>3.72</v>
      </c>
      <c r="N494">
        <v>6.91</v>
      </c>
      <c r="O494">
        <v>2.72</v>
      </c>
      <c r="Q494">
        <v>2.72</v>
      </c>
      <c r="R494">
        <v>39.96</v>
      </c>
      <c r="S494">
        <v>37.24</v>
      </c>
      <c r="T494">
        <v>38.6</v>
      </c>
      <c r="U494">
        <v>39.700000000000003</v>
      </c>
      <c r="V494">
        <v>72100</v>
      </c>
      <c r="W494">
        <v>3605</v>
      </c>
      <c r="X494">
        <v>75705</v>
      </c>
      <c r="Y494">
        <v>3028.2000000000003</v>
      </c>
      <c r="Z494">
        <v>78733.2</v>
      </c>
      <c r="AA494">
        <v>3936.66</v>
      </c>
      <c r="AB494">
        <v>82669.86</v>
      </c>
      <c r="AC494">
        <v>10.16839278</v>
      </c>
      <c r="AD494">
        <v>82680.028392780005</v>
      </c>
      <c r="AE494">
        <v>4134.0014196390002</v>
      </c>
      <c r="AF494">
        <v>86814.029812419001</v>
      </c>
      <c r="AH494">
        <v>86814.029812419001</v>
      </c>
      <c r="AI494">
        <v>2604.4208943725698</v>
      </c>
      <c r="AJ494">
        <v>89418.450706791569</v>
      </c>
      <c r="AK494">
        <v>894.18450706791566</v>
      </c>
      <c r="AL494">
        <v>90312.635213859481</v>
      </c>
      <c r="AM494">
        <v>1806.2527042771897</v>
      </c>
      <c r="AN494">
        <v>92118.887918136679</v>
      </c>
      <c r="AO494">
        <v>1842.3777583627336</v>
      </c>
      <c r="AP494">
        <v>93961.265676499403</v>
      </c>
      <c r="AQ494">
        <v>2818.8379702949819</v>
      </c>
      <c r="AR494">
        <v>96780.103646794378</v>
      </c>
      <c r="AT494">
        <v>96780.103646794378</v>
      </c>
      <c r="AU494">
        <v>2903.4031094038314</v>
      </c>
      <c r="AV494">
        <v>99683.506756198214</v>
      </c>
      <c r="AW494">
        <v>3987.3402702479289</v>
      </c>
      <c r="AX494">
        <v>103670.84702644614</v>
      </c>
      <c r="AZ494">
        <v>103670.84702644614</v>
      </c>
      <c r="BB494">
        <v>103670.84702644614</v>
      </c>
      <c r="BD494">
        <v>103670.84702644614</v>
      </c>
      <c r="BF494">
        <v>103670.84702644614</v>
      </c>
      <c r="BH494">
        <v>103670.84702644614</v>
      </c>
      <c r="BI494" s="5"/>
      <c r="BJ494" s="5">
        <v>103670.84702644614</v>
      </c>
      <c r="BL494">
        <v>103670.84702644614</v>
      </c>
      <c r="BN494">
        <v>103670.84702644614</v>
      </c>
      <c r="BP494">
        <v>103670.84702644614</v>
      </c>
      <c r="BR494">
        <v>103670.84702644614</v>
      </c>
      <c r="BT494">
        <v>103670.84702644614</v>
      </c>
      <c r="BV494">
        <v>103670.84702644614</v>
      </c>
      <c r="BX494">
        <v>103670.84702644614</v>
      </c>
      <c r="BY494">
        <v>103670.85</v>
      </c>
      <c r="BZ494">
        <v>4001694.81</v>
      </c>
      <c r="CC494">
        <v>0</v>
      </c>
      <c r="CD494">
        <v>103670.85</v>
      </c>
      <c r="CE494">
        <v>4001694.81</v>
      </c>
      <c r="CF494" t="s">
        <v>9</v>
      </c>
      <c r="CG494">
        <v>7500</v>
      </c>
      <c r="CH494">
        <v>111170.85</v>
      </c>
      <c r="CI494">
        <v>289499.99999999953</v>
      </c>
      <c r="CJ494">
        <v>4291194.8099999996</v>
      </c>
      <c r="CN494">
        <v>0</v>
      </c>
      <c r="CO494" t="s">
        <v>1</v>
      </c>
      <c r="CP494" t="s">
        <v>1</v>
      </c>
      <c r="CQ494" t="b">
        <v>1</v>
      </c>
      <c r="CR494" t="s">
        <v>1863</v>
      </c>
      <c r="CT494" t="s">
        <v>1871</v>
      </c>
      <c r="CU494" t="s">
        <v>1864</v>
      </c>
      <c r="CV494" t="s">
        <v>1215</v>
      </c>
      <c r="CW494" t="s">
        <v>128</v>
      </c>
      <c r="CX494" t="s">
        <v>1450</v>
      </c>
      <c r="CY494">
        <v>1.0999999999999943</v>
      </c>
      <c r="CZ494">
        <v>122287.93499999936</v>
      </c>
      <c r="DA494">
        <v>4291194.8099999996</v>
      </c>
      <c r="DB494" t="s">
        <v>9</v>
      </c>
      <c r="DC494" t="b">
        <v>1</v>
      </c>
      <c r="DD494">
        <v>4291194.8099999996</v>
      </c>
      <c r="DE494">
        <v>0</v>
      </c>
      <c r="DF494" t="b">
        <v>1</v>
      </c>
      <c r="DG494" s="23">
        <f>ROUND(ПП4[[#This Row],[Стоимость квартиры с отделкой]]/1000000,2)</f>
        <v>4.29</v>
      </c>
    </row>
    <row r="495" spans="1:111" x14ac:dyDescent="0.25">
      <c r="A495">
        <v>494</v>
      </c>
      <c r="B495" t="s">
        <v>22</v>
      </c>
      <c r="C495">
        <v>12</v>
      </c>
      <c r="D495">
        <v>3</v>
      </c>
      <c r="E495">
        <v>3</v>
      </c>
      <c r="F495">
        <v>16.05</v>
      </c>
      <c r="G495">
        <v>11.28</v>
      </c>
      <c r="H495">
        <v>10.82</v>
      </c>
      <c r="I495">
        <v>38.15</v>
      </c>
      <c r="J495">
        <v>17.41</v>
      </c>
      <c r="K495">
        <v>3.81</v>
      </c>
      <c r="L495">
        <v>1.87</v>
      </c>
      <c r="N495">
        <v>11.71</v>
      </c>
      <c r="O495">
        <v>2.65</v>
      </c>
      <c r="Q495">
        <v>2.65</v>
      </c>
      <c r="R495">
        <v>75.599999999999994</v>
      </c>
      <c r="S495">
        <v>72.949999999999989</v>
      </c>
      <c r="T495">
        <v>74.28</v>
      </c>
      <c r="U495">
        <v>75.7</v>
      </c>
      <c r="V495">
        <v>67737.600000000006</v>
      </c>
      <c r="W495">
        <v>3386.880000000001</v>
      </c>
      <c r="X495">
        <v>71124.48000000001</v>
      </c>
      <c r="Z495">
        <v>71124.48000000001</v>
      </c>
      <c r="AB495">
        <v>71124.48000000001</v>
      </c>
      <c r="AC495">
        <v>8.7483110400000026</v>
      </c>
      <c r="AD495">
        <v>71133.228311040017</v>
      </c>
      <c r="AF495">
        <v>71133.228311040017</v>
      </c>
      <c r="AH495">
        <v>71133.228311040017</v>
      </c>
      <c r="AI495">
        <v>2133.9968493312003</v>
      </c>
      <c r="AJ495">
        <v>73267.225160371221</v>
      </c>
      <c r="AK495">
        <v>2198.0167548111367</v>
      </c>
      <c r="AL495">
        <v>75465.241915182356</v>
      </c>
      <c r="AM495">
        <v>3018.6096766072942</v>
      </c>
      <c r="AN495">
        <v>78483.851591789644</v>
      </c>
      <c r="AO495">
        <v>2354.5155477536891</v>
      </c>
      <c r="AP495">
        <v>80838.367139543334</v>
      </c>
      <c r="AR495">
        <v>80838.367139543334</v>
      </c>
      <c r="AT495">
        <v>80838.367139543334</v>
      </c>
      <c r="AV495">
        <v>80838.367139543334</v>
      </c>
      <c r="AX495">
        <v>80838.367139543334</v>
      </c>
      <c r="AZ495">
        <v>80838.367139543334</v>
      </c>
      <c r="BB495">
        <v>80838.367139543334</v>
      </c>
      <c r="BD495">
        <v>80838.367139543334</v>
      </c>
      <c r="BF495">
        <v>80838.367139543334</v>
      </c>
      <c r="BH495">
        <v>80838.367139543334</v>
      </c>
      <c r="BI495" s="5"/>
      <c r="BJ495" s="5">
        <v>80838.367139543334</v>
      </c>
      <c r="BL495">
        <v>80838.367139543334</v>
      </c>
      <c r="BN495">
        <v>80838.367139543334</v>
      </c>
      <c r="BP495">
        <v>80838.367139543334</v>
      </c>
      <c r="BR495">
        <v>80838.367139543334</v>
      </c>
      <c r="BT495">
        <v>80838.367139543334</v>
      </c>
      <c r="BV495">
        <v>80838.367139543334</v>
      </c>
      <c r="BX495">
        <v>80838.367139543334</v>
      </c>
      <c r="BY495">
        <v>80838.37</v>
      </c>
      <c r="BZ495">
        <v>6004674.1200000001</v>
      </c>
      <c r="CC495">
        <v>0</v>
      </c>
      <c r="CD495">
        <v>80838.36995153474</v>
      </c>
      <c r="CE495">
        <v>6004674.1200000001</v>
      </c>
      <c r="CF495" t="s">
        <v>9</v>
      </c>
      <c r="CG495">
        <v>4000</v>
      </c>
      <c r="CH495">
        <v>84838.36995153474</v>
      </c>
      <c r="CI495">
        <v>297120</v>
      </c>
      <c r="CJ495">
        <v>6301794.1200000001</v>
      </c>
      <c r="CK495" t="s">
        <v>20</v>
      </c>
      <c r="CN495">
        <v>0</v>
      </c>
      <c r="CO495" t="s">
        <v>1</v>
      </c>
      <c r="CP495" t="s">
        <v>1</v>
      </c>
      <c r="CQ495" t="b">
        <v>1</v>
      </c>
      <c r="CR495" t="s">
        <v>1863</v>
      </c>
      <c r="CT495" t="s">
        <v>1871</v>
      </c>
      <c r="CU495" t="s">
        <v>1858</v>
      </c>
      <c r="CV495" t="s">
        <v>1216</v>
      </c>
      <c r="CW495" t="s">
        <v>128</v>
      </c>
      <c r="CX495" t="s">
        <v>1450</v>
      </c>
      <c r="CY495">
        <v>1.4200000000000017</v>
      </c>
      <c r="CZ495">
        <v>120470.48533117949</v>
      </c>
      <c r="DA495">
        <v>6301794.1200000001</v>
      </c>
      <c r="DB495" t="s">
        <v>9</v>
      </c>
      <c r="DC495" t="b">
        <v>1</v>
      </c>
      <c r="DD495">
        <v>6301794.1200000001</v>
      </c>
      <c r="DE495">
        <v>0</v>
      </c>
      <c r="DF495" t="b">
        <v>1</v>
      </c>
      <c r="DG495" s="23">
        <f>ROUND(ПП4[[#This Row],[Стоимость квартиры с отделкой]]/1000000,2)</f>
        <v>6.3</v>
      </c>
    </row>
    <row r="496" spans="1:111" x14ac:dyDescent="0.25">
      <c r="A496">
        <v>495</v>
      </c>
      <c r="B496" t="s">
        <v>22</v>
      </c>
      <c r="C496">
        <v>12</v>
      </c>
      <c r="D496">
        <v>4</v>
      </c>
      <c r="E496">
        <v>1</v>
      </c>
      <c r="F496">
        <v>12.09</v>
      </c>
      <c r="I496">
        <v>12.09</v>
      </c>
      <c r="J496">
        <v>12.26</v>
      </c>
      <c r="K496">
        <v>3.71</v>
      </c>
      <c r="N496">
        <v>7.06</v>
      </c>
      <c r="O496">
        <v>2.75</v>
      </c>
      <c r="Q496">
        <v>2.75</v>
      </c>
      <c r="R496">
        <v>37.869999999999997</v>
      </c>
      <c r="S496">
        <v>35.119999999999997</v>
      </c>
      <c r="T496">
        <v>36.5</v>
      </c>
      <c r="U496">
        <v>37.5</v>
      </c>
      <c r="V496">
        <v>72100</v>
      </c>
      <c r="W496">
        <v>3605</v>
      </c>
      <c r="X496">
        <v>75705</v>
      </c>
      <c r="Y496">
        <v>3028.2000000000003</v>
      </c>
      <c r="Z496">
        <v>78733.2</v>
      </c>
      <c r="AA496">
        <v>3936.66</v>
      </c>
      <c r="AB496">
        <v>82669.86</v>
      </c>
      <c r="AD496">
        <v>82669.86</v>
      </c>
      <c r="AF496">
        <v>82669.86</v>
      </c>
      <c r="AH496">
        <v>82669.86</v>
      </c>
      <c r="AJ496">
        <v>82669.86</v>
      </c>
      <c r="AL496">
        <v>82669.86</v>
      </c>
      <c r="AN496">
        <v>82669.86</v>
      </c>
      <c r="AP496">
        <v>82669.86</v>
      </c>
      <c r="AR496">
        <v>82669.86</v>
      </c>
      <c r="AT496">
        <v>82669.86</v>
      </c>
      <c r="AV496">
        <v>82669.86</v>
      </c>
      <c r="AX496">
        <v>82669.86</v>
      </c>
      <c r="AZ496">
        <v>82669.86</v>
      </c>
      <c r="BB496">
        <v>82669.86</v>
      </c>
      <c r="BD496">
        <v>82669.86</v>
      </c>
      <c r="BF496">
        <v>82669.86</v>
      </c>
      <c r="BH496">
        <v>82669.86</v>
      </c>
      <c r="BI496" s="5"/>
      <c r="BJ496" s="5">
        <v>82669.86</v>
      </c>
      <c r="BL496">
        <v>82669.86</v>
      </c>
      <c r="BN496">
        <v>82669.86</v>
      </c>
      <c r="BP496">
        <v>82669.86</v>
      </c>
      <c r="BR496">
        <v>82669.86</v>
      </c>
      <c r="BT496">
        <v>82669.86</v>
      </c>
      <c r="BV496">
        <v>82669.86</v>
      </c>
      <c r="BX496">
        <v>82669.86</v>
      </c>
      <c r="BY496">
        <v>82669.86</v>
      </c>
      <c r="BZ496">
        <v>3017449.89</v>
      </c>
      <c r="CC496">
        <v>0</v>
      </c>
      <c r="CD496">
        <v>82669.86</v>
      </c>
      <c r="CE496">
        <v>3017449.89</v>
      </c>
      <c r="CF496" t="s">
        <v>9</v>
      </c>
      <c r="CG496">
        <v>7500</v>
      </c>
      <c r="CH496">
        <v>90169.86</v>
      </c>
      <c r="CI496">
        <v>273750</v>
      </c>
      <c r="CJ496">
        <v>3291199.89</v>
      </c>
      <c r="CN496">
        <v>0</v>
      </c>
      <c r="CO496" t="s">
        <v>1</v>
      </c>
      <c r="CP496" t="s">
        <v>1</v>
      </c>
      <c r="CQ496" t="b">
        <v>1</v>
      </c>
      <c r="CR496" t="s">
        <v>1863</v>
      </c>
      <c r="CT496" t="s">
        <v>1871</v>
      </c>
      <c r="CU496" t="s">
        <v>1864</v>
      </c>
      <c r="CV496" t="s">
        <v>1217</v>
      </c>
      <c r="CW496" t="s">
        <v>128</v>
      </c>
      <c r="CX496" t="s">
        <v>1450</v>
      </c>
      <c r="CY496">
        <v>1</v>
      </c>
      <c r="CZ496">
        <v>90169.86</v>
      </c>
      <c r="DA496">
        <v>3291199.89</v>
      </c>
      <c r="DB496" t="s">
        <v>9</v>
      </c>
      <c r="DC496" t="b">
        <v>1</v>
      </c>
      <c r="DD496">
        <v>3291199.89</v>
      </c>
      <c r="DE496">
        <v>0</v>
      </c>
      <c r="DF496" t="b">
        <v>1</v>
      </c>
      <c r="DG496" s="23">
        <f>ROUND(ПП4[[#This Row],[Стоимость квартиры с отделкой]]/1000000,2)</f>
        <v>3.29</v>
      </c>
    </row>
    <row r="497" spans="1:111" x14ac:dyDescent="0.25">
      <c r="A497">
        <v>496</v>
      </c>
      <c r="B497" t="s">
        <v>22</v>
      </c>
      <c r="C497">
        <v>12</v>
      </c>
      <c r="D497">
        <v>5</v>
      </c>
      <c r="E497">
        <v>2</v>
      </c>
      <c r="F497">
        <v>15.61</v>
      </c>
      <c r="G497">
        <v>12.02</v>
      </c>
      <c r="I497">
        <v>27.63</v>
      </c>
      <c r="J497">
        <v>13.1</v>
      </c>
      <c r="K497">
        <v>3.61</v>
      </c>
      <c r="L497">
        <v>1.82</v>
      </c>
      <c r="N497">
        <v>8.52</v>
      </c>
      <c r="O497">
        <v>2.72</v>
      </c>
      <c r="Q497">
        <v>2.72</v>
      </c>
      <c r="R497">
        <v>57.4</v>
      </c>
      <c r="S497">
        <v>54.68</v>
      </c>
      <c r="T497">
        <v>56.04</v>
      </c>
      <c r="U497">
        <v>57.5</v>
      </c>
      <c r="V497">
        <v>67972.800000000003</v>
      </c>
      <c r="W497">
        <v>3398.6400000000003</v>
      </c>
      <c r="X497">
        <v>71371.44</v>
      </c>
      <c r="Z497">
        <v>71371.44</v>
      </c>
      <c r="AA497">
        <v>3568.5720000000001</v>
      </c>
      <c r="AB497">
        <v>74940.012000000002</v>
      </c>
      <c r="AC497">
        <v>9.2176214760000015</v>
      </c>
      <c r="AD497">
        <v>74949.229621475999</v>
      </c>
      <c r="AF497">
        <v>74949.229621475999</v>
      </c>
      <c r="AH497">
        <v>74949.229621475999</v>
      </c>
      <c r="AJ497">
        <v>74949.229621475999</v>
      </c>
      <c r="AL497">
        <v>74949.229621475999</v>
      </c>
      <c r="AN497">
        <v>74949.229621475999</v>
      </c>
      <c r="AP497">
        <v>74949.229621475999</v>
      </c>
      <c r="AR497">
        <v>74949.229621475999</v>
      </c>
      <c r="AT497">
        <v>74949.229621475999</v>
      </c>
      <c r="AV497">
        <v>74949.229621475999</v>
      </c>
      <c r="AX497">
        <v>74949.229621475999</v>
      </c>
      <c r="AZ497">
        <v>74949.229621475999</v>
      </c>
      <c r="BB497">
        <v>74949.229621475999</v>
      </c>
      <c r="BD497">
        <v>74949.229621475999</v>
      </c>
      <c r="BF497">
        <v>74949.229621475999</v>
      </c>
      <c r="BH497">
        <v>74949.229621475999</v>
      </c>
      <c r="BI497" s="5"/>
      <c r="BJ497" s="5">
        <v>74949.229621475999</v>
      </c>
      <c r="BL497">
        <v>74949.229621475999</v>
      </c>
      <c r="BN497">
        <v>74949.229621475999</v>
      </c>
      <c r="BP497">
        <v>74949.229621475999</v>
      </c>
      <c r="BR497">
        <v>74949.229621475999</v>
      </c>
      <c r="BT497">
        <v>74949.229621475999</v>
      </c>
      <c r="BV497">
        <v>74949.229621475999</v>
      </c>
      <c r="BX497">
        <v>74949.229621475999</v>
      </c>
      <c r="BY497">
        <v>74949.23</v>
      </c>
      <c r="BZ497">
        <v>4200154.8499999996</v>
      </c>
      <c r="CC497">
        <v>0</v>
      </c>
      <c r="CD497">
        <v>74949.230014275527</v>
      </c>
      <c r="CE497">
        <v>4200154.8499999996</v>
      </c>
      <c r="CF497" t="s">
        <v>9</v>
      </c>
      <c r="CG497">
        <v>4000</v>
      </c>
      <c r="CH497">
        <v>78949.230014275527</v>
      </c>
      <c r="CI497">
        <v>224160</v>
      </c>
      <c r="CJ497">
        <v>4424314.8499999996</v>
      </c>
      <c r="CN497">
        <v>0</v>
      </c>
      <c r="CO497" t="s">
        <v>1</v>
      </c>
      <c r="CP497" t="s">
        <v>1</v>
      </c>
      <c r="CQ497" t="b">
        <v>1</v>
      </c>
      <c r="CR497" t="s">
        <v>1863</v>
      </c>
      <c r="CT497" t="s">
        <v>1871</v>
      </c>
      <c r="CU497" t="s">
        <v>1865</v>
      </c>
      <c r="CV497" t="s">
        <v>1218</v>
      </c>
      <c r="CW497" t="s">
        <v>128</v>
      </c>
      <c r="CX497" t="s">
        <v>1450</v>
      </c>
      <c r="CY497">
        <v>1.4600000000000009</v>
      </c>
      <c r="CZ497">
        <v>115265.87582084232</v>
      </c>
      <c r="DA497">
        <v>4424314.8499999996</v>
      </c>
      <c r="DB497" t="s">
        <v>9</v>
      </c>
      <c r="DC497" t="b">
        <v>1</v>
      </c>
      <c r="DD497">
        <v>4424314.8499999996</v>
      </c>
      <c r="DE497">
        <v>0</v>
      </c>
      <c r="DF497" t="b">
        <v>1</v>
      </c>
      <c r="DG497" s="23">
        <f>ROUND(ПП4[[#This Row],[Стоимость квартиры с отделкой]]/1000000,2)</f>
        <v>4.42</v>
      </c>
    </row>
    <row r="498" spans="1:111" x14ac:dyDescent="0.25">
      <c r="A498">
        <v>497</v>
      </c>
      <c r="B498" t="s">
        <v>22</v>
      </c>
      <c r="C498">
        <v>12</v>
      </c>
      <c r="D498">
        <v>6</v>
      </c>
      <c r="E498">
        <v>2</v>
      </c>
      <c r="F498">
        <v>15.61</v>
      </c>
      <c r="G498">
        <v>9.66</v>
      </c>
      <c r="I498">
        <v>25.27</v>
      </c>
      <c r="J498">
        <v>16.53</v>
      </c>
      <c r="K498">
        <v>3.63</v>
      </c>
      <c r="L498">
        <v>2.21</v>
      </c>
      <c r="N498">
        <v>9.6199999999999992</v>
      </c>
      <c r="O498">
        <v>2.72</v>
      </c>
      <c r="Q498">
        <v>2.72</v>
      </c>
      <c r="R498">
        <v>59.98</v>
      </c>
      <c r="S498">
        <v>57.26</v>
      </c>
      <c r="T498">
        <v>58.62</v>
      </c>
      <c r="U498">
        <v>60.7</v>
      </c>
      <c r="V498">
        <v>68639.199999999997</v>
      </c>
      <c r="W498">
        <v>3431.96</v>
      </c>
      <c r="X498">
        <v>72071.16</v>
      </c>
      <c r="Z498">
        <v>72071.16</v>
      </c>
      <c r="AA498">
        <v>3603.558</v>
      </c>
      <c r="AB498">
        <v>75674.717999999993</v>
      </c>
      <c r="AC498">
        <v>9.3079903140000013</v>
      </c>
      <c r="AD498">
        <v>75684.02599031401</v>
      </c>
      <c r="AF498">
        <v>75684.02599031401</v>
      </c>
      <c r="AH498">
        <v>75684.02599031401</v>
      </c>
      <c r="AI498">
        <v>1513.6805198062802</v>
      </c>
      <c r="AJ498">
        <v>77197.70651012029</v>
      </c>
      <c r="AK498">
        <v>771.97706510120292</v>
      </c>
      <c r="AL498">
        <v>77969.683575221497</v>
      </c>
      <c r="AM498">
        <v>1559.3936715044299</v>
      </c>
      <c r="AN498">
        <v>79529.077246725923</v>
      </c>
      <c r="AO498">
        <v>2385.8723174017778</v>
      </c>
      <c r="AP498">
        <v>81914.949564127703</v>
      </c>
      <c r="AQ498">
        <v>2457.4484869238308</v>
      </c>
      <c r="AR498">
        <v>84372.398051051539</v>
      </c>
      <c r="AS498">
        <v>4218.6199025525775</v>
      </c>
      <c r="AT498">
        <v>88591.017953604111</v>
      </c>
      <c r="AU498">
        <v>2657.7305386081234</v>
      </c>
      <c r="AV498">
        <v>91248.748492212238</v>
      </c>
      <c r="AX498">
        <v>91248.748492212238</v>
      </c>
      <c r="AZ498">
        <v>91248.748492212238</v>
      </c>
      <c r="BB498">
        <v>91248.748492212238</v>
      </c>
      <c r="BD498">
        <v>91248.748492212238</v>
      </c>
      <c r="BF498">
        <v>91248.748492212238</v>
      </c>
      <c r="BH498">
        <v>91248.748492212238</v>
      </c>
      <c r="BI498" s="5"/>
      <c r="BJ498" s="5">
        <v>91248.748492212238</v>
      </c>
      <c r="BL498">
        <v>91248.748492212238</v>
      </c>
      <c r="BN498">
        <v>91248.748492212238</v>
      </c>
      <c r="BP498">
        <v>91248.748492212238</v>
      </c>
      <c r="BR498">
        <v>91248.748492212238</v>
      </c>
      <c r="BT498">
        <v>91248.748492212238</v>
      </c>
      <c r="BV498">
        <v>91248.748492212238</v>
      </c>
      <c r="BX498">
        <v>91248.748492212238</v>
      </c>
      <c r="BY498">
        <v>91248.75</v>
      </c>
      <c r="BZ498">
        <v>5349100</v>
      </c>
      <c r="CA498">
        <v>20000</v>
      </c>
      <c r="CC498">
        <v>20000</v>
      </c>
      <c r="CD498">
        <v>90909.245991129312</v>
      </c>
      <c r="CE498">
        <v>5329100</v>
      </c>
      <c r="CF498" t="s">
        <v>8</v>
      </c>
      <c r="CH498">
        <v>90909.245991129312</v>
      </c>
      <c r="CI498">
        <v>0</v>
      </c>
      <c r="CJ498">
        <v>5329100</v>
      </c>
      <c r="CL498" t="s">
        <v>61</v>
      </c>
      <c r="CN498">
        <v>0</v>
      </c>
      <c r="CO498" t="s">
        <v>1</v>
      </c>
      <c r="CP498" t="s">
        <v>1</v>
      </c>
      <c r="CQ498" t="b">
        <v>1</v>
      </c>
      <c r="CR498" t="s">
        <v>1863</v>
      </c>
      <c r="CT498" t="s">
        <v>1871</v>
      </c>
      <c r="CU498" t="s">
        <v>1857</v>
      </c>
      <c r="CV498" t="s">
        <v>1219</v>
      </c>
      <c r="CW498" t="s">
        <v>1269</v>
      </c>
      <c r="CX498" t="s">
        <v>1450</v>
      </c>
      <c r="CY498">
        <v>2.0800000000000054</v>
      </c>
      <c r="CZ498">
        <v>189091.23166154945</v>
      </c>
      <c r="DA498">
        <v>5329100</v>
      </c>
      <c r="DB498" t="s">
        <v>8</v>
      </c>
      <c r="DC498" t="b">
        <v>1</v>
      </c>
      <c r="DD498">
        <v>5329100</v>
      </c>
      <c r="DE498">
        <v>0</v>
      </c>
      <c r="DF498" t="b">
        <v>1</v>
      </c>
      <c r="DG498" s="23">
        <f>ROUND(ПП4[[#This Row],[Стоимость квартиры с отделкой]]/1000000,2)</f>
        <v>5.33</v>
      </c>
    </row>
    <row r="499" spans="1:111" x14ac:dyDescent="0.25">
      <c r="A499">
        <v>498</v>
      </c>
      <c r="B499" t="s">
        <v>22</v>
      </c>
      <c r="C499">
        <v>12</v>
      </c>
      <c r="D499">
        <v>7</v>
      </c>
      <c r="E499">
        <v>2</v>
      </c>
      <c r="F499">
        <v>11.83</v>
      </c>
      <c r="G499">
        <v>11.4</v>
      </c>
      <c r="I499">
        <v>23.23</v>
      </c>
      <c r="J499">
        <v>27.16</v>
      </c>
      <c r="K499">
        <v>5.28</v>
      </c>
      <c r="L499">
        <v>1.75</v>
      </c>
      <c r="N499">
        <v>8.67</v>
      </c>
      <c r="O499">
        <v>2.8</v>
      </c>
      <c r="Q499">
        <v>2.8</v>
      </c>
      <c r="R499">
        <v>68.89</v>
      </c>
      <c r="S499">
        <v>66.09</v>
      </c>
      <c r="T499">
        <v>67.489999999999995</v>
      </c>
      <c r="U499">
        <v>69.5</v>
      </c>
      <c r="V499">
        <v>71971.199999999997</v>
      </c>
      <c r="W499">
        <v>3598.56</v>
      </c>
      <c r="X499">
        <v>75569.759999999995</v>
      </c>
      <c r="Z499">
        <v>75569.759999999995</v>
      </c>
      <c r="AA499">
        <v>3778.4879999999998</v>
      </c>
      <c r="AB499">
        <v>79348.248000000007</v>
      </c>
      <c r="AC499">
        <v>9.7598345040000005</v>
      </c>
      <c r="AD499">
        <v>79358.007834503995</v>
      </c>
      <c r="AF499">
        <v>79358.007834503995</v>
      </c>
      <c r="AH499">
        <v>79358.007834503995</v>
      </c>
      <c r="AI499">
        <v>1587.1601566900799</v>
      </c>
      <c r="AJ499">
        <v>80945.167991194074</v>
      </c>
      <c r="AK499">
        <v>2428.3550397358222</v>
      </c>
      <c r="AL499">
        <v>83373.523030929893</v>
      </c>
      <c r="AM499">
        <v>3334.9409212371957</v>
      </c>
      <c r="AN499">
        <v>86708.463952167091</v>
      </c>
      <c r="AP499">
        <v>86708.463952167091</v>
      </c>
      <c r="AQ499">
        <v>2601.253918565013</v>
      </c>
      <c r="AR499">
        <v>89309.7178707321</v>
      </c>
      <c r="AT499">
        <v>89309.7178707321</v>
      </c>
      <c r="AU499">
        <v>2679.291536121963</v>
      </c>
      <c r="AV499">
        <v>91989.009406854064</v>
      </c>
      <c r="AX499">
        <v>91989.009406854064</v>
      </c>
      <c r="AZ499">
        <v>91989.009406854064</v>
      </c>
      <c r="BB499">
        <v>91989.009406854064</v>
      </c>
      <c r="BD499">
        <v>91989.009406854064</v>
      </c>
      <c r="BF499">
        <v>91989.009406854064</v>
      </c>
      <c r="BH499">
        <v>91989.009406854064</v>
      </c>
      <c r="BI499" s="5"/>
      <c r="BJ499" s="5">
        <v>91989.009406854064</v>
      </c>
      <c r="BL499">
        <v>91989.009406854064</v>
      </c>
      <c r="BN499">
        <v>91989.009406854064</v>
      </c>
      <c r="BP499">
        <v>91989.009406854064</v>
      </c>
      <c r="BR499">
        <v>91989.009406854064</v>
      </c>
      <c r="BT499">
        <v>91989.009406854064</v>
      </c>
      <c r="BV499">
        <v>91989.009406854064</v>
      </c>
      <c r="BX499">
        <v>91989.009406854064</v>
      </c>
      <c r="BY499">
        <v>91989.01</v>
      </c>
      <c r="BZ499">
        <v>6208400</v>
      </c>
      <c r="CB499">
        <v>0.02</v>
      </c>
      <c r="CC499">
        <v>124168</v>
      </c>
      <c r="CD499">
        <v>90150.125944584404</v>
      </c>
      <c r="CE499">
        <v>6084232</v>
      </c>
      <c r="CF499" t="s">
        <v>10</v>
      </c>
      <c r="CG499">
        <v>22000</v>
      </c>
      <c r="CH499">
        <v>112150.1259445844</v>
      </c>
      <c r="CI499">
        <v>1484780</v>
      </c>
      <c r="CJ499">
        <v>7569012</v>
      </c>
      <c r="CK499" t="s">
        <v>20</v>
      </c>
      <c r="CL499" t="s">
        <v>24</v>
      </c>
      <c r="CN499">
        <v>0</v>
      </c>
      <c r="CO499" t="s">
        <v>1</v>
      </c>
      <c r="CP499" t="s">
        <v>1</v>
      </c>
      <c r="CQ499" t="b">
        <v>1</v>
      </c>
      <c r="CR499" t="s">
        <v>1863</v>
      </c>
      <c r="CT499" t="s">
        <v>1871</v>
      </c>
      <c r="CU499" t="s">
        <v>1857</v>
      </c>
      <c r="CV499" t="s">
        <v>1220</v>
      </c>
      <c r="CW499" t="s">
        <v>1269</v>
      </c>
      <c r="CX499" t="s">
        <v>1450</v>
      </c>
      <c r="CY499">
        <v>2.0100000000000051</v>
      </c>
      <c r="CZ499">
        <v>225421.75314861519</v>
      </c>
      <c r="DA499">
        <v>7569012</v>
      </c>
      <c r="DB499" t="s">
        <v>10</v>
      </c>
      <c r="DC499" t="b">
        <v>1</v>
      </c>
      <c r="DD499">
        <v>7569012</v>
      </c>
      <c r="DE499">
        <v>0</v>
      </c>
      <c r="DF499" t="b">
        <v>1</v>
      </c>
      <c r="DG499" s="23">
        <f>ROUND(ПП4[[#This Row],[Стоимость квартиры с отделкой]]/1000000,2)</f>
        <v>7.57</v>
      </c>
    </row>
    <row r="500" spans="1:111" x14ac:dyDescent="0.25">
      <c r="A500">
        <v>499</v>
      </c>
      <c r="B500" t="s">
        <v>22</v>
      </c>
      <c r="C500">
        <v>12</v>
      </c>
      <c r="D500">
        <v>8</v>
      </c>
      <c r="E500">
        <v>2</v>
      </c>
      <c r="F500">
        <v>17.25</v>
      </c>
      <c r="G500">
        <v>14.07</v>
      </c>
      <c r="I500">
        <v>31.32</v>
      </c>
      <c r="J500">
        <v>14.23</v>
      </c>
      <c r="K500">
        <v>3.81</v>
      </c>
      <c r="L500">
        <v>1.75</v>
      </c>
      <c r="N500">
        <v>11.07</v>
      </c>
      <c r="O500">
        <v>3.12</v>
      </c>
      <c r="Q500">
        <v>3.12</v>
      </c>
      <c r="R500">
        <v>65.3</v>
      </c>
      <c r="S500">
        <v>62.18</v>
      </c>
      <c r="T500">
        <v>63.74</v>
      </c>
      <c r="U500">
        <v>65.099999999999994</v>
      </c>
      <c r="V500">
        <v>69305.600000000006</v>
      </c>
      <c r="W500">
        <v>3465.2800000000007</v>
      </c>
      <c r="X500">
        <v>72770.880000000005</v>
      </c>
      <c r="Z500">
        <v>72770.880000000005</v>
      </c>
      <c r="AA500">
        <v>3638.5439999999999</v>
      </c>
      <c r="AB500">
        <v>76409.423999999999</v>
      </c>
      <c r="AC500">
        <v>9.3983591520000012</v>
      </c>
      <c r="AD500">
        <v>76418.822359152007</v>
      </c>
      <c r="AF500">
        <v>76418.822359152007</v>
      </c>
      <c r="AH500">
        <v>76418.822359152007</v>
      </c>
      <c r="AI500">
        <v>1528.37644718304</v>
      </c>
      <c r="AJ500">
        <v>77947.198806335029</v>
      </c>
      <c r="AK500">
        <v>779.4719880633503</v>
      </c>
      <c r="AL500">
        <v>78726.670794398378</v>
      </c>
      <c r="AM500">
        <v>1574.5334158879675</v>
      </c>
      <c r="AN500">
        <v>80301.204210286349</v>
      </c>
      <c r="AP500">
        <v>80301.204210286349</v>
      </c>
      <c r="AQ500">
        <v>2409.0361263085906</v>
      </c>
      <c r="AR500">
        <v>82710.240336594943</v>
      </c>
      <c r="AT500">
        <v>82710.240336594943</v>
      </c>
      <c r="AU500">
        <v>2481.3072100978484</v>
      </c>
      <c r="AV500">
        <v>85191.547546692789</v>
      </c>
      <c r="AX500">
        <v>85191.547546692789</v>
      </c>
      <c r="AZ500">
        <v>85191.547546692789</v>
      </c>
      <c r="BB500">
        <v>85191.547546692789</v>
      </c>
      <c r="BD500">
        <v>85191.547546692789</v>
      </c>
      <c r="BF500">
        <v>85191.547546692789</v>
      </c>
      <c r="BH500">
        <v>85191.547546692789</v>
      </c>
      <c r="BI500" s="5"/>
      <c r="BJ500" s="5">
        <v>85191.547546692789</v>
      </c>
      <c r="BL500">
        <v>85191.547546692789</v>
      </c>
      <c r="BN500">
        <v>85191.547546692789</v>
      </c>
      <c r="BP500">
        <v>85191.547546692789</v>
      </c>
      <c r="BR500">
        <v>85191.547546692789</v>
      </c>
      <c r="BT500">
        <v>85191.547546692789</v>
      </c>
      <c r="BV500">
        <v>85191.547546692789</v>
      </c>
      <c r="BX500">
        <v>85191.547546692789</v>
      </c>
      <c r="BY500">
        <v>85191.55</v>
      </c>
      <c r="BZ500">
        <v>5430109.4000000004</v>
      </c>
      <c r="CB500">
        <v>0.02</v>
      </c>
      <c r="CC500">
        <v>108602.18799999999</v>
      </c>
      <c r="CD500">
        <v>83487.719014747403</v>
      </c>
      <c r="CE500">
        <v>5321507.21</v>
      </c>
      <c r="CF500" t="s">
        <v>10</v>
      </c>
      <c r="CG500">
        <v>22000</v>
      </c>
      <c r="CH500">
        <v>105487.7190147474</v>
      </c>
      <c r="CI500">
        <v>1402280</v>
      </c>
      <c r="CJ500">
        <v>6723787.21</v>
      </c>
      <c r="CL500" t="s">
        <v>62</v>
      </c>
      <c r="CN500">
        <v>0</v>
      </c>
      <c r="CO500" t="s">
        <v>1</v>
      </c>
      <c r="CP500" t="s">
        <v>1</v>
      </c>
      <c r="CQ500" t="b">
        <v>1</v>
      </c>
      <c r="CR500" t="s">
        <v>1863</v>
      </c>
      <c r="CT500" t="s">
        <v>1871</v>
      </c>
      <c r="CU500" t="s">
        <v>1857</v>
      </c>
      <c r="CV500" t="s">
        <v>1221</v>
      </c>
      <c r="CW500" t="s">
        <v>128</v>
      </c>
      <c r="CX500" t="s">
        <v>1450</v>
      </c>
      <c r="CY500">
        <v>1.3599999999999923</v>
      </c>
      <c r="CZ500">
        <v>143463.29786005567</v>
      </c>
      <c r="DA500">
        <v>6723787.21</v>
      </c>
      <c r="DB500" t="s">
        <v>10</v>
      </c>
      <c r="DC500" t="b">
        <v>1</v>
      </c>
      <c r="DD500">
        <v>6723787.21</v>
      </c>
      <c r="DE500">
        <v>0</v>
      </c>
      <c r="DF500" t="b">
        <v>1</v>
      </c>
      <c r="DG500" s="23">
        <f>ROUND(ПП4[[#This Row],[Стоимость квартиры с отделкой]]/1000000,2)</f>
        <v>6.72</v>
      </c>
    </row>
    <row r="501" spans="1:111" x14ac:dyDescent="0.25">
      <c r="A501">
        <v>500</v>
      </c>
      <c r="B501" t="s">
        <v>22</v>
      </c>
      <c r="C501">
        <v>12</v>
      </c>
      <c r="D501">
        <v>9</v>
      </c>
      <c r="E501">
        <v>1</v>
      </c>
      <c r="F501">
        <v>16.46</v>
      </c>
      <c r="I501">
        <v>16.46</v>
      </c>
      <c r="J501">
        <v>14.25</v>
      </c>
      <c r="K501">
        <v>3.92</v>
      </c>
      <c r="N501">
        <v>8.2200000000000006</v>
      </c>
      <c r="O501">
        <v>3.03</v>
      </c>
      <c r="Q501">
        <v>3.03</v>
      </c>
      <c r="R501">
        <v>45.88</v>
      </c>
      <c r="S501">
        <v>42.85</v>
      </c>
      <c r="T501">
        <v>44.37</v>
      </c>
      <c r="U501">
        <v>45.9</v>
      </c>
      <c r="V501">
        <v>72800</v>
      </c>
      <c r="W501">
        <v>3640</v>
      </c>
      <c r="X501">
        <v>76440</v>
      </c>
      <c r="Z501">
        <v>76440</v>
      </c>
      <c r="AA501">
        <v>3822</v>
      </c>
      <c r="AB501">
        <v>80262</v>
      </c>
      <c r="AC501">
        <v>9.8722260000000013</v>
      </c>
      <c r="AD501">
        <v>80271.872226000007</v>
      </c>
      <c r="AE501">
        <v>4013.5936113000007</v>
      </c>
      <c r="AF501">
        <v>84285.465837300013</v>
      </c>
      <c r="AH501">
        <v>84285.465837300013</v>
      </c>
      <c r="AI501">
        <v>2528.5639751190001</v>
      </c>
      <c r="AJ501">
        <v>86814.029812419001</v>
      </c>
      <c r="AK501">
        <v>868.14029812419028</v>
      </c>
      <c r="AL501">
        <v>87682.1701105432</v>
      </c>
      <c r="AM501">
        <v>1753.643402210864</v>
      </c>
      <c r="AN501">
        <v>89435.813512754059</v>
      </c>
      <c r="AO501">
        <v>1788.7162702550811</v>
      </c>
      <c r="AP501">
        <v>91224.529783009159</v>
      </c>
      <c r="AR501">
        <v>91224.529783009159</v>
      </c>
      <c r="AT501">
        <v>91224.529783009159</v>
      </c>
      <c r="AV501">
        <v>91224.529783009159</v>
      </c>
      <c r="AX501">
        <v>91224.529783009159</v>
      </c>
      <c r="AZ501">
        <v>91224.529783009159</v>
      </c>
      <c r="BB501">
        <v>91224.529783009159</v>
      </c>
      <c r="BD501">
        <v>91224.529783009159</v>
      </c>
      <c r="BF501">
        <v>91224.529783009159</v>
      </c>
      <c r="BH501">
        <v>91224.529783009159</v>
      </c>
      <c r="BI501" s="5"/>
      <c r="BJ501" s="5">
        <v>91224.529783009159</v>
      </c>
      <c r="BL501">
        <v>91224.529783009159</v>
      </c>
      <c r="BN501">
        <v>91224.529783009159</v>
      </c>
      <c r="BP501">
        <v>91224.529783009159</v>
      </c>
      <c r="BR501">
        <v>91224.529783009159</v>
      </c>
      <c r="BT501">
        <v>91224.529783009159</v>
      </c>
      <c r="BV501">
        <v>91224.529783009159</v>
      </c>
      <c r="BX501">
        <v>91224.529783009159</v>
      </c>
      <c r="BY501">
        <v>91224.53</v>
      </c>
      <c r="BZ501">
        <v>4047632.4</v>
      </c>
      <c r="CC501">
        <v>0</v>
      </c>
      <c r="CD501">
        <v>91224.530087897234</v>
      </c>
      <c r="CE501">
        <v>4047632.4</v>
      </c>
      <c r="CF501" t="s">
        <v>9</v>
      </c>
      <c r="CG501">
        <v>4000</v>
      </c>
      <c r="CH501">
        <v>95224.530087897234</v>
      </c>
      <c r="CI501">
        <v>177480.00000000047</v>
      </c>
      <c r="CJ501">
        <v>4225112.4000000004</v>
      </c>
      <c r="CN501">
        <v>0</v>
      </c>
      <c r="CO501" t="s">
        <v>1</v>
      </c>
      <c r="CP501" t="s">
        <v>1</v>
      </c>
      <c r="CQ501" t="b">
        <v>1</v>
      </c>
      <c r="CR501" t="s">
        <v>1863</v>
      </c>
      <c r="CT501" t="s">
        <v>1871</v>
      </c>
      <c r="CU501" t="s">
        <v>1856</v>
      </c>
      <c r="CV501" t="s">
        <v>1222</v>
      </c>
      <c r="CW501" t="s">
        <v>128</v>
      </c>
      <c r="CX501" t="s">
        <v>1450</v>
      </c>
      <c r="CY501">
        <v>1.5300000000000011</v>
      </c>
      <c r="CZ501">
        <v>145693.53103448288</v>
      </c>
      <c r="DA501">
        <v>4225112.4000000004</v>
      </c>
      <c r="DB501" t="s">
        <v>9</v>
      </c>
      <c r="DC501" t="b">
        <v>1</v>
      </c>
      <c r="DD501">
        <v>4225112.4000000004</v>
      </c>
      <c r="DE501">
        <v>0</v>
      </c>
      <c r="DF501" t="b">
        <v>1</v>
      </c>
      <c r="DG501" s="23">
        <f>ROUND(ПП4[[#This Row],[Стоимость квартиры с отделкой]]/1000000,2)</f>
        <v>4.2300000000000004</v>
      </c>
    </row>
    <row r="502" spans="1:111" x14ac:dyDescent="0.25">
      <c r="A502">
        <v>501</v>
      </c>
      <c r="B502" t="s">
        <v>22</v>
      </c>
      <c r="C502">
        <v>13</v>
      </c>
      <c r="D502">
        <v>1</v>
      </c>
      <c r="E502">
        <v>1</v>
      </c>
      <c r="F502">
        <v>14.05</v>
      </c>
      <c r="I502">
        <v>14.05</v>
      </c>
      <c r="J502">
        <v>12.32</v>
      </c>
      <c r="K502">
        <v>3.87</v>
      </c>
      <c r="N502">
        <v>8.14</v>
      </c>
      <c r="O502">
        <v>2.72</v>
      </c>
      <c r="Q502">
        <v>2.72</v>
      </c>
      <c r="R502">
        <v>41.1</v>
      </c>
      <c r="S502">
        <v>38.380000000000003</v>
      </c>
      <c r="T502">
        <v>39.74</v>
      </c>
      <c r="U502">
        <v>41.1</v>
      </c>
      <c r="V502">
        <v>72100</v>
      </c>
      <c r="W502">
        <v>3605</v>
      </c>
      <c r="X502">
        <v>75705</v>
      </c>
      <c r="Y502">
        <v>3028.2000000000003</v>
      </c>
      <c r="Z502">
        <v>78733.2</v>
      </c>
      <c r="AA502">
        <v>3936.66</v>
      </c>
      <c r="AB502">
        <v>82669.86</v>
      </c>
      <c r="AC502">
        <v>10.16839278</v>
      </c>
      <c r="AD502">
        <v>82680.028392780005</v>
      </c>
      <c r="AE502">
        <v>4134.0014196390002</v>
      </c>
      <c r="AF502">
        <v>86814.029812419001</v>
      </c>
      <c r="AH502">
        <v>86814.029812419001</v>
      </c>
      <c r="AI502">
        <v>2604.4208943725698</v>
      </c>
      <c r="AJ502">
        <v>89418.450706791569</v>
      </c>
      <c r="AK502">
        <v>894.18450706791566</v>
      </c>
      <c r="AL502">
        <v>90312.635213859481</v>
      </c>
      <c r="AM502">
        <v>1806.2527042771897</v>
      </c>
      <c r="AN502">
        <v>92118.887918136679</v>
      </c>
      <c r="AP502">
        <v>92118.887918136679</v>
      </c>
      <c r="AQ502">
        <v>2763.5666375440996</v>
      </c>
      <c r="AR502">
        <v>94882.454555680772</v>
      </c>
      <c r="AT502">
        <v>94882.454555680772</v>
      </c>
      <c r="AV502">
        <v>94882.454555680772</v>
      </c>
      <c r="AX502">
        <v>94882.454555680772</v>
      </c>
      <c r="AZ502">
        <v>94882.454555680772</v>
      </c>
      <c r="BB502">
        <v>94882.454555680772</v>
      </c>
      <c r="BD502">
        <v>94882.454555680772</v>
      </c>
      <c r="BF502">
        <v>94882.454555680772</v>
      </c>
      <c r="BH502">
        <v>94882.454555680772</v>
      </c>
      <c r="BI502" s="5"/>
      <c r="BJ502" s="5">
        <v>94882.454555680772</v>
      </c>
      <c r="BL502">
        <v>94882.454555680772</v>
      </c>
      <c r="BN502">
        <v>94882.454555680772</v>
      </c>
      <c r="BP502">
        <v>94882.454555680772</v>
      </c>
      <c r="BR502">
        <v>94882.454555680772</v>
      </c>
      <c r="BT502">
        <v>94882.454555680772</v>
      </c>
      <c r="BV502">
        <v>94882.454555680772</v>
      </c>
      <c r="BX502">
        <v>94882.454555680772</v>
      </c>
      <c r="BY502">
        <v>94882.45</v>
      </c>
      <c r="BZ502">
        <v>3770628.56</v>
      </c>
      <c r="CA502">
        <v>60000</v>
      </c>
      <c r="CC502">
        <v>60000</v>
      </c>
      <c r="CD502">
        <v>93372.636134876695</v>
      </c>
      <c r="CE502">
        <v>3710628.56</v>
      </c>
      <c r="CF502" t="s">
        <v>9</v>
      </c>
      <c r="CG502">
        <v>4500</v>
      </c>
      <c r="CH502">
        <v>97872.636134876695</v>
      </c>
      <c r="CI502">
        <v>178830</v>
      </c>
      <c r="CJ502">
        <v>3889458.56</v>
      </c>
      <c r="CL502" t="s">
        <v>73</v>
      </c>
      <c r="CN502">
        <v>0</v>
      </c>
      <c r="CO502" t="s">
        <v>1</v>
      </c>
      <c r="CP502" t="s">
        <v>1</v>
      </c>
      <c r="CQ502" t="b">
        <v>1</v>
      </c>
      <c r="CR502" t="s">
        <v>1863</v>
      </c>
      <c r="CT502" t="s">
        <v>1871</v>
      </c>
      <c r="CU502" t="s">
        <v>1864</v>
      </c>
      <c r="CV502" t="s">
        <v>1223</v>
      </c>
      <c r="CW502" t="s">
        <v>128</v>
      </c>
      <c r="CX502" t="s">
        <v>1450</v>
      </c>
      <c r="CY502">
        <v>1.3599999999999994</v>
      </c>
      <c r="CZ502">
        <v>133106.78514343224</v>
      </c>
      <c r="DA502">
        <v>3889458.56</v>
      </c>
      <c r="DB502" t="s">
        <v>9</v>
      </c>
      <c r="DC502" t="b">
        <v>1</v>
      </c>
      <c r="DD502">
        <v>3889458.56</v>
      </c>
      <c r="DE502">
        <v>0</v>
      </c>
      <c r="DF502" t="b">
        <v>1</v>
      </c>
      <c r="DG502" s="23">
        <f>ROUND(ПП4[[#This Row],[Стоимость квартиры с отделкой]]/1000000,2)</f>
        <v>3.89</v>
      </c>
    </row>
    <row r="503" spans="1:111" x14ac:dyDescent="0.25">
      <c r="A503">
        <v>502</v>
      </c>
      <c r="B503" t="s">
        <v>22</v>
      </c>
      <c r="C503">
        <v>13</v>
      </c>
      <c r="D503">
        <v>2</v>
      </c>
      <c r="E503">
        <v>1</v>
      </c>
      <c r="F503">
        <v>14.29</v>
      </c>
      <c r="I503">
        <v>14.29</v>
      </c>
      <c r="J503">
        <v>12.32</v>
      </c>
      <c r="K503">
        <v>3.72</v>
      </c>
      <c r="N503">
        <v>6.91</v>
      </c>
      <c r="O503">
        <v>2.72</v>
      </c>
      <c r="Q503">
        <v>2.72</v>
      </c>
      <c r="R503">
        <v>39.96</v>
      </c>
      <c r="S503">
        <v>37.24</v>
      </c>
      <c r="T503">
        <v>38.6</v>
      </c>
      <c r="U503">
        <v>40</v>
      </c>
      <c r="V503">
        <v>72100</v>
      </c>
      <c r="W503">
        <v>3605</v>
      </c>
      <c r="X503">
        <v>75705</v>
      </c>
      <c r="Y503">
        <v>3028.2000000000003</v>
      </c>
      <c r="Z503">
        <v>78733.2</v>
      </c>
      <c r="AA503">
        <v>3936.66</v>
      </c>
      <c r="AB503">
        <v>82669.86</v>
      </c>
      <c r="AC503">
        <v>10.16839278</v>
      </c>
      <c r="AD503">
        <v>82680.028392780005</v>
      </c>
      <c r="AE503">
        <v>4134.0014196390002</v>
      </c>
      <c r="AF503">
        <v>86814.029812419001</v>
      </c>
      <c r="AH503">
        <v>86814.029812419001</v>
      </c>
      <c r="AI503">
        <v>2604.4208943725698</v>
      </c>
      <c r="AJ503">
        <v>89418.450706791569</v>
      </c>
      <c r="AK503">
        <v>894.18450706791566</v>
      </c>
      <c r="AL503">
        <v>90312.635213859481</v>
      </c>
      <c r="AM503">
        <v>1806.2527042771897</v>
      </c>
      <c r="AN503">
        <v>92118.887918136679</v>
      </c>
      <c r="AO503">
        <v>1842.3777583627336</v>
      </c>
      <c r="AP503">
        <v>93961.265676499403</v>
      </c>
      <c r="AQ503">
        <v>2818.8379702949819</v>
      </c>
      <c r="AR503">
        <v>96780.103646794378</v>
      </c>
      <c r="AT503">
        <v>96780.103646794378</v>
      </c>
      <c r="AU503">
        <v>2903.4031094038314</v>
      </c>
      <c r="AV503">
        <v>99683.506756198214</v>
      </c>
      <c r="AX503">
        <v>99683.506756198214</v>
      </c>
      <c r="AZ503">
        <v>99683.506756198214</v>
      </c>
      <c r="BB503">
        <v>99683.506756198214</v>
      </c>
      <c r="BD503">
        <v>99683.506756198214</v>
      </c>
      <c r="BF503">
        <v>99683.506756198214</v>
      </c>
      <c r="BH503">
        <v>99683.506756198214</v>
      </c>
      <c r="BI503" s="5"/>
      <c r="BJ503" s="5">
        <v>99683.506756198214</v>
      </c>
      <c r="BL503">
        <v>99683.506756198214</v>
      </c>
      <c r="BN503">
        <v>99683.506756198214</v>
      </c>
      <c r="BP503">
        <v>99683.506756198214</v>
      </c>
      <c r="BR503">
        <v>99683.506756198214</v>
      </c>
      <c r="BT503">
        <v>99683.506756198214</v>
      </c>
      <c r="BV503">
        <v>99683.506756198214</v>
      </c>
      <c r="BX503">
        <v>99683.506756198214</v>
      </c>
      <c r="BY503">
        <v>99683.51</v>
      </c>
      <c r="BZ503">
        <v>3847783.49</v>
      </c>
      <c r="CB503">
        <v>0.02</v>
      </c>
      <c r="CC503">
        <v>76955.669800000003</v>
      </c>
      <c r="CD503">
        <v>97689.839896373043</v>
      </c>
      <c r="CE503">
        <v>3770827.82</v>
      </c>
      <c r="CF503" t="s">
        <v>10</v>
      </c>
      <c r="CG503">
        <v>15500</v>
      </c>
      <c r="CH503">
        <v>113189.83989637304</v>
      </c>
      <c r="CI503">
        <v>598300.00000000047</v>
      </c>
      <c r="CJ503">
        <v>4369127.82</v>
      </c>
      <c r="CL503" t="s">
        <v>81</v>
      </c>
      <c r="CN503">
        <v>0</v>
      </c>
      <c r="CO503" t="s">
        <v>1</v>
      </c>
      <c r="CP503" t="s">
        <v>1</v>
      </c>
      <c r="CQ503" t="b">
        <v>1</v>
      </c>
      <c r="CR503" t="s">
        <v>1863</v>
      </c>
      <c r="CT503" t="s">
        <v>1871</v>
      </c>
      <c r="CU503" t="s">
        <v>1864</v>
      </c>
      <c r="CV503" t="s">
        <v>1224</v>
      </c>
      <c r="CW503" t="s">
        <v>128</v>
      </c>
      <c r="CX503" t="s">
        <v>1450</v>
      </c>
      <c r="CY503">
        <v>1.3999999999999986</v>
      </c>
      <c r="CZ503">
        <v>158465.7758549221</v>
      </c>
      <c r="DA503">
        <v>4369127.82</v>
      </c>
      <c r="DB503" t="s">
        <v>10</v>
      </c>
      <c r="DC503" t="b">
        <v>1</v>
      </c>
      <c r="DD503">
        <v>4369127.82</v>
      </c>
      <c r="DE503">
        <v>0</v>
      </c>
      <c r="DF503" t="b">
        <v>1</v>
      </c>
      <c r="DG503" s="23">
        <f>ROUND(ПП4[[#This Row],[Стоимость квартиры с отделкой]]/1000000,2)</f>
        <v>4.37</v>
      </c>
    </row>
    <row r="504" spans="1:111" x14ac:dyDescent="0.25">
      <c r="A504">
        <v>503</v>
      </c>
      <c r="B504" t="s">
        <v>22</v>
      </c>
      <c r="C504">
        <v>13</v>
      </c>
      <c r="D504">
        <v>3</v>
      </c>
      <c r="E504">
        <v>3</v>
      </c>
      <c r="F504">
        <v>16.05</v>
      </c>
      <c r="G504">
        <v>11.28</v>
      </c>
      <c r="H504">
        <v>10.82</v>
      </c>
      <c r="I504">
        <v>38.15</v>
      </c>
      <c r="J504">
        <v>17.41</v>
      </c>
      <c r="K504">
        <v>3.81</v>
      </c>
      <c r="L504">
        <v>1.87</v>
      </c>
      <c r="N504">
        <v>11.71</v>
      </c>
      <c r="O504">
        <v>2.65</v>
      </c>
      <c r="Q504">
        <v>2.65</v>
      </c>
      <c r="R504">
        <v>75.599999999999994</v>
      </c>
      <c r="S504">
        <v>72.949999999999989</v>
      </c>
      <c r="T504">
        <v>74.28</v>
      </c>
      <c r="U504">
        <v>75.7</v>
      </c>
      <c r="V504">
        <v>67737.600000000006</v>
      </c>
      <c r="W504">
        <v>3386.880000000001</v>
      </c>
      <c r="X504">
        <v>71124.48000000001</v>
      </c>
      <c r="Z504">
        <v>71124.48000000001</v>
      </c>
      <c r="AB504">
        <v>71124.48000000001</v>
      </c>
      <c r="AC504">
        <v>8.7483110400000026</v>
      </c>
      <c r="AD504">
        <v>71133.228311040017</v>
      </c>
      <c r="AF504">
        <v>71133.228311040017</v>
      </c>
      <c r="AH504">
        <v>71133.228311040017</v>
      </c>
      <c r="AJ504">
        <v>71133.228311040017</v>
      </c>
      <c r="AL504">
        <v>71133.228311040017</v>
      </c>
      <c r="AN504">
        <v>71133.228311040017</v>
      </c>
      <c r="AP504">
        <v>71133.228311040017</v>
      </c>
      <c r="AR504">
        <v>71133.228311040017</v>
      </c>
      <c r="AT504">
        <v>71133.228311040017</v>
      </c>
      <c r="AV504">
        <v>71133.228311040017</v>
      </c>
      <c r="AX504">
        <v>71133.228311040017</v>
      </c>
      <c r="AZ504">
        <v>71133.228311040017</v>
      </c>
      <c r="BB504">
        <v>71133.228311040017</v>
      </c>
      <c r="BD504">
        <v>71133.228311040017</v>
      </c>
      <c r="BF504">
        <v>71133.228311040017</v>
      </c>
      <c r="BH504">
        <v>71133.228311040017</v>
      </c>
      <c r="BI504" s="5"/>
      <c r="BJ504" s="5">
        <v>71133.228311040017</v>
      </c>
      <c r="BL504">
        <v>71133.228311040017</v>
      </c>
      <c r="BN504">
        <v>71133.228311040017</v>
      </c>
      <c r="BP504">
        <v>71133.228311040017</v>
      </c>
      <c r="BR504">
        <v>71133.228311040017</v>
      </c>
      <c r="BT504">
        <v>71133.228311040017</v>
      </c>
      <c r="BV504">
        <v>71133.228311040017</v>
      </c>
      <c r="BX504">
        <v>71133.228311040017</v>
      </c>
      <c r="BY504">
        <v>71133.23</v>
      </c>
      <c r="BZ504">
        <v>5283776.32</v>
      </c>
      <c r="CC504">
        <v>0</v>
      </c>
      <c r="CD504">
        <v>71133.229940764679</v>
      </c>
      <c r="CE504">
        <v>5283776.32</v>
      </c>
      <c r="CF504" t="s">
        <v>9</v>
      </c>
      <c r="CG504">
        <v>4000</v>
      </c>
      <c r="CH504">
        <v>75133.229940764679</v>
      </c>
      <c r="CI504">
        <v>297120</v>
      </c>
      <c r="CJ504">
        <v>5580896.3200000003</v>
      </c>
      <c r="CK504" t="s">
        <v>20</v>
      </c>
      <c r="CN504">
        <v>0</v>
      </c>
      <c r="CO504" t="s">
        <v>1</v>
      </c>
      <c r="CP504" t="s">
        <v>1</v>
      </c>
      <c r="CQ504" t="b">
        <v>1</v>
      </c>
      <c r="CR504" t="s">
        <v>1863</v>
      </c>
      <c r="CT504" t="s">
        <v>1871</v>
      </c>
      <c r="CU504" t="s">
        <v>1858</v>
      </c>
      <c r="CV504" t="s">
        <v>1225</v>
      </c>
      <c r="CW504" t="s">
        <v>128</v>
      </c>
      <c r="CX504" t="s">
        <v>1450</v>
      </c>
      <c r="CY504">
        <v>1.4200000000000017</v>
      </c>
      <c r="CZ504">
        <v>106689.18651588596</v>
      </c>
      <c r="DA504">
        <v>5580896.3200000003</v>
      </c>
      <c r="DB504" t="s">
        <v>9</v>
      </c>
      <c r="DC504" t="b">
        <v>1</v>
      </c>
      <c r="DD504">
        <v>5580896.3200000003</v>
      </c>
      <c r="DE504">
        <v>0</v>
      </c>
      <c r="DF504" t="b">
        <v>1</v>
      </c>
      <c r="DG504" s="23">
        <f>ROUND(ПП4[[#This Row],[Стоимость квартиры с отделкой]]/1000000,2)</f>
        <v>5.58</v>
      </c>
    </row>
    <row r="505" spans="1:111" x14ac:dyDescent="0.25">
      <c r="A505">
        <v>504</v>
      </c>
      <c r="B505" t="s">
        <v>22</v>
      </c>
      <c r="C505">
        <v>13</v>
      </c>
      <c r="D505">
        <v>4</v>
      </c>
      <c r="E505">
        <v>1</v>
      </c>
      <c r="F505">
        <v>12.09</v>
      </c>
      <c r="I505">
        <v>12.09</v>
      </c>
      <c r="J505">
        <v>12.26</v>
      </c>
      <c r="K505">
        <v>3.71</v>
      </c>
      <c r="N505">
        <v>7.06</v>
      </c>
      <c r="O505">
        <v>2.75</v>
      </c>
      <c r="Q505">
        <v>2.75</v>
      </c>
      <c r="R505">
        <v>37.869999999999997</v>
      </c>
      <c r="S505">
        <v>35.119999999999997</v>
      </c>
      <c r="T505">
        <v>36.5</v>
      </c>
      <c r="U505">
        <v>37.6</v>
      </c>
      <c r="V505">
        <v>72100</v>
      </c>
      <c r="W505">
        <v>3605</v>
      </c>
      <c r="X505">
        <v>75705</v>
      </c>
      <c r="Y505">
        <v>3028.2000000000003</v>
      </c>
      <c r="Z505">
        <v>78733.2</v>
      </c>
      <c r="AA505">
        <v>3936.66</v>
      </c>
      <c r="AB505">
        <v>82669.86</v>
      </c>
      <c r="AC505">
        <v>10.16839278</v>
      </c>
      <c r="AD505">
        <v>82680.028392780005</v>
      </c>
      <c r="AE505">
        <v>4134.0014196390002</v>
      </c>
      <c r="AF505">
        <v>86814.029812419001</v>
      </c>
      <c r="AG505">
        <v>4340.7014906209506</v>
      </c>
      <c r="AH505">
        <v>91154.731303039953</v>
      </c>
      <c r="AI505">
        <v>2734.6419390911983</v>
      </c>
      <c r="AJ505">
        <v>93889.373242131158</v>
      </c>
      <c r="AK505">
        <v>938.8937324213116</v>
      </c>
      <c r="AL505">
        <v>94828.266974552476</v>
      </c>
      <c r="AM505">
        <v>1896.5653394910496</v>
      </c>
      <c r="AN505">
        <v>96724.832314043524</v>
      </c>
      <c r="AO505">
        <v>1934.4966462808704</v>
      </c>
      <c r="AP505">
        <v>98659.328960324405</v>
      </c>
      <c r="AQ505">
        <v>2959.7798688097314</v>
      </c>
      <c r="AR505">
        <v>101619.10882913411</v>
      </c>
      <c r="AT505">
        <v>101619.10882913411</v>
      </c>
      <c r="AU505">
        <v>3048.5732648740232</v>
      </c>
      <c r="AV505">
        <v>104667.68209400814</v>
      </c>
      <c r="AW505">
        <v>6280.0609256404878</v>
      </c>
      <c r="AX505">
        <v>110947.74301964862</v>
      </c>
      <c r="AZ505">
        <v>110947.74301964862</v>
      </c>
      <c r="BB505">
        <v>110947.74301964862</v>
      </c>
      <c r="BD505">
        <v>110947.74301964862</v>
      </c>
      <c r="BF505">
        <v>110947.74301964862</v>
      </c>
      <c r="BH505">
        <v>110947.74301964862</v>
      </c>
      <c r="BI505" s="5">
        <v>5547.3871509824312</v>
      </c>
      <c r="BJ505" s="5">
        <v>116495.13017063103</v>
      </c>
      <c r="BK505">
        <v>500</v>
      </c>
      <c r="BL505">
        <v>116995.13017063103</v>
      </c>
      <c r="BN505">
        <v>116995.13017063103</v>
      </c>
      <c r="BP505">
        <v>116995.13017063103</v>
      </c>
      <c r="BR505">
        <v>116995.13017063103</v>
      </c>
      <c r="BT505">
        <v>116995.13017063103</v>
      </c>
      <c r="BV505">
        <v>116995.13017063103</v>
      </c>
      <c r="BX505">
        <v>116995.13017063103</v>
      </c>
      <c r="BY505">
        <v>116995.13</v>
      </c>
      <c r="BZ505">
        <v>4270400</v>
      </c>
      <c r="CC505">
        <v>0</v>
      </c>
      <c r="CD505">
        <v>116997.2602739726</v>
      </c>
      <c r="CE505">
        <v>4270400</v>
      </c>
      <c r="CF505" t="s">
        <v>8</v>
      </c>
      <c r="CH505">
        <v>116997.2602739726</v>
      </c>
      <c r="CI505">
        <v>0</v>
      </c>
      <c r="CJ505">
        <v>4270400</v>
      </c>
      <c r="CN505">
        <v>0</v>
      </c>
      <c r="CO505" t="s">
        <v>1</v>
      </c>
      <c r="CP505" t="s">
        <v>1</v>
      </c>
      <c r="CQ505" t="b">
        <v>1</v>
      </c>
      <c r="CR505" t="s">
        <v>1863</v>
      </c>
      <c r="CT505" t="s">
        <v>1871</v>
      </c>
      <c r="CU505" t="s">
        <v>1864</v>
      </c>
      <c r="CV505" t="s">
        <v>1226</v>
      </c>
      <c r="CW505" t="s">
        <v>1269</v>
      </c>
      <c r="CX505" t="s">
        <v>1450</v>
      </c>
      <c r="CY505">
        <v>1.1000000000000014</v>
      </c>
      <c r="CZ505">
        <v>128696.98630137002</v>
      </c>
      <c r="DA505">
        <v>4270400</v>
      </c>
      <c r="DB505" t="s">
        <v>8</v>
      </c>
      <c r="DC505" t="b">
        <v>1</v>
      </c>
      <c r="DD505">
        <v>4270400</v>
      </c>
      <c r="DE505">
        <v>0</v>
      </c>
      <c r="DF505" t="b">
        <v>1</v>
      </c>
      <c r="DG505" s="23">
        <f>ROUND(ПП4[[#This Row],[Стоимость квартиры с отделкой]]/1000000,2)</f>
        <v>4.2699999999999996</v>
      </c>
    </row>
    <row r="506" spans="1:111" x14ac:dyDescent="0.25">
      <c r="A506">
        <v>505</v>
      </c>
      <c r="B506" t="s">
        <v>22</v>
      </c>
      <c r="C506">
        <v>13</v>
      </c>
      <c r="D506">
        <v>5</v>
      </c>
      <c r="E506">
        <v>2</v>
      </c>
      <c r="F506">
        <v>15.61</v>
      </c>
      <c r="G506">
        <v>12.02</v>
      </c>
      <c r="I506">
        <v>27.63</v>
      </c>
      <c r="J506">
        <v>13.1</v>
      </c>
      <c r="K506">
        <v>3.61</v>
      </c>
      <c r="L506">
        <v>1.82</v>
      </c>
      <c r="N506">
        <v>8.52</v>
      </c>
      <c r="O506">
        <v>2.72</v>
      </c>
      <c r="Q506">
        <v>2.72</v>
      </c>
      <c r="R506">
        <v>57.4</v>
      </c>
      <c r="S506">
        <v>54.68</v>
      </c>
      <c r="T506">
        <v>56.04</v>
      </c>
      <c r="U506">
        <v>57.9</v>
      </c>
      <c r="V506">
        <v>67972.800000000003</v>
      </c>
      <c r="W506">
        <v>3398.6400000000003</v>
      </c>
      <c r="X506">
        <v>71371.44</v>
      </c>
      <c r="Z506">
        <v>71371.44</v>
      </c>
      <c r="AA506">
        <v>3568.5720000000001</v>
      </c>
      <c r="AB506">
        <v>74940.012000000002</v>
      </c>
      <c r="AC506">
        <v>9.2176214760000015</v>
      </c>
      <c r="AD506">
        <v>74949.229621475999</v>
      </c>
      <c r="AF506">
        <v>74949.229621475999</v>
      </c>
      <c r="AH506">
        <v>74949.229621475999</v>
      </c>
      <c r="AI506">
        <v>1498.98459242952</v>
      </c>
      <c r="AJ506">
        <v>76448.214213905521</v>
      </c>
      <c r="AK506">
        <v>764.48214213905521</v>
      </c>
      <c r="AL506">
        <v>77212.696356044573</v>
      </c>
      <c r="AN506">
        <v>77212.696356044573</v>
      </c>
      <c r="AP506">
        <v>77212.696356044573</v>
      </c>
      <c r="AR506">
        <v>77212.696356044573</v>
      </c>
      <c r="AT506">
        <v>77212.696356044573</v>
      </c>
      <c r="AV506">
        <v>77212.696356044573</v>
      </c>
      <c r="AX506">
        <v>77212.696356044573</v>
      </c>
      <c r="AZ506">
        <v>77212.696356044573</v>
      </c>
      <c r="BB506">
        <v>77212.696356044573</v>
      </c>
      <c r="BD506">
        <v>77212.696356044573</v>
      </c>
      <c r="BF506">
        <v>77212.696356044573</v>
      </c>
      <c r="BH506">
        <v>77212.696356044573</v>
      </c>
      <c r="BI506" s="5"/>
      <c r="BJ506" s="5">
        <v>77212.696356044573</v>
      </c>
      <c r="BL506">
        <v>77212.696356044573</v>
      </c>
      <c r="BN506">
        <v>77212.696356044573</v>
      </c>
      <c r="BP506">
        <v>77212.696356044573</v>
      </c>
      <c r="BR506">
        <v>77212.696356044573</v>
      </c>
      <c r="BT506">
        <v>77212.696356044573</v>
      </c>
      <c r="BV506">
        <v>77212.696356044573</v>
      </c>
      <c r="BX506">
        <v>77212.696356044573</v>
      </c>
      <c r="BY506">
        <v>77212.7</v>
      </c>
      <c r="BZ506">
        <v>4326999.71</v>
      </c>
      <c r="CB506">
        <v>0.06</v>
      </c>
      <c r="CC506">
        <v>259619.98259999999</v>
      </c>
      <c r="CD506">
        <v>72579.938079942905</v>
      </c>
      <c r="CE506">
        <v>4067379.73</v>
      </c>
      <c r="CF506" t="s">
        <v>9</v>
      </c>
      <c r="CG506">
        <v>4000</v>
      </c>
      <c r="CH506">
        <v>76579.938079942905</v>
      </c>
      <c r="CI506">
        <v>224160.00000000047</v>
      </c>
      <c r="CJ506">
        <v>4291539.7300000004</v>
      </c>
      <c r="CL506" t="s">
        <v>110</v>
      </c>
      <c r="CN506">
        <v>0</v>
      </c>
      <c r="CO506" t="s">
        <v>1</v>
      </c>
      <c r="CP506" t="s">
        <v>1</v>
      </c>
      <c r="CQ506" t="b">
        <v>1</v>
      </c>
      <c r="CR506" t="s">
        <v>1863</v>
      </c>
      <c r="CT506" t="s">
        <v>1871</v>
      </c>
      <c r="CU506" t="s">
        <v>1865</v>
      </c>
      <c r="CV506" t="s">
        <v>1227</v>
      </c>
      <c r="CW506" t="s">
        <v>128</v>
      </c>
      <c r="CX506" t="s">
        <v>1450</v>
      </c>
      <c r="CY506">
        <v>1.8599999999999992</v>
      </c>
      <c r="CZ506">
        <v>142438.68482869375</v>
      </c>
      <c r="DA506">
        <v>4291539.7300000004</v>
      </c>
      <c r="DB506" t="s">
        <v>9</v>
      </c>
      <c r="DC506" t="b">
        <v>1</v>
      </c>
      <c r="DD506">
        <v>4291539.7300000004</v>
      </c>
      <c r="DE506">
        <v>0</v>
      </c>
      <c r="DF506" t="b">
        <v>1</v>
      </c>
      <c r="DG506" s="23">
        <f>ROUND(ПП4[[#This Row],[Стоимость квартиры с отделкой]]/1000000,2)</f>
        <v>4.29</v>
      </c>
    </row>
    <row r="507" spans="1:111" x14ac:dyDescent="0.25">
      <c r="A507">
        <v>506</v>
      </c>
      <c r="B507" t="s">
        <v>22</v>
      </c>
      <c r="C507">
        <v>13</v>
      </c>
      <c r="D507">
        <v>6</v>
      </c>
      <c r="E507">
        <v>2</v>
      </c>
      <c r="F507">
        <v>15.61</v>
      </c>
      <c r="G507">
        <v>9.66</v>
      </c>
      <c r="I507">
        <v>25.27</v>
      </c>
      <c r="J507">
        <v>16.53</v>
      </c>
      <c r="K507">
        <v>3.63</v>
      </c>
      <c r="L507">
        <v>2.21</v>
      </c>
      <c r="N507">
        <v>9.6199999999999992</v>
      </c>
      <c r="O507">
        <v>2.72</v>
      </c>
      <c r="Q507">
        <v>2.72</v>
      </c>
      <c r="R507">
        <v>59.98</v>
      </c>
      <c r="S507">
        <v>57.26</v>
      </c>
      <c r="T507">
        <v>58.62</v>
      </c>
      <c r="U507">
        <v>60.099999999999994</v>
      </c>
      <c r="V507">
        <v>68639.199999999997</v>
      </c>
      <c r="W507">
        <v>3431.96</v>
      </c>
      <c r="X507">
        <v>72071.16</v>
      </c>
      <c r="Z507">
        <v>72071.16</v>
      </c>
      <c r="AB507">
        <v>72071.16</v>
      </c>
      <c r="AD507">
        <v>72071.16</v>
      </c>
      <c r="AF507">
        <v>72071.16</v>
      </c>
      <c r="AH507">
        <v>72071.16</v>
      </c>
      <c r="AJ507">
        <v>72071.16</v>
      </c>
      <c r="AL507">
        <v>72071.16</v>
      </c>
      <c r="AN507">
        <v>72071.16</v>
      </c>
      <c r="AP507">
        <v>72071.16</v>
      </c>
      <c r="AR507">
        <v>72071.16</v>
      </c>
      <c r="AT507">
        <v>72071.16</v>
      </c>
      <c r="AV507">
        <v>72071.16</v>
      </c>
      <c r="AX507">
        <v>72071.16</v>
      </c>
      <c r="AZ507">
        <v>72071.16</v>
      </c>
      <c r="BB507">
        <v>72071.16</v>
      </c>
      <c r="BD507">
        <v>72071.16</v>
      </c>
      <c r="BF507">
        <v>72071.16</v>
      </c>
      <c r="BH507">
        <v>72071.16</v>
      </c>
      <c r="BI507" s="5"/>
      <c r="BJ507" s="5">
        <v>72071.16</v>
      </c>
      <c r="BL507">
        <v>72071.16</v>
      </c>
      <c r="BN507">
        <v>72071.16</v>
      </c>
      <c r="BP507">
        <v>72071.16</v>
      </c>
      <c r="BR507">
        <v>72071.16</v>
      </c>
      <c r="BT507">
        <v>72071.16</v>
      </c>
      <c r="BV507">
        <v>72071.16</v>
      </c>
      <c r="BX507">
        <v>72071.16</v>
      </c>
      <c r="BY507">
        <v>72071.16</v>
      </c>
      <c r="BZ507">
        <v>4224811.4000000004</v>
      </c>
      <c r="CC507">
        <v>0</v>
      </c>
      <c r="CD507">
        <v>72071.160013647226</v>
      </c>
      <c r="CE507">
        <v>4224811.4000000004</v>
      </c>
      <c r="CF507" t="s">
        <v>10</v>
      </c>
      <c r="CG507">
        <v>22000</v>
      </c>
      <c r="CH507">
        <v>94071.160013647226</v>
      </c>
      <c r="CI507">
        <v>1289640</v>
      </c>
      <c r="CJ507">
        <v>5514451.4000000004</v>
      </c>
      <c r="CN507">
        <v>0</v>
      </c>
      <c r="CO507" t="s">
        <v>1</v>
      </c>
      <c r="CP507" t="s">
        <v>1</v>
      </c>
      <c r="CQ507" t="b">
        <v>1</v>
      </c>
      <c r="CR507" t="s">
        <v>1863</v>
      </c>
      <c r="CT507" t="s">
        <v>1871</v>
      </c>
      <c r="CU507" t="s">
        <v>1857</v>
      </c>
      <c r="CV507" t="s">
        <v>1228</v>
      </c>
      <c r="CW507" t="s">
        <v>128</v>
      </c>
      <c r="CX507" t="s">
        <v>1450</v>
      </c>
      <c r="CY507">
        <v>1.4799999999999969</v>
      </c>
      <c r="CZ507">
        <v>139225.31682019759</v>
      </c>
      <c r="DA507">
        <v>5514451.4000000004</v>
      </c>
      <c r="DB507" t="s">
        <v>10</v>
      </c>
      <c r="DC507" t="b">
        <v>1</v>
      </c>
      <c r="DD507">
        <v>5514451.4000000004</v>
      </c>
      <c r="DE507">
        <v>0</v>
      </c>
      <c r="DF507" t="b">
        <v>1</v>
      </c>
      <c r="DG507" s="23">
        <f>ROUND(ПП4[[#This Row],[Стоимость квартиры с отделкой]]/1000000,2)</f>
        <v>5.51</v>
      </c>
    </row>
    <row r="508" spans="1:111" x14ac:dyDescent="0.25">
      <c r="A508">
        <v>507</v>
      </c>
      <c r="B508" t="s">
        <v>22</v>
      </c>
      <c r="C508">
        <v>13</v>
      </c>
      <c r="D508">
        <v>7</v>
      </c>
      <c r="E508">
        <v>2</v>
      </c>
      <c r="F508">
        <v>11.83</v>
      </c>
      <c r="G508">
        <v>11.4</v>
      </c>
      <c r="I508">
        <v>23.23</v>
      </c>
      <c r="J508">
        <v>27.16</v>
      </c>
      <c r="K508">
        <v>5.28</v>
      </c>
      <c r="L508">
        <v>1.75</v>
      </c>
      <c r="N508">
        <v>8.67</v>
      </c>
      <c r="O508">
        <v>2.8</v>
      </c>
      <c r="Q508">
        <v>2.8</v>
      </c>
      <c r="R508">
        <v>68.89</v>
      </c>
      <c r="S508">
        <v>66.09</v>
      </c>
      <c r="T508">
        <v>67.489999999999995</v>
      </c>
      <c r="U508">
        <v>68.900000000000006</v>
      </c>
      <c r="V508">
        <v>71971.199999999997</v>
      </c>
      <c r="W508">
        <v>3598.56</v>
      </c>
      <c r="X508">
        <v>75569.759999999995</v>
      </c>
      <c r="Z508">
        <v>75569.759999999995</v>
      </c>
      <c r="AA508">
        <v>3778.4879999999998</v>
      </c>
      <c r="AB508">
        <v>79348.248000000007</v>
      </c>
      <c r="AC508">
        <v>9.7598345040000005</v>
      </c>
      <c r="AD508">
        <v>79358.007834503995</v>
      </c>
      <c r="AF508">
        <v>79358.007834503995</v>
      </c>
      <c r="AH508">
        <v>79358.007834503995</v>
      </c>
      <c r="AI508">
        <v>1587.1601566900799</v>
      </c>
      <c r="AJ508">
        <v>80945.167991194074</v>
      </c>
      <c r="AK508">
        <v>2428.3550397358222</v>
      </c>
      <c r="AL508">
        <v>83373.523030929893</v>
      </c>
      <c r="AM508">
        <v>3334.9409212371957</v>
      </c>
      <c r="AN508">
        <v>86708.463952167091</v>
      </c>
      <c r="AP508">
        <v>86708.463952167091</v>
      </c>
      <c r="AQ508">
        <v>2601.253918565013</v>
      </c>
      <c r="AR508">
        <v>89309.7178707321</v>
      </c>
      <c r="AT508">
        <v>89309.7178707321</v>
      </c>
      <c r="AU508">
        <v>2679.291536121963</v>
      </c>
      <c r="AV508">
        <v>91989.009406854064</v>
      </c>
      <c r="AX508">
        <v>91989.009406854064</v>
      </c>
      <c r="AZ508">
        <v>91989.009406854064</v>
      </c>
      <c r="BB508">
        <v>91989.009406854064</v>
      </c>
      <c r="BD508">
        <v>91989.009406854064</v>
      </c>
      <c r="BF508">
        <v>91989.009406854064</v>
      </c>
      <c r="BH508">
        <v>91989.009406854064</v>
      </c>
      <c r="BI508" s="5">
        <v>4599.4504703427037</v>
      </c>
      <c r="BJ508" s="5">
        <v>96588.459877196772</v>
      </c>
      <c r="BK508">
        <v>1000</v>
      </c>
      <c r="BL508">
        <v>97588.459877196772</v>
      </c>
      <c r="BM508">
        <v>1951.7691975439352</v>
      </c>
      <c r="BN508">
        <v>99540.229074740724</v>
      </c>
      <c r="BO508">
        <v>4977.0114537370355</v>
      </c>
      <c r="BP508">
        <v>104517.24052847776</v>
      </c>
      <c r="BQ508">
        <v>500</v>
      </c>
      <c r="BR508">
        <v>105017.24052847776</v>
      </c>
      <c r="BT508">
        <v>105017.24052847776</v>
      </c>
      <c r="BV508">
        <v>105017.24052847776</v>
      </c>
      <c r="BX508">
        <v>105017.24052847776</v>
      </c>
      <c r="BY508">
        <v>105017.24</v>
      </c>
      <c r="BZ508">
        <v>7087700</v>
      </c>
      <c r="CB508">
        <v>0.02</v>
      </c>
      <c r="CC508">
        <v>141754</v>
      </c>
      <c r="CD508">
        <v>102918.15083716108</v>
      </c>
      <c r="CE508">
        <v>6945946</v>
      </c>
      <c r="CF508" t="s">
        <v>10</v>
      </c>
      <c r="CG508">
        <v>22000</v>
      </c>
      <c r="CH508">
        <v>124918.15083716108</v>
      </c>
      <c r="CI508">
        <v>1484780</v>
      </c>
      <c r="CJ508">
        <v>8430726</v>
      </c>
      <c r="CK508" t="s">
        <v>20</v>
      </c>
      <c r="CL508" t="s">
        <v>1324</v>
      </c>
      <c r="CN508">
        <v>0</v>
      </c>
      <c r="CO508" t="s">
        <v>1</v>
      </c>
      <c r="CP508" t="s">
        <v>1</v>
      </c>
      <c r="CQ508" t="b">
        <v>1</v>
      </c>
      <c r="CR508" t="s">
        <v>1863</v>
      </c>
      <c r="CT508" t="s">
        <v>1871</v>
      </c>
      <c r="CU508" t="s">
        <v>1857</v>
      </c>
      <c r="CV508" t="s">
        <v>1229</v>
      </c>
      <c r="CW508" t="s">
        <v>1269</v>
      </c>
      <c r="CX508" t="s">
        <v>1450</v>
      </c>
      <c r="CY508">
        <v>1.4100000000000108</v>
      </c>
      <c r="CZ508">
        <v>176134.59268039846</v>
      </c>
      <c r="DA508">
        <v>8430726</v>
      </c>
      <c r="DB508" t="s">
        <v>10</v>
      </c>
      <c r="DC508" t="b">
        <v>1</v>
      </c>
      <c r="DD508">
        <v>8430726</v>
      </c>
      <c r="DE508">
        <v>0</v>
      </c>
      <c r="DF508" t="b">
        <v>1</v>
      </c>
      <c r="DG508" s="23">
        <f>ROUND(ПП4[[#This Row],[Стоимость квартиры с отделкой]]/1000000,2)</f>
        <v>8.43</v>
      </c>
    </row>
    <row r="509" spans="1:111" x14ac:dyDescent="0.25">
      <c r="A509">
        <v>508</v>
      </c>
      <c r="B509" t="s">
        <v>22</v>
      </c>
      <c r="C509">
        <v>13</v>
      </c>
      <c r="D509">
        <v>8</v>
      </c>
      <c r="E509">
        <v>2</v>
      </c>
      <c r="F509">
        <v>17.25</v>
      </c>
      <c r="G509">
        <v>14.07</v>
      </c>
      <c r="I509">
        <v>31.32</v>
      </c>
      <c r="J509">
        <v>14.23</v>
      </c>
      <c r="K509">
        <v>3.81</v>
      </c>
      <c r="L509">
        <v>1.75</v>
      </c>
      <c r="N509">
        <v>11.07</v>
      </c>
      <c r="O509">
        <v>3.12</v>
      </c>
      <c r="Q509">
        <v>3.12</v>
      </c>
      <c r="R509">
        <v>65.3</v>
      </c>
      <c r="S509">
        <v>62.18</v>
      </c>
      <c r="T509">
        <v>63.74</v>
      </c>
      <c r="U509">
        <v>65.400000000000006</v>
      </c>
      <c r="V509">
        <v>69305.600000000006</v>
      </c>
      <c r="W509">
        <v>3465.2800000000007</v>
      </c>
      <c r="X509">
        <v>72770.880000000005</v>
      </c>
      <c r="Z509">
        <v>72770.880000000005</v>
      </c>
      <c r="AA509">
        <v>3638.5439999999999</v>
      </c>
      <c r="AB509">
        <v>76409.423999999999</v>
      </c>
      <c r="AC509">
        <v>9.3983591520000012</v>
      </c>
      <c r="AD509">
        <v>76418.822359152007</v>
      </c>
      <c r="AF509">
        <v>76418.822359152007</v>
      </c>
      <c r="AH509">
        <v>76418.822359152007</v>
      </c>
      <c r="AI509">
        <v>1528.37644718304</v>
      </c>
      <c r="AJ509">
        <v>77947.198806335029</v>
      </c>
      <c r="AK509">
        <v>779.4719880633503</v>
      </c>
      <c r="AL509">
        <v>78726.670794398378</v>
      </c>
      <c r="AM509">
        <v>1574.5334158879675</v>
      </c>
      <c r="AN509">
        <v>80301.204210286349</v>
      </c>
      <c r="AP509">
        <v>80301.204210286349</v>
      </c>
      <c r="AQ509">
        <v>2409.0361263085906</v>
      </c>
      <c r="AR509">
        <v>82710.240336594943</v>
      </c>
      <c r="AT509">
        <v>82710.240336594943</v>
      </c>
      <c r="AV509">
        <v>82710.240336594943</v>
      </c>
      <c r="AX509">
        <v>82710.240336594943</v>
      </c>
      <c r="AZ509">
        <v>82710.240336594943</v>
      </c>
      <c r="BB509">
        <v>82710.240336594943</v>
      </c>
      <c r="BD509">
        <v>82710.240336594943</v>
      </c>
      <c r="BF509">
        <v>82710.240336594943</v>
      </c>
      <c r="BH509">
        <v>82710.240336594943</v>
      </c>
      <c r="BI509" s="5"/>
      <c r="BJ509" s="5">
        <v>82710.240336594943</v>
      </c>
      <c r="BL509">
        <v>82710.240336594943</v>
      </c>
      <c r="BN509">
        <v>82710.240336594943</v>
      </c>
      <c r="BP509">
        <v>82710.240336594943</v>
      </c>
      <c r="BR509">
        <v>82710.240336594943</v>
      </c>
      <c r="BT509">
        <v>82710.240336594943</v>
      </c>
      <c r="BV509">
        <v>82710.240336594943</v>
      </c>
      <c r="BX509">
        <v>82710.240336594943</v>
      </c>
      <c r="BY509">
        <v>82710.240000000005</v>
      </c>
      <c r="BZ509">
        <v>5271950.7</v>
      </c>
      <c r="CA509">
        <v>254960</v>
      </c>
      <c r="CC509">
        <v>254960</v>
      </c>
      <c r="CD509">
        <v>78710.240037652969</v>
      </c>
      <c r="CE509">
        <v>5016990.7</v>
      </c>
      <c r="CF509" t="s">
        <v>9</v>
      </c>
      <c r="CG509">
        <v>4000</v>
      </c>
      <c r="CH509">
        <v>82710.240037652969</v>
      </c>
      <c r="CI509">
        <v>254960</v>
      </c>
      <c r="CJ509">
        <v>5271950.7</v>
      </c>
      <c r="CL509" t="s">
        <v>111</v>
      </c>
      <c r="CN509">
        <v>0</v>
      </c>
      <c r="CO509" t="s">
        <v>1</v>
      </c>
      <c r="CP509" t="s">
        <v>1</v>
      </c>
      <c r="CQ509" t="b">
        <v>1</v>
      </c>
      <c r="CR509" t="s">
        <v>1863</v>
      </c>
      <c r="CT509" t="s">
        <v>1871</v>
      </c>
      <c r="CU509" t="s">
        <v>1857</v>
      </c>
      <c r="CV509" t="s">
        <v>1230</v>
      </c>
      <c r="CW509" t="s">
        <v>128</v>
      </c>
      <c r="CX509" t="s">
        <v>1450</v>
      </c>
      <c r="CY509">
        <v>1.6600000000000037</v>
      </c>
      <c r="CZ509">
        <v>137298.99846250424</v>
      </c>
      <c r="DA509">
        <v>5271950.7</v>
      </c>
      <c r="DB509" t="s">
        <v>9</v>
      </c>
      <c r="DC509" t="b">
        <v>1</v>
      </c>
      <c r="DD509">
        <v>5271950.7</v>
      </c>
      <c r="DE509">
        <v>0</v>
      </c>
      <c r="DF509" t="b">
        <v>1</v>
      </c>
      <c r="DG509" s="23">
        <f>ROUND(ПП4[[#This Row],[Стоимость квартиры с отделкой]]/1000000,2)</f>
        <v>5.27</v>
      </c>
    </row>
    <row r="510" spans="1:111" x14ac:dyDescent="0.25">
      <c r="A510">
        <v>509</v>
      </c>
      <c r="B510" t="s">
        <v>22</v>
      </c>
      <c r="C510">
        <v>13</v>
      </c>
      <c r="D510">
        <v>9</v>
      </c>
      <c r="E510">
        <v>1</v>
      </c>
      <c r="F510">
        <v>16.46</v>
      </c>
      <c r="I510">
        <v>16.46</v>
      </c>
      <c r="J510">
        <v>14.25</v>
      </c>
      <c r="K510">
        <v>3.92</v>
      </c>
      <c r="N510">
        <v>8.2200000000000006</v>
      </c>
      <c r="O510">
        <v>3.03</v>
      </c>
      <c r="Q510">
        <v>3.03</v>
      </c>
      <c r="R510">
        <v>45.88</v>
      </c>
      <c r="S510">
        <v>42.85</v>
      </c>
      <c r="T510">
        <v>44.37</v>
      </c>
      <c r="U510">
        <v>45.8</v>
      </c>
      <c r="V510">
        <v>72800</v>
      </c>
      <c r="W510">
        <v>3640</v>
      </c>
      <c r="X510">
        <v>76440</v>
      </c>
      <c r="Z510">
        <v>76440</v>
      </c>
      <c r="AA510">
        <v>3822</v>
      </c>
      <c r="AB510">
        <v>80262</v>
      </c>
      <c r="AC510">
        <v>9.8722260000000013</v>
      </c>
      <c r="AD510">
        <v>80271.872226000007</v>
      </c>
      <c r="AE510">
        <v>4013.5936113000007</v>
      </c>
      <c r="AF510">
        <v>84285.465837300013</v>
      </c>
      <c r="AH510">
        <v>84285.465837300013</v>
      </c>
      <c r="AI510">
        <v>2528.5639751190001</v>
      </c>
      <c r="AJ510">
        <v>86814.029812419001</v>
      </c>
      <c r="AK510">
        <v>868.14029812419028</v>
      </c>
      <c r="AL510">
        <v>87682.1701105432</v>
      </c>
      <c r="AM510">
        <v>1753.643402210864</v>
      </c>
      <c r="AN510">
        <v>89435.813512754059</v>
      </c>
      <c r="AO510">
        <v>1788.7162702550811</v>
      </c>
      <c r="AP510">
        <v>91224.529783009159</v>
      </c>
      <c r="AQ510">
        <v>2736.7358934902741</v>
      </c>
      <c r="AR510">
        <v>93961.265676499417</v>
      </c>
      <c r="AT510">
        <v>93961.265676499417</v>
      </c>
      <c r="AU510">
        <v>2818.8379702949824</v>
      </c>
      <c r="AV510">
        <v>96780.103646794407</v>
      </c>
      <c r="AX510">
        <v>96780.103646794407</v>
      </c>
      <c r="AZ510">
        <v>96780.103646794407</v>
      </c>
      <c r="BB510">
        <v>96780.103646794407</v>
      </c>
      <c r="BD510">
        <v>96780.103646794407</v>
      </c>
      <c r="BF510">
        <v>96780.103646794407</v>
      </c>
      <c r="BH510">
        <v>96780.103646794407</v>
      </c>
      <c r="BI510" s="5"/>
      <c r="BJ510" s="5">
        <v>96780.103646794407</v>
      </c>
      <c r="BL510">
        <v>96780.103646794407</v>
      </c>
      <c r="BN510">
        <v>96780.103646794407</v>
      </c>
      <c r="BP510">
        <v>96780.103646794407</v>
      </c>
      <c r="BR510">
        <v>96780.103646794407</v>
      </c>
      <c r="BT510">
        <v>96780.103646794407</v>
      </c>
      <c r="BV510">
        <v>96780.103646794407</v>
      </c>
      <c r="BX510">
        <v>96780.103646794407</v>
      </c>
      <c r="BY510">
        <v>96780.1</v>
      </c>
      <c r="BZ510">
        <v>4294133.04</v>
      </c>
      <c r="CC510">
        <v>0</v>
      </c>
      <c r="CD510">
        <v>96780.100067613253</v>
      </c>
      <c r="CE510">
        <v>4294133.04</v>
      </c>
      <c r="CF510" t="s">
        <v>9</v>
      </c>
      <c r="CG510">
        <v>7500</v>
      </c>
      <c r="CH510">
        <v>104280.10006761324</v>
      </c>
      <c r="CI510">
        <v>332775</v>
      </c>
      <c r="CJ510">
        <v>4626908.04</v>
      </c>
      <c r="CN510">
        <v>0</v>
      </c>
      <c r="CO510" t="s">
        <v>1</v>
      </c>
      <c r="CP510" t="s">
        <v>1</v>
      </c>
      <c r="CQ510" t="b">
        <v>1</v>
      </c>
      <c r="CR510" t="s">
        <v>1863</v>
      </c>
      <c r="CT510" t="s">
        <v>1871</v>
      </c>
      <c r="CU510" t="s">
        <v>1856</v>
      </c>
      <c r="CV510" t="s">
        <v>1231</v>
      </c>
      <c r="CW510" t="s">
        <v>128</v>
      </c>
      <c r="CX510" t="s">
        <v>1450</v>
      </c>
      <c r="CY510">
        <v>1.4300000000000068</v>
      </c>
      <c r="CZ510">
        <v>149120.54309668767</v>
      </c>
      <c r="DA510">
        <v>4626908.04</v>
      </c>
      <c r="DB510" t="s">
        <v>9</v>
      </c>
      <c r="DC510" t="b">
        <v>1</v>
      </c>
      <c r="DD510">
        <v>4626908.04</v>
      </c>
      <c r="DE510">
        <v>0</v>
      </c>
      <c r="DF510" t="b">
        <v>1</v>
      </c>
      <c r="DG510" s="23">
        <f>ROUND(ПП4[[#This Row],[Стоимость квартиры с отделкой]]/1000000,2)</f>
        <v>4.63</v>
      </c>
    </row>
    <row r="511" spans="1:111" x14ac:dyDescent="0.25">
      <c r="A511">
        <v>510</v>
      </c>
      <c r="B511" t="s">
        <v>22</v>
      </c>
      <c r="C511">
        <v>14</v>
      </c>
      <c r="D511">
        <v>1</v>
      </c>
      <c r="E511">
        <v>1</v>
      </c>
      <c r="F511">
        <v>14.05</v>
      </c>
      <c r="I511">
        <v>14.05</v>
      </c>
      <c r="J511">
        <v>12.32</v>
      </c>
      <c r="K511">
        <v>3.87</v>
      </c>
      <c r="N511">
        <v>8.14</v>
      </c>
      <c r="O511">
        <v>2.72</v>
      </c>
      <c r="Q511">
        <v>2.72</v>
      </c>
      <c r="R511">
        <v>41.1</v>
      </c>
      <c r="S511">
        <v>38.380000000000003</v>
      </c>
      <c r="T511">
        <v>39.74</v>
      </c>
      <c r="U511">
        <v>40.9</v>
      </c>
      <c r="V511">
        <v>71400</v>
      </c>
      <c r="W511">
        <v>3570</v>
      </c>
      <c r="X511">
        <v>74970</v>
      </c>
      <c r="Y511">
        <v>2998.8</v>
      </c>
      <c r="Z511">
        <v>77968.800000000003</v>
      </c>
      <c r="AA511">
        <v>3898.440000000001</v>
      </c>
      <c r="AB511">
        <v>81867.240000000005</v>
      </c>
      <c r="AC511">
        <v>10.069670520000001</v>
      </c>
      <c r="AD511">
        <v>81877.309670520001</v>
      </c>
      <c r="AE511">
        <v>4093.8654835259999</v>
      </c>
      <c r="AF511">
        <v>85971.175154045995</v>
      </c>
      <c r="AH511">
        <v>85971.175154045995</v>
      </c>
      <c r="AI511">
        <v>2579.1352546213802</v>
      </c>
      <c r="AJ511">
        <v>88550.31040866737</v>
      </c>
      <c r="AK511">
        <v>885.50310408667372</v>
      </c>
      <c r="AL511">
        <v>89435.813512754044</v>
      </c>
      <c r="AM511">
        <v>1788.7162702550809</v>
      </c>
      <c r="AN511">
        <v>91224.529783009129</v>
      </c>
      <c r="AP511">
        <v>91224.529783009129</v>
      </c>
      <c r="AQ511">
        <v>2736.7358934902736</v>
      </c>
      <c r="AR511">
        <v>93961.265676499403</v>
      </c>
      <c r="AS511">
        <v>4698.0632838249703</v>
      </c>
      <c r="AT511">
        <v>98659.32896032439</v>
      </c>
      <c r="AU511">
        <v>2959.7798688097309</v>
      </c>
      <c r="AV511">
        <v>101619.1088291341</v>
      </c>
      <c r="AW511">
        <v>6097.1465297480454</v>
      </c>
      <c r="AX511">
        <v>107716.25535888216</v>
      </c>
      <c r="AZ511">
        <v>107716.25535888216</v>
      </c>
      <c r="BB511">
        <v>107716.25535888216</v>
      </c>
      <c r="BD511">
        <v>107716.25535888216</v>
      </c>
      <c r="BF511">
        <v>107716.25535888216</v>
      </c>
      <c r="BH511">
        <v>107716.25535888216</v>
      </c>
      <c r="BI511" s="5"/>
      <c r="BJ511" s="5">
        <v>107716.25535888216</v>
      </c>
      <c r="BL511">
        <v>107716.25535888216</v>
      </c>
      <c r="BN511">
        <v>107716.25535888216</v>
      </c>
      <c r="BP511">
        <v>107716.25535888216</v>
      </c>
      <c r="BR511">
        <v>107716.25535888216</v>
      </c>
      <c r="BT511">
        <v>107716.25535888216</v>
      </c>
      <c r="BV511">
        <v>107716.25535888216</v>
      </c>
      <c r="BX511">
        <v>107716.25535888216</v>
      </c>
      <c r="BY511">
        <v>107716.26</v>
      </c>
      <c r="BZ511">
        <v>4280700</v>
      </c>
      <c r="CB511">
        <v>0.05</v>
      </c>
      <c r="CC511">
        <v>214035</v>
      </c>
      <c r="CD511">
        <v>102331.78158027177</v>
      </c>
      <c r="CE511">
        <v>4066665</v>
      </c>
      <c r="CF511" t="s">
        <v>8</v>
      </c>
      <c r="CH511">
        <v>102331.78158027177</v>
      </c>
      <c r="CI511">
        <v>0</v>
      </c>
      <c r="CJ511">
        <v>4066665</v>
      </c>
      <c r="CL511" t="s">
        <v>110</v>
      </c>
      <c r="CN511">
        <v>0</v>
      </c>
      <c r="CO511" t="s">
        <v>1</v>
      </c>
      <c r="CP511" t="s">
        <v>1</v>
      </c>
      <c r="CQ511" t="b">
        <v>1</v>
      </c>
      <c r="CR511" t="s">
        <v>1863</v>
      </c>
      <c r="CT511" t="s">
        <v>1871</v>
      </c>
      <c r="CU511" t="s">
        <v>1864</v>
      </c>
      <c r="CV511" t="s">
        <v>1232</v>
      </c>
      <c r="CW511" t="s">
        <v>1269</v>
      </c>
      <c r="CX511" t="s">
        <v>1450</v>
      </c>
      <c r="CY511">
        <v>1.1599999999999966</v>
      </c>
      <c r="CZ511">
        <v>118704.8666331149</v>
      </c>
      <c r="DA511">
        <v>4066665</v>
      </c>
      <c r="DB511" t="s">
        <v>8</v>
      </c>
      <c r="DC511" t="b">
        <v>1</v>
      </c>
      <c r="DD511">
        <v>4066665</v>
      </c>
      <c r="DE511">
        <v>0</v>
      </c>
      <c r="DF511" t="b">
        <v>1</v>
      </c>
      <c r="DG511" s="23">
        <f>ROUND(ПП4[[#This Row],[Стоимость квартиры с отделкой]]/1000000,2)</f>
        <v>4.07</v>
      </c>
    </row>
    <row r="512" spans="1:111" x14ac:dyDescent="0.25">
      <c r="A512">
        <v>511</v>
      </c>
      <c r="B512" t="s">
        <v>22</v>
      </c>
      <c r="C512">
        <v>14</v>
      </c>
      <c r="D512">
        <v>2</v>
      </c>
      <c r="E512">
        <v>1</v>
      </c>
      <c r="F512">
        <v>14.29</v>
      </c>
      <c r="I512">
        <v>14.29</v>
      </c>
      <c r="J512">
        <v>12.32</v>
      </c>
      <c r="K512">
        <v>3.72</v>
      </c>
      <c r="N512">
        <v>6.91</v>
      </c>
      <c r="O512">
        <v>2.72</v>
      </c>
      <c r="Q512">
        <v>2.72</v>
      </c>
      <c r="R512">
        <v>39.96</v>
      </c>
      <c r="S512">
        <v>37.24</v>
      </c>
      <c r="T512">
        <v>38.6</v>
      </c>
      <c r="U512">
        <v>39.9</v>
      </c>
      <c r="V512">
        <v>71400</v>
      </c>
      <c r="W512">
        <v>3570</v>
      </c>
      <c r="X512">
        <v>74970</v>
      </c>
      <c r="Y512">
        <v>2998.8</v>
      </c>
      <c r="Z512">
        <v>77968.800000000003</v>
      </c>
      <c r="AA512">
        <v>3898.440000000001</v>
      </c>
      <c r="AB512">
        <v>81867.240000000005</v>
      </c>
      <c r="AC512">
        <v>10.069670520000001</v>
      </c>
      <c r="AD512">
        <v>81877.309670520001</v>
      </c>
      <c r="AE512">
        <v>4093.8654835259999</v>
      </c>
      <c r="AF512">
        <v>85971.175154045995</v>
      </c>
      <c r="AH512">
        <v>85971.175154045995</v>
      </c>
      <c r="AI512">
        <v>2579.1352546213802</v>
      </c>
      <c r="AJ512">
        <v>88550.31040866737</v>
      </c>
      <c r="AK512">
        <v>885.50310408667372</v>
      </c>
      <c r="AL512">
        <v>89435.813512754044</v>
      </c>
      <c r="AM512">
        <v>1788.7162702550809</v>
      </c>
      <c r="AN512">
        <v>91224.529783009129</v>
      </c>
      <c r="AO512">
        <v>1824.4905956601824</v>
      </c>
      <c r="AP512">
        <v>93049.020378669316</v>
      </c>
      <c r="AR512">
        <v>93049.020378669316</v>
      </c>
      <c r="AT512">
        <v>93049.020378669316</v>
      </c>
      <c r="AV512">
        <v>93049.020378669316</v>
      </c>
      <c r="AX512">
        <v>93049.020378669316</v>
      </c>
      <c r="AZ512">
        <v>93049.020378669316</v>
      </c>
      <c r="BB512">
        <v>93049.020378669316</v>
      </c>
      <c r="BD512">
        <v>93049.020378669316</v>
      </c>
      <c r="BF512">
        <v>93049.020378669316</v>
      </c>
      <c r="BH512">
        <v>93049.020378669316</v>
      </c>
      <c r="BI512" s="5"/>
      <c r="BJ512" s="5">
        <v>93049.020378669316</v>
      </c>
      <c r="BL512">
        <v>93049.020378669316</v>
      </c>
      <c r="BN512">
        <v>93049.020378669316</v>
      </c>
      <c r="BP512">
        <v>93049.020378669316</v>
      </c>
      <c r="BR512">
        <v>93049.020378669316</v>
      </c>
      <c r="BT512">
        <v>93049.020378669316</v>
      </c>
      <c r="BV512">
        <v>93049.020378669316</v>
      </c>
      <c r="BX512">
        <v>93049.020378669316</v>
      </c>
      <c r="BY512">
        <v>93049.02</v>
      </c>
      <c r="BZ512">
        <v>3591692.17</v>
      </c>
      <c r="CA512">
        <v>154400</v>
      </c>
      <c r="CC512">
        <v>154400</v>
      </c>
      <c r="CD512">
        <v>89049.019948186527</v>
      </c>
      <c r="CE512">
        <v>3437292.17</v>
      </c>
      <c r="CF512" t="s">
        <v>9</v>
      </c>
      <c r="CG512">
        <v>4000</v>
      </c>
      <c r="CH512">
        <v>93049.019948186527</v>
      </c>
      <c r="CI512">
        <v>154400</v>
      </c>
      <c r="CJ512">
        <v>3591692.17</v>
      </c>
      <c r="CL512" t="s">
        <v>113</v>
      </c>
      <c r="CN512">
        <v>0</v>
      </c>
      <c r="CO512" t="s">
        <v>1</v>
      </c>
      <c r="CP512" t="s">
        <v>1</v>
      </c>
      <c r="CQ512" t="b">
        <v>1</v>
      </c>
      <c r="CR512" t="s">
        <v>1863</v>
      </c>
      <c r="CT512" t="s">
        <v>1871</v>
      </c>
      <c r="CU512" t="s">
        <v>1864</v>
      </c>
      <c r="CV512" t="s">
        <v>1233</v>
      </c>
      <c r="CW512" t="s">
        <v>128</v>
      </c>
      <c r="CX512" t="s">
        <v>1450</v>
      </c>
      <c r="CY512">
        <v>1.2999999999999972</v>
      </c>
      <c r="CZ512">
        <v>120963.72593264222</v>
      </c>
      <c r="DA512">
        <v>3591692.17</v>
      </c>
      <c r="DB512" t="s">
        <v>9</v>
      </c>
      <c r="DC512" t="b">
        <v>1</v>
      </c>
      <c r="DD512">
        <v>3591692.17</v>
      </c>
      <c r="DE512">
        <v>0</v>
      </c>
      <c r="DF512" t="b">
        <v>1</v>
      </c>
      <c r="DG512" s="23">
        <f>ROUND(ПП4[[#This Row],[Стоимость квартиры с отделкой]]/1000000,2)</f>
        <v>3.59</v>
      </c>
    </row>
    <row r="513" spans="1:111" x14ac:dyDescent="0.25">
      <c r="A513">
        <v>512</v>
      </c>
      <c r="B513" t="s">
        <v>22</v>
      </c>
      <c r="C513">
        <v>14</v>
      </c>
      <c r="D513">
        <v>3</v>
      </c>
      <c r="E513">
        <v>3</v>
      </c>
      <c r="F513">
        <v>16.05</v>
      </c>
      <c r="G513">
        <v>11.28</v>
      </c>
      <c r="H513">
        <v>10.82</v>
      </c>
      <c r="I513">
        <v>38.15</v>
      </c>
      <c r="J513">
        <v>17.41</v>
      </c>
      <c r="K513">
        <v>3.81</v>
      </c>
      <c r="L513">
        <v>1.87</v>
      </c>
      <c r="N513">
        <v>11.71</v>
      </c>
      <c r="O513">
        <v>2.65</v>
      </c>
      <c r="Q513">
        <v>2.65</v>
      </c>
      <c r="R513">
        <v>75.599999999999994</v>
      </c>
      <c r="S513">
        <v>72.949999999999989</v>
      </c>
      <c r="T513">
        <v>74.28</v>
      </c>
      <c r="U513">
        <v>75.7</v>
      </c>
      <c r="V513">
        <v>67110.400000000009</v>
      </c>
      <c r="W513">
        <v>3355.5200000000004</v>
      </c>
      <c r="X513">
        <v>70465.920000000013</v>
      </c>
      <c r="Z513">
        <v>70465.920000000013</v>
      </c>
      <c r="AB513">
        <v>70465.920000000013</v>
      </c>
      <c r="AC513">
        <v>8.6673081600000028</v>
      </c>
      <c r="AD513">
        <v>70474.587308160015</v>
      </c>
      <c r="AF513">
        <v>70474.587308160015</v>
      </c>
      <c r="AH513">
        <v>70474.587308160015</v>
      </c>
      <c r="AI513">
        <v>2114.2376192448005</v>
      </c>
      <c r="AJ513">
        <v>72588.824927404814</v>
      </c>
      <c r="AK513">
        <v>2177.6647478221444</v>
      </c>
      <c r="AL513">
        <v>74766.489675226956</v>
      </c>
      <c r="AM513">
        <v>2990.6595870090782</v>
      </c>
      <c r="AN513">
        <v>77757.149262236038</v>
      </c>
      <c r="AO513">
        <v>2332.7144778670809</v>
      </c>
      <c r="AP513">
        <v>80089.863740103116</v>
      </c>
      <c r="AQ513">
        <v>2402.6959122030935</v>
      </c>
      <c r="AR513">
        <v>82492.559652306212</v>
      </c>
      <c r="AS513">
        <v>4124.6279826153104</v>
      </c>
      <c r="AT513">
        <v>86617.187634921516</v>
      </c>
      <c r="AU513">
        <v>2598.5156290476452</v>
      </c>
      <c r="AV513">
        <v>89215.703263969175</v>
      </c>
      <c r="AW513">
        <v>5352.942195838149</v>
      </c>
      <c r="AX513">
        <v>94568.645459807303</v>
      </c>
      <c r="AY513">
        <v>2837.0593637942188</v>
      </c>
      <c r="AZ513">
        <v>97405.704823601525</v>
      </c>
      <c r="BB513">
        <v>97405.704823601525</v>
      </c>
      <c r="BD513">
        <v>97405.704823601525</v>
      </c>
      <c r="BF513">
        <v>97405.704823601525</v>
      </c>
      <c r="BH513">
        <v>97405.704823601525</v>
      </c>
      <c r="BI513" s="5">
        <v>4870.2852411800768</v>
      </c>
      <c r="BJ513" s="5">
        <v>102275.9900647816</v>
      </c>
      <c r="BK513">
        <v>500</v>
      </c>
      <c r="BL513">
        <v>102775.9900647816</v>
      </c>
      <c r="BM513">
        <v>2055.5198012956321</v>
      </c>
      <c r="BN513">
        <v>104831.50986607723</v>
      </c>
      <c r="BP513">
        <v>104831.50986607723</v>
      </c>
      <c r="BQ513">
        <v>500</v>
      </c>
      <c r="BR513">
        <v>105331.50986607723</v>
      </c>
      <c r="BS513">
        <v>7100</v>
      </c>
      <c r="BT513">
        <v>112431.50986607723</v>
      </c>
      <c r="BU513">
        <v>4800</v>
      </c>
      <c r="BV513">
        <v>117231.50986607723</v>
      </c>
      <c r="BX513">
        <v>117231.50986607723</v>
      </c>
      <c r="BY513">
        <v>117231.51</v>
      </c>
      <c r="BZ513">
        <v>8874500</v>
      </c>
      <c r="CA513">
        <v>500000</v>
      </c>
      <c r="CC513">
        <v>500000</v>
      </c>
      <c r="CD513">
        <v>110627.47688243064</v>
      </c>
      <c r="CE513">
        <v>8374500</v>
      </c>
      <c r="CF513" t="s">
        <v>8</v>
      </c>
      <c r="CH513">
        <v>110627.47688243064</v>
      </c>
      <c r="CI513">
        <v>0</v>
      </c>
      <c r="CJ513">
        <v>8374500</v>
      </c>
      <c r="CK513" t="s">
        <v>20</v>
      </c>
      <c r="CL513" t="s">
        <v>24</v>
      </c>
      <c r="CN513">
        <v>0</v>
      </c>
      <c r="CO513" t="s">
        <v>1</v>
      </c>
      <c r="CP513" t="s">
        <v>1</v>
      </c>
      <c r="CQ513" t="b">
        <v>1</v>
      </c>
      <c r="CR513" t="s">
        <v>1863</v>
      </c>
      <c r="CS513" t="s">
        <v>1787</v>
      </c>
      <c r="CT513" t="s">
        <v>1871</v>
      </c>
      <c r="CU513" t="s">
        <v>1858</v>
      </c>
      <c r="CV513" t="s">
        <v>1234</v>
      </c>
      <c r="CW513" t="s">
        <v>1269</v>
      </c>
      <c r="CX513" t="s">
        <v>1451</v>
      </c>
      <c r="CY513">
        <v>1.4200000000000017</v>
      </c>
      <c r="CZ513">
        <v>0</v>
      </c>
      <c r="DA513">
        <v>8511100</v>
      </c>
      <c r="DB513" t="s">
        <v>8</v>
      </c>
      <c r="DC513" t="b">
        <v>1</v>
      </c>
      <c r="DD513">
        <v>8374500</v>
      </c>
      <c r="DE513">
        <v>0</v>
      </c>
      <c r="DF513" t="b">
        <v>1</v>
      </c>
      <c r="DG513" s="23">
        <f>ROUND(ПП4[[#This Row],[Стоимость квартиры с отделкой]]/1000000,2)</f>
        <v>8.3699999999999992</v>
      </c>
    </row>
    <row r="514" spans="1:111" x14ac:dyDescent="0.25">
      <c r="A514">
        <v>513</v>
      </c>
      <c r="B514" t="s">
        <v>22</v>
      </c>
      <c r="C514">
        <v>14</v>
      </c>
      <c r="D514">
        <v>4</v>
      </c>
      <c r="E514">
        <v>1</v>
      </c>
      <c r="F514">
        <v>12.09</v>
      </c>
      <c r="I514">
        <v>12.09</v>
      </c>
      <c r="J514">
        <v>12.26</v>
      </c>
      <c r="K514">
        <v>3.71</v>
      </c>
      <c r="N514">
        <v>7.06</v>
      </c>
      <c r="O514">
        <v>2.75</v>
      </c>
      <c r="Q514">
        <v>2.75</v>
      </c>
      <c r="R514">
        <v>37.869999999999997</v>
      </c>
      <c r="S514">
        <v>35.119999999999997</v>
      </c>
      <c r="T514">
        <v>36.5</v>
      </c>
      <c r="U514">
        <v>37.700000000000003</v>
      </c>
      <c r="V514">
        <v>71400</v>
      </c>
      <c r="W514">
        <v>3570</v>
      </c>
      <c r="X514">
        <v>74970</v>
      </c>
      <c r="Y514">
        <v>2998.8</v>
      </c>
      <c r="Z514">
        <v>77968.800000000003</v>
      </c>
      <c r="AA514">
        <v>3898.440000000001</v>
      </c>
      <c r="AB514">
        <v>81867.240000000005</v>
      </c>
      <c r="AC514">
        <v>10.069670520000001</v>
      </c>
      <c r="AD514">
        <v>81877.309670520001</v>
      </c>
      <c r="AE514">
        <v>4093.8654835259999</v>
      </c>
      <c r="AF514">
        <v>85971.175154045995</v>
      </c>
      <c r="AG514">
        <v>4298.5587577022998</v>
      </c>
      <c r="AH514">
        <v>90269.733911748292</v>
      </c>
      <c r="AI514">
        <v>2708.0920173524487</v>
      </c>
      <c r="AJ514">
        <v>92977.825929100742</v>
      </c>
      <c r="AK514">
        <v>929.77825929100732</v>
      </c>
      <c r="AL514">
        <v>93907.604188391764</v>
      </c>
      <c r="AM514">
        <v>1878.1520837678347</v>
      </c>
      <c r="AN514">
        <v>95785.756272159604</v>
      </c>
      <c r="AO514">
        <v>1915.7151254431919</v>
      </c>
      <c r="AP514">
        <v>97701.471397602785</v>
      </c>
      <c r="AQ514">
        <v>2931.0441419280833</v>
      </c>
      <c r="AR514">
        <v>100632.51553953088</v>
      </c>
      <c r="AT514">
        <v>100632.51553953088</v>
      </c>
      <c r="AV514">
        <v>100632.51553953088</v>
      </c>
      <c r="AX514">
        <v>100632.51553953088</v>
      </c>
      <c r="AZ514">
        <v>100632.51553953088</v>
      </c>
      <c r="BB514">
        <v>100632.51553953088</v>
      </c>
      <c r="BD514">
        <v>100632.51553953088</v>
      </c>
      <c r="BF514">
        <v>100632.51553953088</v>
      </c>
      <c r="BH514">
        <v>100632.51553953088</v>
      </c>
      <c r="BI514" s="5"/>
      <c r="BJ514" s="5">
        <v>100632.51553953088</v>
      </c>
      <c r="BL514">
        <v>100632.51553953088</v>
      </c>
      <c r="BN514">
        <v>100632.51553953088</v>
      </c>
      <c r="BP514">
        <v>100632.51553953088</v>
      </c>
      <c r="BR514">
        <v>100632.51553953088</v>
      </c>
      <c r="BT514">
        <v>100632.51553953088</v>
      </c>
      <c r="BV514">
        <v>100632.51553953088</v>
      </c>
      <c r="BX514">
        <v>100632.51553953088</v>
      </c>
      <c r="BY514">
        <v>100632.52</v>
      </c>
      <c r="BZ514">
        <v>3673086.98</v>
      </c>
      <c r="CC514">
        <v>0</v>
      </c>
      <c r="CD514">
        <v>100632.52</v>
      </c>
      <c r="CE514">
        <v>3673086.98</v>
      </c>
      <c r="CF514" t="s">
        <v>8</v>
      </c>
      <c r="CH514">
        <v>100632.52</v>
      </c>
      <c r="CI514">
        <v>0</v>
      </c>
      <c r="CJ514">
        <v>3673086.98</v>
      </c>
      <c r="CN514">
        <v>0</v>
      </c>
      <c r="CO514" t="s">
        <v>1</v>
      </c>
      <c r="CP514" t="s">
        <v>1</v>
      </c>
      <c r="CQ514" t="b">
        <v>1</v>
      </c>
      <c r="CR514" t="s">
        <v>1863</v>
      </c>
      <c r="CT514" t="s">
        <v>1871</v>
      </c>
      <c r="CU514" t="s">
        <v>1864</v>
      </c>
      <c r="CV514" t="s">
        <v>1235</v>
      </c>
      <c r="CW514" t="s">
        <v>128</v>
      </c>
      <c r="CX514" t="s">
        <v>1450</v>
      </c>
      <c r="CY514">
        <v>1.1999999999999955</v>
      </c>
      <c r="CZ514">
        <v>120759.02399999958</v>
      </c>
      <c r="DA514">
        <v>3673086.98</v>
      </c>
      <c r="DB514" t="s">
        <v>8</v>
      </c>
      <c r="DC514" t="b">
        <v>1</v>
      </c>
      <c r="DD514">
        <v>3673086.98</v>
      </c>
      <c r="DE514">
        <v>0</v>
      </c>
      <c r="DF514" t="b">
        <v>1</v>
      </c>
      <c r="DG514" s="23">
        <f>ROUND(ПП4[[#This Row],[Стоимость квартиры с отделкой]]/1000000,2)</f>
        <v>3.67</v>
      </c>
    </row>
    <row r="515" spans="1:111" x14ac:dyDescent="0.25">
      <c r="A515">
        <v>514</v>
      </c>
      <c r="B515" t="s">
        <v>22</v>
      </c>
      <c r="C515">
        <v>14</v>
      </c>
      <c r="D515">
        <v>5</v>
      </c>
      <c r="E515">
        <v>2</v>
      </c>
      <c r="F515">
        <v>15.61</v>
      </c>
      <c r="G515">
        <v>12.02</v>
      </c>
      <c r="I515">
        <v>27.63</v>
      </c>
      <c r="J515">
        <v>13.1</v>
      </c>
      <c r="K515">
        <v>3.61</v>
      </c>
      <c r="L515">
        <v>1.82</v>
      </c>
      <c r="N515">
        <v>8.52</v>
      </c>
      <c r="O515">
        <v>2.72</v>
      </c>
      <c r="Q515">
        <v>2.72</v>
      </c>
      <c r="R515">
        <v>57.4</v>
      </c>
      <c r="S515">
        <v>54.68</v>
      </c>
      <c r="T515">
        <v>56.04</v>
      </c>
      <c r="U515">
        <v>57.6</v>
      </c>
      <c r="V515">
        <v>67306.399999999994</v>
      </c>
      <c r="W515">
        <v>3365.3199999999997</v>
      </c>
      <c r="X515">
        <v>70671.72</v>
      </c>
      <c r="Z515">
        <v>70671.72</v>
      </c>
      <c r="AA515">
        <v>3533.5859999999998</v>
      </c>
      <c r="AB515">
        <v>74205.305999999997</v>
      </c>
      <c r="AC515">
        <v>9.1272526379999999</v>
      </c>
      <c r="AD515">
        <v>74214.433252638002</v>
      </c>
      <c r="AF515">
        <v>74214.433252638002</v>
      </c>
      <c r="AH515">
        <v>74214.433252638002</v>
      </c>
      <c r="AJ515">
        <v>74214.433252638002</v>
      </c>
      <c r="AL515">
        <v>74214.433252638002</v>
      </c>
      <c r="AN515">
        <v>74214.433252638002</v>
      </c>
      <c r="AP515">
        <v>74214.433252638002</v>
      </c>
      <c r="AR515">
        <v>74214.433252638002</v>
      </c>
      <c r="AT515">
        <v>74214.433252638002</v>
      </c>
      <c r="AV515">
        <v>74214.433252638002</v>
      </c>
      <c r="AX515">
        <v>74214.433252638002</v>
      </c>
      <c r="AZ515">
        <v>74214.433252638002</v>
      </c>
      <c r="BB515">
        <v>74214.433252638002</v>
      </c>
      <c r="BD515">
        <v>74214.433252638002</v>
      </c>
      <c r="BF515">
        <v>74214.433252638002</v>
      </c>
      <c r="BH515">
        <v>74214.433252638002</v>
      </c>
      <c r="BI515" s="5"/>
      <c r="BJ515" s="5">
        <v>74214.433252638002</v>
      </c>
      <c r="BL515">
        <v>74214.433252638002</v>
      </c>
      <c r="BN515">
        <v>74214.433252638002</v>
      </c>
      <c r="BP515">
        <v>74214.433252638002</v>
      </c>
      <c r="BR515">
        <v>74214.433252638002</v>
      </c>
      <c r="BT515">
        <v>74214.433252638002</v>
      </c>
      <c r="BV515">
        <v>74214.433252638002</v>
      </c>
      <c r="BX515">
        <v>74214.433252638002</v>
      </c>
      <c r="BY515">
        <v>74214.429999999993</v>
      </c>
      <c r="BZ515">
        <v>4158976.66</v>
      </c>
      <c r="CB515">
        <v>0.05</v>
      </c>
      <c r="CC515">
        <v>207948.83300000001</v>
      </c>
      <c r="CD515">
        <v>70503.708600999293</v>
      </c>
      <c r="CE515">
        <v>3951027.83</v>
      </c>
      <c r="CF515" t="s">
        <v>10</v>
      </c>
      <c r="CG515">
        <v>15000</v>
      </c>
      <c r="CH515">
        <v>85503.708600999293</v>
      </c>
      <c r="CI515">
        <v>840600</v>
      </c>
      <c r="CJ515">
        <v>4791627.83</v>
      </c>
      <c r="CL515" t="s">
        <v>62</v>
      </c>
      <c r="CN515">
        <v>0</v>
      </c>
      <c r="CO515" t="s">
        <v>1</v>
      </c>
      <c r="CP515" t="s">
        <v>1</v>
      </c>
      <c r="CQ515" t="b">
        <v>1</v>
      </c>
      <c r="CR515" t="s">
        <v>1863</v>
      </c>
      <c r="CT515" t="s">
        <v>1871</v>
      </c>
      <c r="CU515" t="s">
        <v>1865</v>
      </c>
      <c r="CV515" t="s">
        <v>1236</v>
      </c>
      <c r="CW515" t="s">
        <v>128</v>
      </c>
      <c r="CX515" t="s">
        <v>1450</v>
      </c>
      <c r="CY515">
        <v>1.5600000000000025</v>
      </c>
      <c r="CZ515">
        <v>133385.78541755909</v>
      </c>
      <c r="DA515">
        <v>4791627.83</v>
      </c>
      <c r="DB515" t="s">
        <v>10</v>
      </c>
      <c r="DC515" t="b">
        <v>1</v>
      </c>
      <c r="DD515">
        <v>4791627.83</v>
      </c>
      <c r="DE515">
        <v>0</v>
      </c>
      <c r="DF515" t="b">
        <v>1</v>
      </c>
      <c r="DG515" s="23">
        <f>ROUND(ПП4[[#This Row],[Стоимость квартиры с отделкой]]/1000000,2)</f>
        <v>4.79</v>
      </c>
    </row>
    <row r="516" spans="1:111" x14ac:dyDescent="0.25">
      <c r="A516">
        <v>515</v>
      </c>
      <c r="B516" t="s">
        <v>22</v>
      </c>
      <c r="C516">
        <v>14</v>
      </c>
      <c r="D516">
        <v>6</v>
      </c>
      <c r="E516">
        <v>2</v>
      </c>
      <c r="F516">
        <v>15.61</v>
      </c>
      <c r="G516">
        <v>9.66</v>
      </c>
      <c r="I516">
        <v>25.27</v>
      </c>
      <c r="J516">
        <v>16.53</v>
      </c>
      <c r="K516">
        <v>3.63</v>
      </c>
      <c r="L516">
        <v>2.21</v>
      </c>
      <c r="N516">
        <v>9.6199999999999992</v>
      </c>
      <c r="O516">
        <v>2.72</v>
      </c>
      <c r="Q516">
        <v>2.72</v>
      </c>
      <c r="R516">
        <v>59.98</v>
      </c>
      <c r="S516">
        <v>57.26</v>
      </c>
      <c r="T516">
        <v>58.62</v>
      </c>
      <c r="U516">
        <v>60.3</v>
      </c>
      <c r="V516">
        <v>67972.800000000003</v>
      </c>
      <c r="W516">
        <v>3398.6400000000003</v>
      </c>
      <c r="X516">
        <v>71371.44</v>
      </c>
      <c r="Z516">
        <v>71371.44</v>
      </c>
      <c r="AA516">
        <v>3568.5720000000001</v>
      </c>
      <c r="AB516">
        <v>74940.012000000002</v>
      </c>
      <c r="AC516">
        <v>9.2176214760000015</v>
      </c>
      <c r="AD516">
        <v>74949.229621475999</v>
      </c>
      <c r="AF516">
        <v>74949.229621475999</v>
      </c>
      <c r="AH516">
        <v>74949.229621475999</v>
      </c>
      <c r="AJ516">
        <v>74949.229621475999</v>
      </c>
      <c r="AL516">
        <v>74949.229621475999</v>
      </c>
      <c r="AN516">
        <v>74949.229621475999</v>
      </c>
      <c r="AP516">
        <v>74949.229621475999</v>
      </c>
      <c r="AR516">
        <v>74949.229621475999</v>
      </c>
      <c r="AT516">
        <v>74949.229621475999</v>
      </c>
      <c r="AV516">
        <v>74949.229621475999</v>
      </c>
      <c r="AX516">
        <v>74949.229621475999</v>
      </c>
      <c r="AZ516">
        <v>74949.229621475999</v>
      </c>
      <c r="BB516">
        <v>74949.229621475999</v>
      </c>
      <c r="BD516">
        <v>74949.229621475999</v>
      </c>
      <c r="BF516">
        <v>74949.229621475999</v>
      </c>
      <c r="BH516">
        <v>74949.229621475999</v>
      </c>
      <c r="BI516" s="5"/>
      <c r="BJ516" s="5">
        <v>74949.229621475999</v>
      </c>
      <c r="BL516">
        <v>74949.229621475999</v>
      </c>
      <c r="BN516">
        <v>74949.229621475999</v>
      </c>
      <c r="BP516">
        <v>74949.229621475999</v>
      </c>
      <c r="BR516">
        <v>74949.229621475999</v>
      </c>
      <c r="BT516">
        <v>74949.229621475999</v>
      </c>
      <c r="BV516">
        <v>74949.229621475999</v>
      </c>
      <c r="BX516">
        <v>74949.229621475999</v>
      </c>
      <c r="BY516">
        <v>74949.23</v>
      </c>
      <c r="BZ516">
        <v>4393523.8600000003</v>
      </c>
      <c r="CB516">
        <v>0.05</v>
      </c>
      <c r="CC516">
        <v>219676.19300000003</v>
      </c>
      <c r="CD516">
        <v>71201.768509041285</v>
      </c>
      <c r="CE516">
        <v>4173847.67</v>
      </c>
      <c r="CF516" t="s">
        <v>10</v>
      </c>
      <c r="CG516">
        <v>15000</v>
      </c>
      <c r="CH516">
        <v>86201.768509041285</v>
      </c>
      <c r="CI516">
        <v>879300</v>
      </c>
      <c r="CJ516">
        <v>5053147.67</v>
      </c>
      <c r="CL516" t="s">
        <v>62</v>
      </c>
      <c r="CN516">
        <v>0</v>
      </c>
      <c r="CO516" t="s">
        <v>1</v>
      </c>
      <c r="CP516" t="s">
        <v>1</v>
      </c>
      <c r="CQ516" t="b">
        <v>1</v>
      </c>
      <c r="CR516" t="s">
        <v>1863</v>
      </c>
      <c r="CT516" t="s">
        <v>1871</v>
      </c>
      <c r="CU516" t="s">
        <v>1857</v>
      </c>
      <c r="CV516" t="s">
        <v>1237</v>
      </c>
      <c r="CW516" t="s">
        <v>128</v>
      </c>
      <c r="CX516" t="s">
        <v>1450</v>
      </c>
      <c r="CY516">
        <v>1.6799999999999995</v>
      </c>
      <c r="CZ516">
        <v>144818.97109518934</v>
      </c>
      <c r="DA516">
        <v>5053147.67</v>
      </c>
      <c r="DB516" t="s">
        <v>10</v>
      </c>
      <c r="DC516" t="b">
        <v>1</v>
      </c>
      <c r="DD516">
        <v>5053147.67</v>
      </c>
      <c r="DE516">
        <v>0</v>
      </c>
      <c r="DF516" t="b">
        <v>1</v>
      </c>
      <c r="DG516" s="23">
        <f>ROUND(ПП4[[#This Row],[Стоимость квартиры с отделкой]]/1000000,2)</f>
        <v>5.05</v>
      </c>
    </row>
    <row r="517" spans="1:111" x14ac:dyDescent="0.25">
      <c r="A517">
        <v>516</v>
      </c>
      <c r="B517" t="s">
        <v>22</v>
      </c>
      <c r="C517">
        <v>14</v>
      </c>
      <c r="D517">
        <v>7</v>
      </c>
      <c r="E517">
        <v>2</v>
      </c>
      <c r="F517">
        <v>11.83</v>
      </c>
      <c r="G517">
        <v>11.4</v>
      </c>
      <c r="I517">
        <v>23.23</v>
      </c>
      <c r="J517">
        <v>27.16</v>
      </c>
      <c r="K517">
        <v>5.28</v>
      </c>
      <c r="L517">
        <v>1.75</v>
      </c>
      <c r="N517">
        <v>8.67</v>
      </c>
      <c r="O517">
        <v>2.8</v>
      </c>
      <c r="Q517">
        <v>2.8</v>
      </c>
      <c r="R517">
        <v>68.89</v>
      </c>
      <c r="S517">
        <v>66.09</v>
      </c>
      <c r="T517">
        <v>67.489999999999995</v>
      </c>
      <c r="U517">
        <v>69.099999999999994</v>
      </c>
      <c r="V517">
        <v>71304.800000000003</v>
      </c>
      <c r="W517">
        <v>3565.24</v>
      </c>
      <c r="X517">
        <v>74870.039999999994</v>
      </c>
      <c r="Z517">
        <v>74870.039999999994</v>
      </c>
      <c r="AA517">
        <v>3743.502</v>
      </c>
      <c r="AB517">
        <v>78613.542000000016</v>
      </c>
      <c r="AC517">
        <v>9.6694656660000025</v>
      </c>
      <c r="AD517">
        <v>78623.211465666012</v>
      </c>
      <c r="AF517">
        <v>78623.211465666012</v>
      </c>
      <c r="AH517">
        <v>78623.211465666012</v>
      </c>
      <c r="AI517">
        <v>1572.4642293133202</v>
      </c>
      <c r="AJ517">
        <v>80195.675694979334</v>
      </c>
      <c r="AK517">
        <v>2405.8702708493797</v>
      </c>
      <c r="AL517">
        <v>82601.545965828715</v>
      </c>
      <c r="AM517">
        <v>3304.0618386331485</v>
      </c>
      <c r="AN517">
        <v>85905.607804461863</v>
      </c>
      <c r="AP517">
        <v>85905.607804461863</v>
      </c>
      <c r="AQ517">
        <v>2577.168234133856</v>
      </c>
      <c r="AR517">
        <v>88482.776038595723</v>
      </c>
      <c r="AT517">
        <v>88482.776038595723</v>
      </c>
      <c r="AU517">
        <v>2654.4832811578717</v>
      </c>
      <c r="AV517">
        <v>91137.259319753604</v>
      </c>
      <c r="AX517">
        <v>91137.259319753604</v>
      </c>
      <c r="AZ517">
        <v>91137.259319753604</v>
      </c>
      <c r="BB517">
        <v>91137.259319753604</v>
      </c>
      <c r="BD517">
        <v>91137.259319753604</v>
      </c>
      <c r="BF517">
        <v>91137.259319753604</v>
      </c>
      <c r="BH517">
        <v>91137.259319753604</v>
      </c>
      <c r="BI517" s="5"/>
      <c r="BJ517" s="5">
        <v>91137.259319753604</v>
      </c>
      <c r="BL517">
        <v>91137.259319753604</v>
      </c>
      <c r="BN517">
        <v>91137.259319753604</v>
      </c>
      <c r="BP517">
        <v>91137.259319753604</v>
      </c>
      <c r="BR517">
        <v>91137.259319753604</v>
      </c>
      <c r="BT517">
        <v>91137.259319753604</v>
      </c>
      <c r="BV517">
        <v>91137.259319753604</v>
      </c>
      <c r="BX517">
        <v>91137.259319753604</v>
      </c>
      <c r="BY517">
        <v>91137.26</v>
      </c>
      <c r="BZ517">
        <v>6150900</v>
      </c>
      <c r="CA517">
        <v>150000</v>
      </c>
      <c r="CC517">
        <v>150000</v>
      </c>
      <c r="CD517">
        <v>88915.394873314566</v>
      </c>
      <c r="CE517">
        <v>6000900</v>
      </c>
      <c r="CF517" t="s">
        <v>8</v>
      </c>
      <c r="CH517">
        <v>88915.394873314566</v>
      </c>
      <c r="CI517">
        <v>0</v>
      </c>
      <c r="CJ517">
        <v>6000900</v>
      </c>
      <c r="CK517" t="s">
        <v>20</v>
      </c>
      <c r="CL517" t="s">
        <v>1273</v>
      </c>
      <c r="CN517">
        <v>0</v>
      </c>
      <c r="CO517" t="s">
        <v>1</v>
      </c>
      <c r="CP517" t="s">
        <v>1</v>
      </c>
      <c r="CQ517" t="b">
        <v>1</v>
      </c>
      <c r="CR517" t="s">
        <v>1863</v>
      </c>
      <c r="CT517" t="s">
        <v>1871</v>
      </c>
      <c r="CU517" t="s">
        <v>1857</v>
      </c>
      <c r="CV517" t="s">
        <v>1238</v>
      </c>
      <c r="CW517" t="s">
        <v>1269</v>
      </c>
      <c r="CX517" t="s">
        <v>1450</v>
      </c>
      <c r="CY517">
        <v>1.6099999999999994</v>
      </c>
      <c r="CZ517">
        <v>143153.78574603639</v>
      </c>
      <c r="DA517">
        <v>6000900</v>
      </c>
      <c r="DB517" t="s">
        <v>8</v>
      </c>
      <c r="DC517" t="b">
        <v>1</v>
      </c>
      <c r="DD517">
        <v>6000900</v>
      </c>
      <c r="DE517">
        <v>0</v>
      </c>
      <c r="DF517" t="b">
        <v>1</v>
      </c>
      <c r="DG517" s="23">
        <f>ROUND(ПП4[[#This Row],[Стоимость квартиры с отделкой]]/1000000,2)</f>
        <v>6</v>
      </c>
    </row>
    <row r="518" spans="1:111" x14ac:dyDescent="0.25">
      <c r="A518">
        <v>517</v>
      </c>
      <c r="B518" t="s">
        <v>22</v>
      </c>
      <c r="C518">
        <v>14</v>
      </c>
      <c r="D518">
        <v>8</v>
      </c>
      <c r="E518">
        <v>2</v>
      </c>
      <c r="F518">
        <v>17.25</v>
      </c>
      <c r="G518">
        <v>14.07</v>
      </c>
      <c r="I518">
        <v>31.32</v>
      </c>
      <c r="J518">
        <v>14.23</v>
      </c>
      <c r="K518">
        <v>3.81</v>
      </c>
      <c r="L518">
        <v>1.75</v>
      </c>
      <c r="N518">
        <v>11.07</v>
      </c>
      <c r="O518">
        <v>3.12</v>
      </c>
      <c r="Q518">
        <v>3.12</v>
      </c>
      <c r="R518">
        <v>65.3</v>
      </c>
      <c r="S518">
        <v>62.18</v>
      </c>
      <c r="T518">
        <v>63.74</v>
      </c>
      <c r="U518">
        <v>65.199999999999989</v>
      </c>
      <c r="V518">
        <v>68639.199999999997</v>
      </c>
      <c r="W518">
        <v>3431.96</v>
      </c>
      <c r="X518">
        <v>72071.16</v>
      </c>
      <c r="Z518">
        <v>72071.16</v>
      </c>
      <c r="AA518">
        <v>3603.558</v>
      </c>
      <c r="AB518">
        <v>75674.717999999993</v>
      </c>
      <c r="AC518">
        <v>9.3079903140000013</v>
      </c>
      <c r="AD518">
        <v>75684.02599031401</v>
      </c>
      <c r="AF518">
        <v>75684.02599031401</v>
      </c>
      <c r="AH518">
        <v>75684.02599031401</v>
      </c>
      <c r="AI518">
        <v>1513.6805198062802</v>
      </c>
      <c r="AJ518">
        <v>77197.70651012029</v>
      </c>
      <c r="AK518">
        <v>771.97706510120292</v>
      </c>
      <c r="AL518">
        <v>77969.683575221497</v>
      </c>
      <c r="AM518">
        <v>1559.3936715044299</v>
      </c>
      <c r="AN518">
        <v>79529.077246725923</v>
      </c>
      <c r="AP518">
        <v>79529.077246725923</v>
      </c>
      <c r="AQ518">
        <v>2385.8723174017778</v>
      </c>
      <c r="AR518">
        <v>81914.949564127703</v>
      </c>
      <c r="AT518">
        <v>81914.949564127703</v>
      </c>
      <c r="AU518">
        <v>2457.4484869238308</v>
      </c>
      <c r="AV518">
        <v>84372.398051051539</v>
      </c>
      <c r="AX518">
        <v>84372.398051051539</v>
      </c>
      <c r="AZ518">
        <v>84372.398051051539</v>
      </c>
      <c r="BB518">
        <v>84372.398051051539</v>
      </c>
      <c r="BD518">
        <v>84372.398051051539</v>
      </c>
      <c r="BF518">
        <v>84372.398051051539</v>
      </c>
      <c r="BG518">
        <v>3000</v>
      </c>
      <c r="BH518">
        <v>87372.398051051539</v>
      </c>
      <c r="BI518" s="5">
        <v>4368.6199025525775</v>
      </c>
      <c r="BJ518" s="5">
        <v>91741.017953604111</v>
      </c>
      <c r="BK518">
        <v>1000</v>
      </c>
      <c r="BL518">
        <v>92741.017953604111</v>
      </c>
      <c r="BM518">
        <v>1854.8203590720825</v>
      </c>
      <c r="BN518">
        <v>94595.838312676191</v>
      </c>
      <c r="BO518">
        <v>4729.7919156338094</v>
      </c>
      <c r="BP518">
        <v>99325.630228309994</v>
      </c>
      <c r="BQ518">
        <v>500</v>
      </c>
      <c r="BR518">
        <v>99825.630228309994</v>
      </c>
      <c r="BT518">
        <v>99825.630228309994</v>
      </c>
      <c r="BV518">
        <v>99825.630228309994</v>
      </c>
      <c r="BX518">
        <v>99825.630228309994</v>
      </c>
      <c r="BY518">
        <v>99825.63</v>
      </c>
      <c r="BZ518">
        <v>6362900</v>
      </c>
      <c r="CC518">
        <v>0</v>
      </c>
      <c r="CD518">
        <v>99825.855036084089</v>
      </c>
      <c r="CE518">
        <v>6362900</v>
      </c>
      <c r="CF518" t="s">
        <v>8</v>
      </c>
      <c r="CH518">
        <v>99825.855036084089</v>
      </c>
      <c r="CI518">
        <v>0</v>
      </c>
      <c r="CJ518">
        <v>6362900</v>
      </c>
      <c r="CN518">
        <v>0</v>
      </c>
      <c r="CO518" t="s">
        <v>1</v>
      </c>
      <c r="CP518" t="s">
        <v>1</v>
      </c>
      <c r="CQ518" t="b">
        <v>1</v>
      </c>
      <c r="CR518" t="s">
        <v>1863</v>
      </c>
      <c r="CT518" t="s">
        <v>1871</v>
      </c>
      <c r="CU518" t="s">
        <v>1857</v>
      </c>
      <c r="CV518" t="s">
        <v>1239</v>
      </c>
      <c r="CW518" t="s">
        <v>1269</v>
      </c>
      <c r="CX518" t="s">
        <v>1450</v>
      </c>
      <c r="CY518">
        <v>1.4599999999999866</v>
      </c>
      <c r="CZ518">
        <v>145745.74835268143</v>
      </c>
      <c r="DA518">
        <v>6362900</v>
      </c>
      <c r="DB518" t="s">
        <v>8</v>
      </c>
      <c r="DC518" t="b">
        <v>1</v>
      </c>
      <c r="DD518">
        <v>6362900</v>
      </c>
      <c r="DE518">
        <v>0</v>
      </c>
      <c r="DF518" t="b">
        <v>1</v>
      </c>
      <c r="DG518" s="23">
        <f>ROUND(ПП4[[#This Row],[Стоимость квартиры с отделкой]]/1000000,2)</f>
        <v>6.36</v>
      </c>
    </row>
    <row r="519" spans="1:111" x14ac:dyDescent="0.25">
      <c r="A519">
        <v>518</v>
      </c>
      <c r="B519" t="s">
        <v>22</v>
      </c>
      <c r="C519">
        <v>14</v>
      </c>
      <c r="D519">
        <v>9</v>
      </c>
      <c r="E519">
        <v>1</v>
      </c>
      <c r="F519">
        <v>16.46</v>
      </c>
      <c r="I519">
        <v>16.46</v>
      </c>
      <c r="J519">
        <v>14.25</v>
      </c>
      <c r="K519">
        <v>3.92</v>
      </c>
      <c r="N519">
        <v>8.2200000000000006</v>
      </c>
      <c r="O519">
        <v>3.03</v>
      </c>
      <c r="Q519">
        <v>3.03</v>
      </c>
      <c r="R519">
        <v>45.88</v>
      </c>
      <c r="S519">
        <v>42.85</v>
      </c>
      <c r="T519">
        <v>44.37</v>
      </c>
      <c r="U519">
        <v>45.9</v>
      </c>
      <c r="V519">
        <v>72100</v>
      </c>
      <c r="W519">
        <v>3605</v>
      </c>
      <c r="X519">
        <v>75705</v>
      </c>
      <c r="Z519">
        <v>75705</v>
      </c>
      <c r="AA519">
        <v>3785.25</v>
      </c>
      <c r="AB519">
        <v>79490.25</v>
      </c>
      <c r="AC519">
        <v>9.7773007500000002</v>
      </c>
      <c r="AD519">
        <v>79500.027300750007</v>
      </c>
      <c r="AE519">
        <v>3975.0013650375008</v>
      </c>
      <c r="AF519">
        <v>83475.028665787511</v>
      </c>
      <c r="AH519">
        <v>83475.028665787511</v>
      </c>
      <c r="AI519">
        <v>2504.2508599736252</v>
      </c>
      <c r="AJ519">
        <v>85979.279525761129</v>
      </c>
      <c r="AK519">
        <v>859.79279525761149</v>
      </c>
      <c r="AL519">
        <v>86839.072321018757</v>
      </c>
      <c r="AM519">
        <v>1736.7814464203752</v>
      </c>
      <c r="AN519">
        <v>88575.853767439126</v>
      </c>
      <c r="AP519">
        <v>88575.853767439126</v>
      </c>
      <c r="AR519">
        <v>88575.853767439126</v>
      </c>
      <c r="AT519">
        <v>88575.853767439126</v>
      </c>
      <c r="AV519">
        <v>88575.853767439126</v>
      </c>
      <c r="AX519">
        <v>88575.853767439126</v>
      </c>
      <c r="AZ519">
        <v>88575.853767439126</v>
      </c>
      <c r="BB519">
        <v>88575.853767439126</v>
      </c>
      <c r="BD519">
        <v>88575.853767439126</v>
      </c>
      <c r="BF519">
        <v>88575.853767439126</v>
      </c>
      <c r="BH519">
        <v>88575.853767439126</v>
      </c>
      <c r="BI519" s="5"/>
      <c r="BJ519" s="5">
        <v>88575.853767439126</v>
      </c>
      <c r="BL519">
        <v>88575.853767439126</v>
      </c>
      <c r="BN519">
        <v>88575.853767439126</v>
      </c>
      <c r="BP519">
        <v>88575.853767439126</v>
      </c>
      <c r="BR519">
        <v>88575.853767439126</v>
      </c>
      <c r="BT519">
        <v>88575.853767439126</v>
      </c>
      <c r="BV519">
        <v>88575.853767439126</v>
      </c>
      <c r="BX519">
        <v>88575.853767439126</v>
      </c>
      <c r="BY519">
        <v>88575.85</v>
      </c>
      <c r="BZ519">
        <v>3930110.46</v>
      </c>
      <c r="CC519">
        <v>0</v>
      </c>
      <c r="CD519">
        <v>88575.849898580127</v>
      </c>
      <c r="CE519">
        <v>3930110.46</v>
      </c>
      <c r="CF519" t="s">
        <v>10</v>
      </c>
      <c r="CG519">
        <v>15000</v>
      </c>
      <c r="CH519">
        <v>103575.84989858013</v>
      </c>
      <c r="CI519">
        <v>665550</v>
      </c>
      <c r="CJ519">
        <v>4595660.46</v>
      </c>
      <c r="CN519">
        <v>0</v>
      </c>
      <c r="CO519" t="s">
        <v>1</v>
      </c>
      <c r="CP519" t="s">
        <v>1</v>
      </c>
      <c r="CQ519" t="b">
        <v>1</v>
      </c>
      <c r="CR519" t="s">
        <v>1863</v>
      </c>
      <c r="CT519" t="s">
        <v>1871</v>
      </c>
      <c r="CU519" t="s">
        <v>1856</v>
      </c>
      <c r="CV519" t="s">
        <v>1240</v>
      </c>
      <c r="CW519" t="s">
        <v>128</v>
      </c>
      <c r="CX519" t="s">
        <v>1450</v>
      </c>
      <c r="CY519">
        <v>1.5300000000000011</v>
      </c>
      <c r="CZ519">
        <v>158471.0503448277</v>
      </c>
      <c r="DA519">
        <v>4595660.46</v>
      </c>
      <c r="DB519" t="s">
        <v>10</v>
      </c>
      <c r="DC519" t="b">
        <v>1</v>
      </c>
      <c r="DD519">
        <v>4595660.46</v>
      </c>
      <c r="DE519">
        <v>0</v>
      </c>
      <c r="DF519" t="b">
        <v>1</v>
      </c>
      <c r="DG519" s="23">
        <f>ROUND(ПП4[[#This Row],[Стоимость квартиры с отделкой]]/1000000,2)</f>
        <v>4.5999999999999996</v>
      </c>
    </row>
    <row r="520" spans="1:111" x14ac:dyDescent="0.25">
      <c r="A520">
        <v>519</v>
      </c>
      <c r="B520" t="s">
        <v>22</v>
      </c>
      <c r="C520">
        <v>15</v>
      </c>
      <c r="D520">
        <v>1</v>
      </c>
      <c r="E520">
        <v>1</v>
      </c>
      <c r="F520">
        <v>14.05</v>
      </c>
      <c r="I520">
        <v>14.05</v>
      </c>
      <c r="J520">
        <v>12.32</v>
      </c>
      <c r="K520">
        <v>3.87</v>
      </c>
      <c r="N520">
        <v>8.14</v>
      </c>
      <c r="O520">
        <v>2.72</v>
      </c>
      <c r="Q520">
        <v>2.72</v>
      </c>
      <c r="R520">
        <v>41.1</v>
      </c>
      <c r="S520">
        <v>38.380000000000003</v>
      </c>
      <c r="T520">
        <v>39.74</v>
      </c>
      <c r="U520">
        <v>40.799999999999997</v>
      </c>
      <c r="V520">
        <v>72100</v>
      </c>
      <c r="W520">
        <v>3605</v>
      </c>
      <c r="X520">
        <v>75705</v>
      </c>
      <c r="Y520">
        <v>3028.2000000000003</v>
      </c>
      <c r="Z520">
        <v>78733.2</v>
      </c>
      <c r="AA520">
        <v>3936.66</v>
      </c>
      <c r="AB520">
        <v>82669.86</v>
      </c>
      <c r="AC520">
        <v>10.16839278</v>
      </c>
      <c r="AD520">
        <v>82680.028392780005</v>
      </c>
      <c r="AE520">
        <v>4134.0014196390002</v>
      </c>
      <c r="AF520">
        <v>86814.029812419001</v>
      </c>
      <c r="AH520">
        <v>86814.029812419001</v>
      </c>
      <c r="AI520">
        <v>2604.4208943725698</v>
      </c>
      <c r="AJ520">
        <v>89418.450706791569</v>
      </c>
      <c r="AK520">
        <v>894.18450706791566</v>
      </c>
      <c r="AL520">
        <v>90312.635213859481</v>
      </c>
      <c r="AM520">
        <v>1806.2527042771897</v>
      </c>
      <c r="AN520">
        <v>92118.887918136679</v>
      </c>
      <c r="AP520">
        <v>92118.887918136679</v>
      </c>
      <c r="AQ520">
        <v>2763.5666375440996</v>
      </c>
      <c r="AR520">
        <v>94882.454555680772</v>
      </c>
      <c r="AT520">
        <v>94882.454555680772</v>
      </c>
      <c r="AV520">
        <v>94882.454555680772</v>
      </c>
      <c r="AX520">
        <v>94882.454555680772</v>
      </c>
      <c r="AZ520">
        <v>94882.454555680772</v>
      </c>
      <c r="BB520">
        <v>94882.454555680772</v>
      </c>
      <c r="BD520">
        <v>94882.454555680772</v>
      </c>
      <c r="BF520">
        <v>94882.454555680772</v>
      </c>
      <c r="BH520">
        <v>94882.454555680772</v>
      </c>
      <c r="BI520" s="5"/>
      <c r="BJ520" s="5">
        <v>94882.454555680772</v>
      </c>
      <c r="BL520">
        <v>94882.454555680772</v>
      </c>
      <c r="BN520">
        <v>94882.454555680772</v>
      </c>
      <c r="BP520">
        <v>94882.454555680772</v>
      </c>
      <c r="BR520">
        <v>94882.454555680772</v>
      </c>
      <c r="BT520">
        <v>94882.454555680772</v>
      </c>
      <c r="BV520">
        <v>94882.454555680772</v>
      </c>
      <c r="BX520">
        <v>94882.454555680772</v>
      </c>
      <c r="BY520">
        <v>94882.45</v>
      </c>
      <c r="BZ520">
        <v>3770628.56</v>
      </c>
      <c r="CC520">
        <v>0</v>
      </c>
      <c r="CD520">
        <v>94882.449924509303</v>
      </c>
      <c r="CE520">
        <v>3770628.56</v>
      </c>
      <c r="CF520" t="s">
        <v>10</v>
      </c>
      <c r="CG520">
        <v>15500</v>
      </c>
      <c r="CH520">
        <v>110382.4499245093</v>
      </c>
      <c r="CI520">
        <v>615969.99999999953</v>
      </c>
      <c r="CJ520">
        <v>4386598.5599999996</v>
      </c>
      <c r="CN520">
        <v>0</v>
      </c>
      <c r="CO520" t="s">
        <v>1</v>
      </c>
      <c r="CP520" t="s">
        <v>1</v>
      </c>
      <c r="CQ520" t="b">
        <v>1</v>
      </c>
      <c r="CR520" t="s">
        <v>1863</v>
      </c>
      <c r="CT520" t="s">
        <v>1871</v>
      </c>
      <c r="CU520" t="s">
        <v>1864</v>
      </c>
      <c r="CV520" t="s">
        <v>1241</v>
      </c>
      <c r="CW520" t="s">
        <v>128</v>
      </c>
      <c r="CX520" t="s">
        <v>1450</v>
      </c>
      <c r="CY520">
        <v>1.0599999999999952</v>
      </c>
      <c r="CZ520">
        <v>117005.39691997932</v>
      </c>
      <c r="DA520">
        <v>4386598.5599999996</v>
      </c>
      <c r="DB520" t="s">
        <v>10</v>
      </c>
      <c r="DC520" t="b">
        <v>1</v>
      </c>
      <c r="DD520">
        <v>4386598.5599999996</v>
      </c>
      <c r="DE520">
        <v>0</v>
      </c>
      <c r="DF520" t="b">
        <v>1</v>
      </c>
      <c r="DG520" s="23">
        <f>ROUND(ПП4[[#This Row],[Стоимость квартиры с отделкой]]/1000000,2)</f>
        <v>4.3899999999999997</v>
      </c>
    </row>
    <row r="521" spans="1:111" x14ac:dyDescent="0.25">
      <c r="A521">
        <v>520</v>
      </c>
      <c r="B521" t="s">
        <v>22</v>
      </c>
      <c r="C521">
        <v>15</v>
      </c>
      <c r="D521">
        <v>2</v>
      </c>
      <c r="E521">
        <v>1</v>
      </c>
      <c r="F521">
        <v>14.29</v>
      </c>
      <c r="I521">
        <v>14.29</v>
      </c>
      <c r="J521">
        <v>12.32</v>
      </c>
      <c r="K521">
        <v>3.72</v>
      </c>
      <c r="N521">
        <v>6.91</v>
      </c>
      <c r="O521">
        <v>2.72</v>
      </c>
      <c r="Q521">
        <v>2.72</v>
      </c>
      <c r="R521">
        <v>39.96</v>
      </c>
      <c r="S521">
        <v>37.24</v>
      </c>
      <c r="T521">
        <v>38.6</v>
      </c>
      <c r="U521">
        <v>39.9</v>
      </c>
      <c r="V521">
        <v>72100</v>
      </c>
      <c r="W521">
        <v>3605</v>
      </c>
      <c r="X521">
        <v>75705</v>
      </c>
      <c r="Y521">
        <v>3028.2000000000003</v>
      </c>
      <c r="Z521">
        <v>78733.2</v>
      </c>
      <c r="AA521">
        <v>3936.66</v>
      </c>
      <c r="AB521">
        <v>82669.86</v>
      </c>
      <c r="AC521">
        <v>10.16839278</v>
      </c>
      <c r="AD521">
        <v>82680.028392780005</v>
      </c>
      <c r="AE521">
        <v>4134.0014196390002</v>
      </c>
      <c r="AF521">
        <v>86814.029812419001</v>
      </c>
      <c r="AH521">
        <v>86814.029812419001</v>
      </c>
      <c r="AI521">
        <v>2604.4208943725698</v>
      </c>
      <c r="AJ521">
        <v>89418.450706791569</v>
      </c>
      <c r="AK521">
        <v>894.18450706791566</v>
      </c>
      <c r="AL521">
        <v>90312.635213859481</v>
      </c>
      <c r="AM521">
        <v>1806.2527042771897</v>
      </c>
      <c r="AN521">
        <v>92118.887918136679</v>
      </c>
      <c r="AO521">
        <v>1842.3777583627336</v>
      </c>
      <c r="AP521">
        <v>93961.265676499403</v>
      </c>
      <c r="AQ521">
        <v>2818.8379702949819</v>
      </c>
      <c r="AR521">
        <v>96780.103646794378</v>
      </c>
      <c r="AT521">
        <v>96780.103646794378</v>
      </c>
      <c r="AU521">
        <v>2903.4031094038314</v>
      </c>
      <c r="AV521">
        <v>99683.506756198214</v>
      </c>
      <c r="AW521">
        <v>3987.3402702479289</v>
      </c>
      <c r="AX521">
        <v>103670.84702644614</v>
      </c>
      <c r="AZ521">
        <v>103670.84702644614</v>
      </c>
      <c r="BB521">
        <v>103670.84702644614</v>
      </c>
      <c r="BD521">
        <v>103670.84702644614</v>
      </c>
      <c r="BF521">
        <v>103670.84702644614</v>
      </c>
      <c r="BH521">
        <v>103670.84702644614</v>
      </c>
      <c r="BI521" s="5"/>
      <c r="BJ521" s="5">
        <v>103670.84702644614</v>
      </c>
      <c r="BL521">
        <v>103670.84702644614</v>
      </c>
      <c r="BN521">
        <v>103670.84702644614</v>
      </c>
      <c r="BP521">
        <v>103670.84702644614</v>
      </c>
      <c r="BR521">
        <v>103670.84702644614</v>
      </c>
      <c r="BT521">
        <v>103670.84702644614</v>
      </c>
      <c r="BV521">
        <v>103670.84702644614</v>
      </c>
      <c r="BX521">
        <v>103670.84702644614</v>
      </c>
      <c r="BY521">
        <v>103670.85</v>
      </c>
      <c r="BZ521">
        <v>4001694.81</v>
      </c>
      <c r="CC521">
        <v>0</v>
      </c>
      <c r="CD521">
        <v>103670.85</v>
      </c>
      <c r="CE521">
        <v>4001694.81</v>
      </c>
      <c r="CF521" t="s">
        <v>9</v>
      </c>
      <c r="CG521">
        <v>7500</v>
      </c>
      <c r="CH521">
        <v>111170.85</v>
      </c>
      <c r="CI521">
        <v>289499.99999999953</v>
      </c>
      <c r="CJ521">
        <v>4291194.8099999996</v>
      </c>
      <c r="CN521">
        <v>0</v>
      </c>
      <c r="CO521" t="s">
        <v>1</v>
      </c>
      <c r="CP521" t="s">
        <v>1</v>
      </c>
      <c r="CQ521" t="b">
        <v>1</v>
      </c>
      <c r="CR521" t="s">
        <v>1863</v>
      </c>
      <c r="CT521" t="s">
        <v>1871</v>
      </c>
      <c r="CU521" t="s">
        <v>1864</v>
      </c>
      <c r="CV521" t="s">
        <v>1242</v>
      </c>
      <c r="CW521" t="s">
        <v>128</v>
      </c>
      <c r="CX521" t="s">
        <v>1450</v>
      </c>
      <c r="CY521">
        <v>1.2999999999999972</v>
      </c>
      <c r="CZ521">
        <v>144522.10499999966</v>
      </c>
      <c r="DA521">
        <v>4291194.8099999996</v>
      </c>
      <c r="DB521" t="s">
        <v>9</v>
      </c>
      <c r="DC521" t="b">
        <v>1</v>
      </c>
      <c r="DD521">
        <v>4291194.8099999996</v>
      </c>
      <c r="DE521">
        <v>0</v>
      </c>
      <c r="DF521" t="b">
        <v>1</v>
      </c>
      <c r="DG521" s="23">
        <f>ROUND(ПП4[[#This Row],[Стоимость квартиры с отделкой]]/1000000,2)</f>
        <v>4.29</v>
      </c>
    </row>
    <row r="522" spans="1:111" x14ac:dyDescent="0.25">
      <c r="A522">
        <v>521</v>
      </c>
      <c r="B522" t="s">
        <v>22</v>
      </c>
      <c r="C522">
        <v>15</v>
      </c>
      <c r="D522">
        <v>3</v>
      </c>
      <c r="E522">
        <v>3</v>
      </c>
      <c r="F522">
        <v>16.05</v>
      </c>
      <c r="G522">
        <v>11.28</v>
      </c>
      <c r="H522">
        <v>10.82</v>
      </c>
      <c r="I522">
        <v>38.15</v>
      </c>
      <c r="J522">
        <v>17.41</v>
      </c>
      <c r="K522">
        <v>3.81</v>
      </c>
      <c r="L522">
        <v>1.87</v>
      </c>
      <c r="N522">
        <v>11.71</v>
      </c>
      <c r="O522">
        <v>2.65</v>
      </c>
      <c r="Q522">
        <v>2.65</v>
      </c>
      <c r="R522">
        <v>75.599999999999994</v>
      </c>
      <c r="S522">
        <v>72.949999999999989</v>
      </c>
      <c r="T522">
        <v>74.28</v>
      </c>
      <c r="U522">
        <v>75.599999999999994</v>
      </c>
      <c r="V522">
        <v>67737.600000000006</v>
      </c>
      <c r="W522">
        <v>3386.880000000001</v>
      </c>
      <c r="X522">
        <v>71124.48000000001</v>
      </c>
      <c r="Z522">
        <v>71124.48000000001</v>
      </c>
      <c r="AB522">
        <v>71124.48000000001</v>
      </c>
      <c r="AC522">
        <v>8.7483110400000026</v>
      </c>
      <c r="AD522">
        <v>71133.228311040017</v>
      </c>
      <c r="AF522">
        <v>71133.228311040017</v>
      </c>
      <c r="AH522">
        <v>71133.228311040017</v>
      </c>
      <c r="AJ522">
        <v>71133.228311040017</v>
      </c>
      <c r="AL522">
        <v>71133.228311040017</v>
      </c>
      <c r="AN522">
        <v>71133.228311040017</v>
      </c>
      <c r="AP522">
        <v>71133.228311040017</v>
      </c>
      <c r="AR522">
        <v>71133.228311040017</v>
      </c>
      <c r="AT522">
        <v>71133.228311040017</v>
      </c>
      <c r="AV522">
        <v>71133.228311040017</v>
      </c>
      <c r="AX522">
        <v>71133.228311040017</v>
      </c>
      <c r="AZ522">
        <v>71133.228311040017</v>
      </c>
      <c r="BB522">
        <v>71133.228311040017</v>
      </c>
      <c r="BD522">
        <v>71133.228311040017</v>
      </c>
      <c r="BF522">
        <v>71133.228311040017</v>
      </c>
      <c r="BH522">
        <v>71133.228311040017</v>
      </c>
      <c r="BI522" s="5"/>
      <c r="BJ522" s="5">
        <v>71133.228311040017</v>
      </c>
      <c r="BL522">
        <v>71133.228311040017</v>
      </c>
      <c r="BN522">
        <v>71133.228311040017</v>
      </c>
      <c r="BP522">
        <v>71133.228311040017</v>
      </c>
      <c r="BR522">
        <v>71133.228311040017</v>
      </c>
      <c r="BT522">
        <v>71133.228311040017</v>
      </c>
      <c r="BV522">
        <v>71133.228311040017</v>
      </c>
      <c r="BX522">
        <v>71133.228311040017</v>
      </c>
      <c r="BY522">
        <v>71133.23</v>
      </c>
      <c r="BZ522">
        <v>5283776.32</v>
      </c>
      <c r="CC522">
        <v>0</v>
      </c>
      <c r="CD522">
        <v>71133.229940764679</v>
      </c>
      <c r="CE522">
        <v>5283776.32</v>
      </c>
      <c r="CF522" t="s">
        <v>10</v>
      </c>
      <c r="CG522">
        <v>15000</v>
      </c>
      <c r="CH522">
        <v>86133.229940764679</v>
      </c>
      <c r="CI522">
        <v>1114200</v>
      </c>
      <c r="CJ522">
        <v>6397976.3200000003</v>
      </c>
      <c r="CK522" t="s">
        <v>20</v>
      </c>
      <c r="CN522">
        <v>0</v>
      </c>
      <c r="CO522" t="s">
        <v>1</v>
      </c>
      <c r="CP522" t="s">
        <v>1</v>
      </c>
      <c r="CQ522" t="b">
        <v>1</v>
      </c>
      <c r="CR522" t="s">
        <v>1863</v>
      </c>
      <c r="CT522" t="s">
        <v>1871</v>
      </c>
      <c r="CU522" t="s">
        <v>1858</v>
      </c>
      <c r="CV522" t="s">
        <v>1243</v>
      </c>
      <c r="CW522" t="s">
        <v>128</v>
      </c>
      <c r="CX522" t="s">
        <v>1450</v>
      </c>
      <c r="CY522">
        <v>1.3199999999999932</v>
      </c>
      <c r="CZ522">
        <v>113695.8635218088</v>
      </c>
      <c r="DA522">
        <v>6397976.3200000003</v>
      </c>
      <c r="DB522" t="s">
        <v>10</v>
      </c>
      <c r="DC522" t="b">
        <v>1</v>
      </c>
      <c r="DD522">
        <v>6397976.3200000003</v>
      </c>
      <c r="DE522">
        <v>0</v>
      </c>
      <c r="DF522" t="b">
        <v>1</v>
      </c>
      <c r="DG522" s="23">
        <f>ROUND(ПП4[[#This Row],[Стоимость квартиры с отделкой]]/1000000,2)</f>
        <v>6.4</v>
      </c>
    </row>
    <row r="523" spans="1:111" x14ac:dyDescent="0.25">
      <c r="A523">
        <v>522</v>
      </c>
      <c r="B523" t="s">
        <v>22</v>
      </c>
      <c r="C523">
        <v>15</v>
      </c>
      <c r="D523">
        <v>4</v>
      </c>
      <c r="E523">
        <v>1</v>
      </c>
      <c r="F523">
        <v>12.09</v>
      </c>
      <c r="I523">
        <v>12.09</v>
      </c>
      <c r="J523">
        <v>12.26</v>
      </c>
      <c r="K523">
        <v>3.71</v>
      </c>
      <c r="N523">
        <v>7.06</v>
      </c>
      <c r="O523">
        <v>2.75</v>
      </c>
      <c r="Q523">
        <v>2.75</v>
      </c>
      <c r="R523">
        <v>37.869999999999997</v>
      </c>
      <c r="S523">
        <v>35.119999999999997</v>
      </c>
      <c r="T523">
        <v>36.5</v>
      </c>
      <c r="U523">
        <v>37.999999999999993</v>
      </c>
      <c r="V523">
        <v>72100</v>
      </c>
      <c r="W523">
        <v>3605</v>
      </c>
      <c r="X523">
        <v>75705</v>
      </c>
      <c r="Y523">
        <v>3028.2000000000003</v>
      </c>
      <c r="Z523">
        <v>78733.2</v>
      </c>
      <c r="AA523">
        <v>3936.66</v>
      </c>
      <c r="AB523">
        <v>82669.86</v>
      </c>
      <c r="AC523">
        <v>10.16839278</v>
      </c>
      <c r="AD523">
        <v>82680.028392780005</v>
      </c>
      <c r="AE523">
        <v>4134.0014196390002</v>
      </c>
      <c r="AF523">
        <v>86814.029812419001</v>
      </c>
      <c r="AG523">
        <v>4340.7014906209506</v>
      </c>
      <c r="AH523">
        <v>91154.731303039953</v>
      </c>
      <c r="AI523">
        <v>2734.6419390911983</v>
      </c>
      <c r="AJ523">
        <v>93889.373242131158</v>
      </c>
      <c r="AK523">
        <v>938.8937324213116</v>
      </c>
      <c r="AL523">
        <v>94828.266974552476</v>
      </c>
      <c r="AM523">
        <v>1896.5653394910496</v>
      </c>
      <c r="AN523">
        <v>96724.832314043524</v>
      </c>
      <c r="AO523">
        <v>1934.4966462808704</v>
      </c>
      <c r="AP523">
        <v>98659.328960324405</v>
      </c>
      <c r="AQ523">
        <v>2959.7798688097314</v>
      </c>
      <c r="AR523">
        <v>101619.10882913411</v>
      </c>
      <c r="AT523">
        <v>101619.10882913411</v>
      </c>
      <c r="AU523">
        <v>3048.5732648740232</v>
      </c>
      <c r="AV523">
        <v>104667.68209400814</v>
      </c>
      <c r="AW523">
        <v>6280.0609256404878</v>
      </c>
      <c r="AX523">
        <v>110947.74301964862</v>
      </c>
      <c r="AZ523">
        <v>110947.74301964862</v>
      </c>
      <c r="BB523">
        <v>110947.74301964862</v>
      </c>
      <c r="BD523">
        <v>110947.74301964862</v>
      </c>
      <c r="BF523">
        <v>110947.74301964862</v>
      </c>
      <c r="BH523">
        <v>110947.74301964862</v>
      </c>
      <c r="BI523" s="5">
        <v>5547.3871509824312</v>
      </c>
      <c r="BJ523" s="5">
        <v>116495.13017063103</v>
      </c>
      <c r="BK523">
        <v>500</v>
      </c>
      <c r="BL523">
        <v>116995.13017063103</v>
      </c>
      <c r="BM523">
        <v>2339.9026034126209</v>
      </c>
      <c r="BN523">
        <v>119335.03277404366</v>
      </c>
      <c r="BO523">
        <v>5966.7516387021833</v>
      </c>
      <c r="BP523">
        <v>125301.78441274584</v>
      </c>
      <c r="BQ523">
        <v>500</v>
      </c>
      <c r="BR523">
        <v>125801.78441274584</v>
      </c>
      <c r="BT523">
        <v>125801.78441274584</v>
      </c>
      <c r="BV523">
        <v>125801.78441274584</v>
      </c>
      <c r="BX523">
        <v>125801.78441274584</v>
      </c>
      <c r="BY523">
        <v>125801.78</v>
      </c>
      <c r="BZ523">
        <v>4591800</v>
      </c>
      <c r="CC523">
        <v>0</v>
      </c>
      <c r="CD523">
        <v>125802.7397260274</v>
      </c>
      <c r="CE523">
        <v>4591800</v>
      </c>
      <c r="CF523" t="s">
        <v>9</v>
      </c>
      <c r="CG523">
        <v>7500</v>
      </c>
      <c r="CH523">
        <v>133302.73972602742</v>
      </c>
      <c r="CI523">
        <v>273750</v>
      </c>
      <c r="CJ523">
        <v>4865550</v>
      </c>
      <c r="CN523">
        <v>0</v>
      </c>
      <c r="CO523" t="s">
        <v>1</v>
      </c>
      <c r="CP523" t="s">
        <v>1</v>
      </c>
      <c r="CQ523" t="b">
        <v>1</v>
      </c>
      <c r="CR523" t="s">
        <v>1863</v>
      </c>
      <c r="CT523" t="s">
        <v>1871</v>
      </c>
      <c r="CU523" t="s">
        <v>1864</v>
      </c>
      <c r="CV523" t="s">
        <v>1244</v>
      </c>
      <c r="CW523" t="s">
        <v>1269</v>
      </c>
      <c r="CX523" t="s">
        <v>1450</v>
      </c>
      <c r="CY523">
        <v>1.4999999999999929</v>
      </c>
      <c r="CZ523">
        <v>199954.10958904016</v>
      </c>
      <c r="DA523">
        <v>4865550</v>
      </c>
      <c r="DB523" t="s">
        <v>9</v>
      </c>
      <c r="DC523" t="b">
        <v>1</v>
      </c>
      <c r="DD523">
        <v>4865550</v>
      </c>
      <c r="DE523">
        <v>0</v>
      </c>
      <c r="DF523" t="b">
        <v>1</v>
      </c>
      <c r="DG523" s="23">
        <f>ROUND(ПП4[[#This Row],[Стоимость квартиры с отделкой]]/1000000,2)</f>
        <v>4.87</v>
      </c>
    </row>
    <row r="524" spans="1:111" x14ac:dyDescent="0.25">
      <c r="A524">
        <v>523</v>
      </c>
      <c r="B524" t="s">
        <v>22</v>
      </c>
      <c r="C524">
        <v>15</v>
      </c>
      <c r="D524">
        <v>5</v>
      </c>
      <c r="E524">
        <v>2</v>
      </c>
      <c r="F524">
        <v>15.61</v>
      </c>
      <c r="G524">
        <v>12.02</v>
      </c>
      <c r="I524">
        <v>27.63</v>
      </c>
      <c r="J524">
        <v>13.1</v>
      </c>
      <c r="K524">
        <v>3.61</v>
      </c>
      <c r="L524">
        <v>1.82</v>
      </c>
      <c r="N524">
        <v>8.52</v>
      </c>
      <c r="O524">
        <v>2.72</v>
      </c>
      <c r="Q524">
        <v>2.72</v>
      </c>
      <c r="R524">
        <v>57.4</v>
      </c>
      <c r="S524">
        <v>54.68</v>
      </c>
      <c r="T524">
        <v>56.04</v>
      </c>
      <c r="U524">
        <v>57.8</v>
      </c>
      <c r="V524">
        <v>67972.800000000003</v>
      </c>
      <c r="W524">
        <v>3398.6400000000003</v>
      </c>
      <c r="X524">
        <v>71371.44</v>
      </c>
      <c r="Z524">
        <v>71371.44</v>
      </c>
      <c r="AA524">
        <v>3568.5720000000001</v>
      </c>
      <c r="AB524">
        <v>74940.012000000002</v>
      </c>
      <c r="AC524">
        <v>9.2176214760000015</v>
      </c>
      <c r="AD524">
        <v>74949.229621475999</v>
      </c>
      <c r="AF524">
        <v>74949.229621475999</v>
      </c>
      <c r="AH524">
        <v>74949.229621475999</v>
      </c>
      <c r="AJ524">
        <v>74949.229621475999</v>
      </c>
      <c r="AL524">
        <v>74949.229621475999</v>
      </c>
      <c r="AN524">
        <v>74949.229621475999</v>
      </c>
      <c r="AP524">
        <v>74949.229621475999</v>
      </c>
      <c r="AR524">
        <v>74949.229621475999</v>
      </c>
      <c r="AT524">
        <v>74949.229621475999</v>
      </c>
      <c r="AV524">
        <v>74949.229621475999</v>
      </c>
      <c r="AX524">
        <v>74949.229621475999</v>
      </c>
      <c r="AZ524">
        <v>74949.229621475999</v>
      </c>
      <c r="BB524">
        <v>74949.229621475999</v>
      </c>
      <c r="BD524">
        <v>74949.229621475999</v>
      </c>
      <c r="BF524">
        <v>74949.229621475999</v>
      </c>
      <c r="BH524">
        <v>74949.229621475999</v>
      </c>
      <c r="BI524" s="5"/>
      <c r="BJ524" s="5">
        <v>74949.229621475999</v>
      </c>
      <c r="BL524">
        <v>74949.229621475999</v>
      </c>
      <c r="BN524">
        <v>74949.229621475999</v>
      </c>
      <c r="BP524">
        <v>74949.229621475999</v>
      </c>
      <c r="BR524">
        <v>74949.229621475999</v>
      </c>
      <c r="BT524">
        <v>74949.229621475999</v>
      </c>
      <c r="BV524">
        <v>74949.229621475999</v>
      </c>
      <c r="BX524">
        <v>74949.229621475999</v>
      </c>
      <c r="BY524">
        <v>74949.23</v>
      </c>
      <c r="BZ524">
        <v>4200154.8499999996</v>
      </c>
      <c r="CC524">
        <v>0</v>
      </c>
      <c r="CD524">
        <v>74949.230014275527</v>
      </c>
      <c r="CE524">
        <v>4200154.8499999996</v>
      </c>
      <c r="CF524" t="s">
        <v>9</v>
      </c>
      <c r="CG524">
        <v>4000</v>
      </c>
      <c r="CH524">
        <v>78949.230014275527</v>
      </c>
      <c r="CI524">
        <v>224160</v>
      </c>
      <c r="CJ524">
        <v>4424314.8499999996</v>
      </c>
      <c r="CN524">
        <v>0</v>
      </c>
      <c r="CO524" t="s">
        <v>1</v>
      </c>
      <c r="CP524" t="s">
        <v>1</v>
      </c>
      <c r="CQ524" t="b">
        <v>1</v>
      </c>
      <c r="CR524" t="s">
        <v>1863</v>
      </c>
      <c r="CT524" t="s">
        <v>1871</v>
      </c>
      <c r="CU524" t="s">
        <v>1865</v>
      </c>
      <c r="CV524" t="s">
        <v>1245</v>
      </c>
      <c r="CW524" t="s">
        <v>128</v>
      </c>
      <c r="CX524" t="s">
        <v>1450</v>
      </c>
      <c r="CY524">
        <v>1.759999999999998</v>
      </c>
      <c r="CZ524">
        <v>138950.64482512471</v>
      </c>
      <c r="DA524">
        <v>4424314.8499999996</v>
      </c>
      <c r="DB524" t="s">
        <v>9</v>
      </c>
      <c r="DC524" t="b">
        <v>1</v>
      </c>
      <c r="DD524">
        <v>4424314.8499999996</v>
      </c>
      <c r="DE524">
        <v>0</v>
      </c>
      <c r="DF524" t="b">
        <v>1</v>
      </c>
      <c r="DG524" s="23">
        <f>ROUND(ПП4[[#This Row],[Стоимость квартиры с отделкой]]/1000000,2)</f>
        <v>4.42</v>
      </c>
    </row>
    <row r="525" spans="1:111" x14ac:dyDescent="0.25">
      <c r="A525">
        <v>524</v>
      </c>
      <c r="B525" t="s">
        <v>22</v>
      </c>
      <c r="C525">
        <v>15</v>
      </c>
      <c r="D525">
        <v>6</v>
      </c>
      <c r="E525">
        <v>2</v>
      </c>
      <c r="F525">
        <v>15.61</v>
      </c>
      <c r="G525">
        <v>9.66</v>
      </c>
      <c r="I525">
        <v>25.27</v>
      </c>
      <c r="J525">
        <v>16.53</v>
      </c>
      <c r="K525">
        <v>3.63</v>
      </c>
      <c r="L525">
        <v>2.21</v>
      </c>
      <c r="N525">
        <v>9.6199999999999992</v>
      </c>
      <c r="O525">
        <v>2.72</v>
      </c>
      <c r="Q525">
        <v>2.72</v>
      </c>
      <c r="R525">
        <v>59.98</v>
      </c>
      <c r="S525">
        <v>57.26</v>
      </c>
      <c r="T525">
        <v>58.62</v>
      </c>
      <c r="U525">
        <v>60.5</v>
      </c>
      <c r="V525">
        <v>68639.199999999997</v>
      </c>
      <c r="W525">
        <v>3431.96</v>
      </c>
      <c r="X525">
        <v>72071.16</v>
      </c>
      <c r="Z525">
        <v>72071.16</v>
      </c>
      <c r="AA525">
        <v>3603.558</v>
      </c>
      <c r="AB525">
        <v>75674.717999999993</v>
      </c>
      <c r="AC525">
        <v>9.3079903140000013</v>
      </c>
      <c r="AD525">
        <v>75684.02599031401</v>
      </c>
      <c r="AF525">
        <v>75684.02599031401</v>
      </c>
      <c r="AH525">
        <v>75684.02599031401</v>
      </c>
      <c r="AJ525">
        <v>75684.02599031401</v>
      </c>
      <c r="AL525">
        <v>75684.02599031401</v>
      </c>
      <c r="AN525">
        <v>75684.02599031401</v>
      </c>
      <c r="AP525">
        <v>75684.02599031401</v>
      </c>
      <c r="AR525">
        <v>75684.02599031401</v>
      </c>
      <c r="AT525">
        <v>75684.02599031401</v>
      </c>
      <c r="AV525">
        <v>75684.02599031401</v>
      </c>
      <c r="AX525">
        <v>75684.02599031401</v>
      </c>
      <c r="AZ525">
        <v>75684.02599031401</v>
      </c>
      <c r="BB525">
        <v>75684.02599031401</v>
      </c>
      <c r="BD525">
        <v>75684.02599031401</v>
      </c>
      <c r="BF525">
        <v>75684.02599031401</v>
      </c>
      <c r="BH525">
        <v>75684.02599031401</v>
      </c>
      <c r="BI525" s="5"/>
      <c r="BJ525" s="5">
        <v>75684.02599031401</v>
      </c>
      <c r="BL525">
        <v>75684.02599031401</v>
      </c>
      <c r="BN525">
        <v>75684.02599031401</v>
      </c>
      <c r="BP525">
        <v>75684.02599031401</v>
      </c>
      <c r="BR525">
        <v>75684.02599031401</v>
      </c>
      <c r="BT525">
        <v>75684.02599031401</v>
      </c>
      <c r="BV525">
        <v>75684.02599031401</v>
      </c>
      <c r="BX525">
        <v>75684.02599031401</v>
      </c>
      <c r="BY525">
        <v>75684.03</v>
      </c>
      <c r="BZ525">
        <v>4436597.84</v>
      </c>
      <c r="CC525">
        <v>0</v>
      </c>
      <c r="CD525">
        <v>75684.030023882631</v>
      </c>
      <c r="CE525">
        <v>4436597.84</v>
      </c>
      <c r="CF525" t="s">
        <v>9</v>
      </c>
      <c r="CG525">
        <v>4000</v>
      </c>
      <c r="CH525">
        <v>79684.030023882631</v>
      </c>
      <c r="CI525">
        <v>234480</v>
      </c>
      <c r="CJ525">
        <v>4671077.84</v>
      </c>
      <c r="CN525">
        <v>0</v>
      </c>
      <c r="CO525" t="s">
        <v>1</v>
      </c>
      <c r="CP525" t="s">
        <v>1</v>
      </c>
      <c r="CQ525" t="b">
        <v>1</v>
      </c>
      <c r="CR525" t="s">
        <v>1863</v>
      </c>
      <c r="CT525" t="s">
        <v>1871</v>
      </c>
      <c r="CU525" t="s">
        <v>1857</v>
      </c>
      <c r="CV525" t="s">
        <v>1246</v>
      </c>
      <c r="CW525" t="s">
        <v>128</v>
      </c>
      <c r="CX525" t="s">
        <v>1450</v>
      </c>
      <c r="CY525">
        <v>1.8800000000000023</v>
      </c>
      <c r="CZ525">
        <v>149805.97644489954</v>
      </c>
      <c r="DA525">
        <v>4671077.84</v>
      </c>
      <c r="DB525" t="s">
        <v>9</v>
      </c>
      <c r="DC525" t="b">
        <v>1</v>
      </c>
      <c r="DD525">
        <v>4671077.84</v>
      </c>
      <c r="DE525">
        <v>0</v>
      </c>
      <c r="DF525" t="b">
        <v>1</v>
      </c>
      <c r="DG525" s="23">
        <f>ROUND(ПП4[[#This Row],[Стоимость квартиры с отделкой]]/1000000,2)</f>
        <v>4.67</v>
      </c>
    </row>
    <row r="526" spans="1:111" x14ac:dyDescent="0.25">
      <c r="A526">
        <v>525</v>
      </c>
      <c r="B526" t="s">
        <v>22</v>
      </c>
      <c r="C526">
        <v>15</v>
      </c>
      <c r="D526">
        <v>7</v>
      </c>
      <c r="E526">
        <v>2</v>
      </c>
      <c r="F526">
        <v>11.83</v>
      </c>
      <c r="G526">
        <v>11.4</v>
      </c>
      <c r="I526">
        <v>23.23</v>
      </c>
      <c r="J526">
        <v>27.16</v>
      </c>
      <c r="K526">
        <v>5.28</v>
      </c>
      <c r="L526">
        <v>1.75</v>
      </c>
      <c r="N526">
        <v>8.67</v>
      </c>
      <c r="O526">
        <v>2.8</v>
      </c>
      <c r="Q526">
        <v>2.8</v>
      </c>
      <c r="R526">
        <v>68.89</v>
      </c>
      <c r="S526">
        <v>66.09</v>
      </c>
      <c r="T526">
        <v>67.489999999999995</v>
      </c>
      <c r="U526">
        <v>69.099999999999994</v>
      </c>
      <c r="V526">
        <v>71971.199999999997</v>
      </c>
      <c r="W526">
        <v>3598.56</v>
      </c>
      <c r="X526">
        <v>75569.759999999995</v>
      </c>
      <c r="Z526">
        <v>75569.759999999995</v>
      </c>
      <c r="AA526">
        <v>3778.4879999999998</v>
      </c>
      <c r="AB526">
        <v>79348.248000000007</v>
      </c>
      <c r="AC526">
        <v>9.7598345040000005</v>
      </c>
      <c r="AD526">
        <v>79358.007834503995</v>
      </c>
      <c r="AF526">
        <v>79358.007834503995</v>
      </c>
      <c r="AH526">
        <v>79358.007834503995</v>
      </c>
      <c r="AI526">
        <v>1587.1601566900799</v>
      </c>
      <c r="AJ526">
        <v>80945.167991194074</v>
      </c>
      <c r="AK526">
        <v>2428.3550397358222</v>
      </c>
      <c r="AL526">
        <v>83373.523030929893</v>
      </c>
      <c r="AM526">
        <v>3334.9409212371957</v>
      </c>
      <c r="AN526">
        <v>86708.463952167091</v>
      </c>
      <c r="AP526">
        <v>86708.463952167091</v>
      </c>
      <c r="AQ526">
        <v>2601.253918565013</v>
      </c>
      <c r="AR526">
        <v>89309.7178707321</v>
      </c>
      <c r="AT526">
        <v>89309.7178707321</v>
      </c>
      <c r="AV526">
        <v>89309.7178707321</v>
      </c>
      <c r="AX526">
        <v>89309.7178707321</v>
      </c>
      <c r="AZ526">
        <v>89309.7178707321</v>
      </c>
      <c r="BB526">
        <v>89309.7178707321</v>
      </c>
      <c r="BD526">
        <v>89309.7178707321</v>
      </c>
      <c r="BF526">
        <v>89309.7178707321</v>
      </c>
      <c r="BH526">
        <v>89309.7178707321</v>
      </c>
      <c r="BI526" s="5"/>
      <c r="BJ526" s="5">
        <v>89309.7178707321</v>
      </c>
      <c r="BL526">
        <v>89309.7178707321</v>
      </c>
      <c r="BN526">
        <v>89309.7178707321</v>
      </c>
      <c r="BP526">
        <v>89309.7178707321</v>
      </c>
      <c r="BR526">
        <v>89309.7178707321</v>
      </c>
      <c r="BT526">
        <v>89309.7178707321</v>
      </c>
      <c r="BV526">
        <v>89309.7178707321</v>
      </c>
      <c r="BX526">
        <v>89309.7178707321</v>
      </c>
      <c r="BY526">
        <v>89309.72</v>
      </c>
      <c r="BZ526">
        <v>6027513</v>
      </c>
      <c r="CA526">
        <v>269960</v>
      </c>
      <c r="CC526">
        <v>269960</v>
      </c>
      <c r="CD526">
        <v>85309.719958512374</v>
      </c>
      <c r="CE526">
        <v>5757553</v>
      </c>
      <c r="CF526" t="s">
        <v>9</v>
      </c>
      <c r="CG526">
        <v>4000</v>
      </c>
      <c r="CH526">
        <v>89309.719958512374</v>
      </c>
      <c r="CI526">
        <v>269960</v>
      </c>
      <c r="CJ526">
        <v>6027513</v>
      </c>
      <c r="CK526" t="s">
        <v>20</v>
      </c>
      <c r="CL526" t="s">
        <v>111</v>
      </c>
      <c r="CN526">
        <v>0</v>
      </c>
      <c r="CO526" t="s">
        <v>1</v>
      </c>
      <c r="CP526" t="s">
        <v>1</v>
      </c>
      <c r="CQ526" t="b">
        <v>1</v>
      </c>
      <c r="CR526" t="s">
        <v>1863</v>
      </c>
      <c r="CT526" t="s">
        <v>1871</v>
      </c>
      <c r="CU526" t="s">
        <v>1857</v>
      </c>
      <c r="CV526" t="s">
        <v>1247</v>
      </c>
      <c r="CW526" t="s">
        <v>128</v>
      </c>
      <c r="CX526" t="s">
        <v>1450</v>
      </c>
      <c r="CY526">
        <v>1.6099999999999994</v>
      </c>
      <c r="CZ526">
        <v>143788.64913320486</v>
      </c>
      <c r="DA526">
        <v>6027513</v>
      </c>
      <c r="DB526" t="s">
        <v>9</v>
      </c>
      <c r="DC526" t="b">
        <v>1</v>
      </c>
      <c r="DD526">
        <v>6027513</v>
      </c>
      <c r="DE526">
        <v>0</v>
      </c>
      <c r="DF526" t="b">
        <v>1</v>
      </c>
      <c r="DG526" s="23">
        <f>ROUND(ПП4[[#This Row],[Стоимость квартиры с отделкой]]/1000000,2)</f>
        <v>6.03</v>
      </c>
    </row>
    <row r="527" spans="1:111" x14ac:dyDescent="0.25">
      <c r="A527">
        <v>526</v>
      </c>
      <c r="B527" t="s">
        <v>22</v>
      </c>
      <c r="C527">
        <v>15</v>
      </c>
      <c r="D527">
        <v>8</v>
      </c>
      <c r="E527">
        <v>2</v>
      </c>
      <c r="F527">
        <v>17.25</v>
      </c>
      <c r="G527">
        <v>14.07</v>
      </c>
      <c r="I527">
        <v>31.32</v>
      </c>
      <c r="J527">
        <v>14.23</v>
      </c>
      <c r="K527">
        <v>3.81</v>
      </c>
      <c r="L527">
        <v>1.75</v>
      </c>
      <c r="N527">
        <v>11.07</v>
      </c>
      <c r="O527">
        <v>3.12</v>
      </c>
      <c r="Q527">
        <v>3.12</v>
      </c>
      <c r="R527">
        <v>65.3</v>
      </c>
      <c r="S527">
        <v>62.18</v>
      </c>
      <c r="T527">
        <v>63.74</v>
      </c>
      <c r="U527">
        <v>65</v>
      </c>
      <c r="V527">
        <v>69305.600000000006</v>
      </c>
      <c r="W527">
        <v>3465.2800000000007</v>
      </c>
      <c r="X527">
        <v>72770.880000000005</v>
      </c>
      <c r="Z527">
        <v>72770.880000000005</v>
      </c>
      <c r="AA527">
        <v>3638.5439999999999</v>
      </c>
      <c r="AB527">
        <v>76409.423999999999</v>
      </c>
      <c r="AC527">
        <v>9.3983591520000012</v>
      </c>
      <c r="AD527">
        <v>76418.822359152007</v>
      </c>
      <c r="AF527">
        <v>76418.822359152007</v>
      </c>
      <c r="AH527">
        <v>76418.822359152007</v>
      </c>
      <c r="AI527">
        <v>1528.37644718304</v>
      </c>
      <c r="AJ527">
        <v>77947.198806335029</v>
      </c>
      <c r="AK527">
        <v>779.4719880633503</v>
      </c>
      <c r="AL527">
        <v>78726.670794398378</v>
      </c>
      <c r="AM527">
        <v>1574.5334158879675</v>
      </c>
      <c r="AN527">
        <v>80301.204210286349</v>
      </c>
      <c r="AP527">
        <v>80301.204210286349</v>
      </c>
      <c r="AQ527">
        <v>2409.0361263085906</v>
      </c>
      <c r="AR527">
        <v>82710.240336594943</v>
      </c>
      <c r="AT527">
        <v>82710.240336594943</v>
      </c>
      <c r="AU527">
        <v>2481.3072100978484</v>
      </c>
      <c r="AV527">
        <v>85191.547546692789</v>
      </c>
      <c r="AX527">
        <v>85191.547546692789</v>
      </c>
      <c r="AZ527">
        <v>85191.547546692789</v>
      </c>
      <c r="BB527">
        <v>85191.547546692789</v>
      </c>
      <c r="BD527">
        <v>85191.547546692789</v>
      </c>
      <c r="BF527">
        <v>85191.547546692789</v>
      </c>
      <c r="BG527">
        <v>3000</v>
      </c>
      <c r="BH527">
        <v>88191.547546692789</v>
      </c>
      <c r="BI527" s="5">
        <v>4409.57737733464</v>
      </c>
      <c r="BJ527" s="5">
        <v>92601.124924027434</v>
      </c>
      <c r="BL527">
        <v>92601.124924027434</v>
      </c>
      <c r="BN527">
        <v>92601.124924027434</v>
      </c>
      <c r="BP527">
        <v>92601.124924027434</v>
      </c>
      <c r="BR527">
        <v>92601.124924027434</v>
      </c>
      <c r="BT527">
        <v>92601.124924027434</v>
      </c>
      <c r="BV527">
        <v>92601.124924027434</v>
      </c>
      <c r="BX527">
        <v>92601.124924027434</v>
      </c>
      <c r="BY527">
        <v>92601.12</v>
      </c>
      <c r="BZ527">
        <v>5902400</v>
      </c>
      <c r="CB527">
        <v>0.02</v>
      </c>
      <c r="CC527">
        <v>118048</v>
      </c>
      <c r="CD527">
        <v>90749.168497019142</v>
      </c>
      <c r="CE527">
        <v>5784352</v>
      </c>
      <c r="CF527" t="s">
        <v>8</v>
      </c>
      <c r="CH527">
        <v>90749.168497019142</v>
      </c>
      <c r="CI527">
        <v>0</v>
      </c>
      <c r="CJ527">
        <v>5784352</v>
      </c>
      <c r="CL527" t="s">
        <v>62</v>
      </c>
      <c r="CN527">
        <v>0</v>
      </c>
      <c r="CO527" t="s">
        <v>1</v>
      </c>
      <c r="CP527" t="s">
        <v>1</v>
      </c>
      <c r="CQ527" t="b">
        <v>1</v>
      </c>
      <c r="CR527" t="s">
        <v>1863</v>
      </c>
      <c r="CT527" t="s">
        <v>1871</v>
      </c>
      <c r="CU527" t="s">
        <v>1857</v>
      </c>
      <c r="CV527" t="s">
        <v>1248</v>
      </c>
      <c r="CW527" t="s">
        <v>1269</v>
      </c>
      <c r="CX527" t="s">
        <v>1450</v>
      </c>
      <c r="CY527">
        <v>1.259999999999998</v>
      </c>
      <c r="CZ527">
        <v>114343.95230624394</v>
      </c>
      <c r="DA527">
        <v>5784352</v>
      </c>
      <c r="DB527" t="s">
        <v>8</v>
      </c>
      <c r="DC527" t="b">
        <v>1</v>
      </c>
      <c r="DD527">
        <v>5784352</v>
      </c>
      <c r="DE527">
        <v>0</v>
      </c>
      <c r="DF527" t="b">
        <v>1</v>
      </c>
      <c r="DG527" s="23">
        <f>ROUND(ПП4[[#This Row],[Стоимость квартиры с отделкой]]/1000000,2)</f>
        <v>5.78</v>
      </c>
    </row>
    <row r="528" spans="1:111" x14ac:dyDescent="0.25">
      <c r="A528">
        <v>527</v>
      </c>
      <c r="B528" t="s">
        <v>22</v>
      </c>
      <c r="C528">
        <v>15</v>
      </c>
      <c r="D528">
        <v>9</v>
      </c>
      <c r="E528">
        <v>1</v>
      </c>
      <c r="F528">
        <v>16.46</v>
      </c>
      <c r="I528">
        <v>16.46</v>
      </c>
      <c r="J528">
        <v>14.25</v>
      </c>
      <c r="K528">
        <v>3.92</v>
      </c>
      <c r="N528">
        <v>8.2200000000000006</v>
      </c>
      <c r="O528">
        <v>3.03</v>
      </c>
      <c r="Q528">
        <v>3.03</v>
      </c>
      <c r="R528">
        <v>45.88</v>
      </c>
      <c r="S528">
        <v>42.85</v>
      </c>
      <c r="T528">
        <v>44.37</v>
      </c>
      <c r="U528">
        <v>46.099999999999994</v>
      </c>
      <c r="V528">
        <v>72800</v>
      </c>
      <c r="W528">
        <v>3640</v>
      </c>
      <c r="X528">
        <v>76440</v>
      </c>
      <c r="Z528">
        <v>76440</v>
      </c>
      <c r="AA528">
        <v>3822</v>
      </c>
      <c r="AB528">
        <v>80262</v>
      </c>
      <c r="AC528">
        <v>9.8722260000000013</v>
      </c>
      <c r="AD528">
        <v>80271.872226000007</v>
      </c>
      <c r="AE528">
        <v>4013.5936113000007</v>
      </c>
      <c r="AF528">
        <v>84285.465837300013</v>
      </c>
      <c r="AH528">
        <v>84285.465837300013</v>
      </c>
      <c r="AI528">
        <v>2528.5639751190001</v>
      </c>
      <c r="AJ528">
        <v>86814.029812419001</v>
      </c>
      <c r="AK528">
        <v>868.14029812419028</v>
      </c>
      <c r="AL528">
        <v>87682.1701105432</v>
      </c>
      <c r="AN528">
        <v>87682.1701105432</v>
      </c>
      <c r="AP528">
        <v>87682.1701105432</v>
      </c>
      <c r="AR528">
        <v>87682.1701105432</v>
      </c>
      <c r="AT528">
        <v>87682.1701105432</v>
      </c>
      <c r="AV528">
        <v>87682.1701105432</v>
      </c>
      <c r="AX528">
        <v>87682.1701105432</v>
      </c>
      <c r="AZ528">
        <v>87682.1701105432</v>
      </c>
      <c r="BB528">
        <v>87682.1701105432</v>
      </c>
      <c r="BD528">
        <v>87682.1701105432</v>
      </c>
      <c r="BF528">
        <v>87682.1701105432</v>
      </c>
      <c r="BH528">
        <v>87682.1701105432</v>
      </c>
      <c r="BI528" s="5"/>
      <c r="BJ528" s="5">
        <v>87682.1701105432</v>
      </c>
      <c r="BL528">
        <v>87682.1701105432</v>
      </c>
      <c r="BN528">
        <v>87682.1701105432</v>
      </c>
      <c r="BP528">
        <v>87682.1701105432</v>
      </c>
      <c r="BR528">
        <v>87682.1701105432</v>
      </c>
      <c r="BT528">
        <v>87682.1701105432</v>
      </c>
      <c r="BV528">
        <v>87682.1701105432</v>
      </c>
      <c r="BX528">
        <v>87682.1701105432</v>
      </c>
      <c r="BY528">
        <v>87682.17</v>
      </c>
      <c r="BZ528">
        <v>3890457.88</v>
      </c>
      <c r="CA528">
        <v>177480</v>
      </c>
      <c r="CC528">
        <v>177480</v>
      </c>
      <c r="CD528">
        <v>83682.169934640522</v>
      </c>
      <c r="CE528">
        <v>3712977.88</v>
      </c>
      <c r="CF528" t="s">
        <v>9</v>
      </c>
      <c r="CG528">
        <v>4000</v>
      </c>
      <c r="CH528">
        <v>87682.169934640522</v>
      </c>
      <c r="CI528">
        <v>177480</v>
      </c>
      <c r="CJ528">
        <v>3890457.88</v>
      </c>
      <c r="CL528" t="s">
        <v>112</v>
      </c>
      <c r="CN528">
        <v>0</v>
      </c>
      <c r="CO528" t="s">
        <v>1</v>
      </c>
      <c r="CP528" t="s">
        <v>1</v>
      </c>
      <c r="CQ528" t="b">
        <v>1</v>
      </c>
      <c r="CR528" t="s">
        <v>1863</v>
      </c>
      <c r="CT528" t="s">
        <v>1871</v>
      </c>
      <c r="CU528" t="s">
        <v>1856</v>
      </c>
      <c r="CV528" t="s">
        <v>1249</v>
      </c>
      <c r="CW528" t="s">
        <v>128</v>
      </c>
      <c r="CX528" t="s">
        <v>1450</v>
      </c>
      <c r="CY528">
        <v>1.7299999999999969</v>
      </c>
      <c r="CZ528">
        <v>151690.15398692782</v>
      </c>
      <c r="DA528">
        <v>3890457.88</v>
      </c>
      <c r="DB528" t="s">
        <v>9</v>
      </c>
      <c r="DC528" t="b">
        <v>1</v>
      </c>
      <c r="DD528">
        <v>3890457.88</v>
      </c>
      <c r="DE528">
        <v>0</v>
      </c>
      <c r="DF528" t="b">
        <v>1</v>
      </c>
      <c r="DG528" s="23">
        <f>ROUND(ПП4[[#This Row],[Стоимость квартиры с отделкой]]/1000000,2)</f>
        <v>3.89</v>
      </c>
    </row>
    <row r="529" spans="1:111" x14ac:dyDescent="0.25">
      <c r="A529">
        <v>528</v>
      </c>
      <c r="B529" t="s">
        <v>22</v>
      </c>
      <c r="C529">
        <v>16</v>
      </c>
      <c r="D529">
        <v>1</v>
      </c>
      <c r="E529">
        <v>1</v>
      </c>
      <c r="F529">
        <v>14.05</v>
      </c>
      <c r="I529">
        <v>14.05</v>
      </c>
      <c r="J529">
        <v>12.32</v>
      </c>
      <c r="K529">
        <v>3.87</v>
      </c>
      <c r="N529">
        <v>8.14</v>
      </c>
      <c r="O529">
        <v>2.72</v>
      </c>
      <c r="Q529">
        <v>2.72</v>
      </c>
      <c r="R529">
        <v>41.1</v>
      </c>
      <c r="S529">
        <v>38.380000000000003</v>
      </c>
      <c r="T529">
        <v>39.74</v>
      </c>
      <c r="U529">
        <v>40.799999999999997</v>
      </c>
      <c r="V529">
        <v>72100</v>
      </c>
      <c r="W529">
        <v>3605</v>
      </c>
      <c r="X529">
        <v>75705</v>
      </c>
      <c r="Y529">
        <v>3028.2000000000003</v>
      </c>
      <c r="Z529">
        <v>78733.2</v>
      </c>
      <c r="AA529">
        <v>3936.66</v>
      </c>
      <c r="AB529">
        <v>82669.86</v>
      </c>
      <c r="AC529">
        <v>10.16839278</v>
      </c>
      <c r="AD529">
        <v>82680.028392780005</v>
      </c>
      <c r="AE529">
        <v>4134.0014196390002</v>
      </c>
      <c r="AF529">
        <v>86814.029812419001</v>
      </c>
      <c r="AH529">
        <v>86814.029812419001</v>
      </c>
      <c r="AI529">
        <v>2604.4208943725698</v>
      </c>
      <c r="AJ529">
        <v>89418.450706791569</v>
      </c>
      <c r="AK529">
        <v>894.18450706791566</v>
      </c>
      <c r="AL529">
        <v>90312.635213859481</v>
      </c>
      <c r="AM529">
        <v>1806.2527042771897</v>
      </c>
      <c r="AN529">
        <v>92118.887918136679</v>
      </c>
      <c r="AP529">
        <v>92118.887918136679</v>
      </c>
      <c r="AR529">
        <v>92118.887918136679</v>
      </c>
      <c r="AT529">
        <v>92118.887918136679</v>
      </c>
      <c r="AV529">
        <v>92118.887918136679</v>
      </c>
      <c r="AX529">
        <v>92118.887918136679</v>
      </c>
      <c r="AZ529">
        <v>92118.887918136679</v>
      </c>
      <c r="BB529">
        <v>92118.887918136679</v>
      </c>
      <c r="BD529">
        <v>92118.887918136679</v>
      </c>
      <c r="BF529">
        <v>92118.887918136679</v>
      </c>
      <c r="BH529">
        <v>92118.887918136679</v>
      </c>
      <c r="BI529" s="5"/>
      <c r="BJ529" s="5">
        <v>92118.887918136679</v>
      </c>
      <c r="BL529">
        <v>92118.887918136679</v>
      </c>
      <c r="BN529">
        <v>92118.887918136679</v>
      </c>
      <c r="BP529">
        <v>92118.887918136679</v>
      </c>
      <c r="BR529">
        <v>92118.887918136679</v>
      </c>
      <c r="BT529">
        <v>92118.887918136679</v>
      </c>
      <c r="BV529">
        <v>92118.887918136679</v>
      </c>
      <c r="BX529">
        <v>92118.887918136679</v>
      </c>
      <c r="BY529">
        <v>92118.89</v>
      </c>
      <c r="BZ529">
        <v>3660804.69</v>
      </c>
      <c r="CA529">
        <v>158960</v>
      </c>
      <c r="CC529">
        <v>158960</v>
      </c>
      <c r="CD529">
        <v>88118.890035228978</v>
      </c>
      <c r="CE529">
        <v>3501844.69</v>
      </c>
      <c r="CF529" t="s">
        <v>9</v>
      </c>
      <c r="CG529">
        <v>4000</v>
      </c>
      <c r="CH529">
        <v>92118.890035228978</v>
      </c>
      <c r="CI529">
        <v>158960</v>
      </c>
      <c r="CJ529">
        <v>3660804.69</v>
      </c>
      <c r="CL529" t="s">
        <v>114</v>
      </c>
      <c r="CN529">
        <v>0</v>
      </c>
      <c r="CO529" t="s">
        <v>1</v>
      </c>
      <c r="CP529" t="s">
        <v>1</v>
      </c>
      <c r="CQ529" t="b">
        <v>1</v>
      </c>
      <c r="CR529" t="s">
        <v>1863</v>
      </c>
      <c r="CT529" t="s">
        <v>1871</v>
      </c>
      <c r="CU529" t="s">
        <v>1864</v>
      </c>
      <c r="CV529" t="s">
        <v>1250</v>
      </c>
      <c r="CW529" t="s">
        <v>128</v>
      </c>
      <c r="CX529" t="s">
        <v>1450</v>
      </c>
      <c r="CY529">
        <v>1.0600000000000025</v>
      </c>
      <c r="CZ529">
        <v>97646.023437342927</v>
      </c>
      <c r="DA529">
        <v>3660804.69</v>
      </c>
      <c r="DB529" t="s">
        <v>9</v>
      </c>
      <c r="DC529" t="b">
        <v>1</v>
      </c>
      <c r="DD529">
        <v>3660804.69</v>
      </c>
      <c r="DE529">
        <v>0</v>
      </c>
      <c r="DF529" t="b">
        <v>1</v>
      </c>
      <c r="DG529" s="23">
        <f>ROUND(ПП4[[#This Row],[Стоимость квартиры с отделкой]]/1000000,2)</f>
        <v>3.66</v>
      </c>
    </row>
    <row r="530" spans="1:111" x14ac:dyDescent="0.25">
      <c r="A530">
        <v>529</v>
      </c>
      <c r="B530" t="s">
        <v>22</v>
      </c>
      <c r="C530">
        <v>16</v>
      </c>
      <c r="D530">
        <v>2</v>
      </c>
      <c r="E530">
        <v>1</v>
      </c>
      <c r="F530">
        <v>14.29</v>
      </c>
      <c r="I530">
        <v>14.29</v>
      </c>
      <c r="J530">
        <v>12.32</v>
      </c>
      <c r="K530">
        <v>3.72</v>
      </c>
      <c r="N530">
        <v>6.91</v>
      </c>
      <c r="O530">
        <v>2.72</v>
      </c>
      <c r="Q530">
        <v>2.72</v>
      </c>
      <c r="R530">
        <v>39.96</v>
      </c>
      <c r="S530">
        <v>37.24</v>
      </c>
      <c r="T530">
        <v>38.6</v>
      </c>
      <c r="U530">
        <v>39.9</v>
      </c>
      <c r="V530">
        <v>72100</v>
      </c>
      <c r="W530">
        <v>3605</v>
      </c>
      <c r="X530">
        <v>75705</v>
      </c>
      <c r="Y530">
        <v>3028.2000000000003</v>
      </c>
      <c r="Z530">
        <v>78733.2</v>
      </c>
      <c r="AA530">
        <v>3936.66</v>
      </c>
      <c r="AB530">
        <v>82669.86</v>
      </c>
      <c r="AC530">
        <v>10.16839278</v>
      </c>
      <c r="AD530">
        <v>82680.028392780005</v>
      </c>
      <c r="AE530">
        <v>4134.0014196390002</v>
      </c>
      <c r="AF530">
        <v>86814.029812419001</v>
      </c>
      <c r="AH530">
        <v>86814.029812419001</v>
      </c>
      <c r="AI530">
        <v>2604.4208943725698</v>
      </c>
      <c r="AJ530">
        <v>89418.450706791569</v>
      </c>
      <c r="AK530">
        <v>894.18450706791566</v>
      </c>
      <c r="AL530">
        <v>90312.635213859481</v>
      </c>
      <c r="AM530">
        <v>1806.2527042771897</v>
      </c>
      <c r="AN530">
        <v>92118.887918136679</v>
      </c>
      <c r="AO530">
        <v>1842.3777583627336</v>
      </c>
      <c r="AP530">
        <v>93961.265676499403</v>
      </c>
      <c r="AQ530">
        <v>2818.8379702949819</v>
      </c>
      <c r="AR530">
        <v>96780.103646794378</v>
      </c>
      <c r="AT530">
        <v>96780.103646794378</v>
      </c>
      <c r="AU530">
        <v>2903.4031094038314</v>
      </c>
      <c r="AV530">
        <v>99683.506756198214</v>
      </c>
      <c r="AX530">
        <v>99683.506756198214</v>
      </c>
      <c r="AZ530">
        <v>99683.506756198214</v>
      </c>
      <c r="BB530">
        <v>99683.506756198214</v>
      </c>
      <c r="BD530">
        <v>99683.506756198214</v>
      </c>
      <c r="BF530">
        <v>99683.506756198214</v>
      </c>
      <c r="BH530">
        <v>99683.506756198214</v>
      </c>
      <c r="BI530" s="5"/>
      <c r="BJ530" s="5">
        <v>99683.506756198214</v>
      </c>
      <c r="BL530">
        <v>99683.506756198214</v>
      </c>
      <c r="BN530">
        <v>99683.506756198214</v>
      </c>
      <c r="BP530">
        <v>99683.506756198214</v>
      </c>
      <c r="BR530">
        <v>99683.506756198214</v>
      </c>
      <c r="BT530">
        <v>99683.506756198214</v>
      </c>
      <c r="BV530">
        <v>99683.506756198214</v>
      </c>
      <c r="BX530">
        <v>99683.506756198214</v>
      </c>
      <c r="BY530">
        <v>99683.51</v>
      </c>
      <c r="BZ530">
        <v>3847783.49</v>
      </c>
      <c r="CC530">
        <v>0</v>
      </c>
      <c r="CD530">
        <v>99683.510103626948</v>
      </c>
      <c r="CE530">
        <v>3847783.49</v>
      </c>
      <c r="CF530" t="s">
        <v>9</v>
      </c>
      <c r="CG530">
        <v>4500</v>
      </c>
      <c r="CH530">
        <v>104183.51010362696</v>
      </c>
      <c r="CI530">
        <v>173700</v>
      </c>
      <c r="CJ530">
        <v>4021483.49</v>
      </c>
      <c r="CN530">
        <v>0</v>
      </c>
      <c r="CO530" t="s">
        <v>1</v>
      </c>
      <c r="CP530" t="s">
        <v>1</v>
      </c>
      <c r="CQ530" t="b">
        <v>1</v>
      </c>
      <c r="CR530" t="s">
        <v>1863</v>
      </c>
      <c r="CT530" t="s">
        <v>1871</v>
      </c>
      <c r="CU530" t="s">
        <v>1864</v>
      </c>
      <c r="CV530" t="s">
        <v>1251</v>
      </c>
      <c r="CW530" t="s">
        <v>128</v>
      </c>
      <c r="CX530" t="s">
        <v>1450</v>
      </c>
      <c r="CY530">
        <v>1.2999999999999972</v>
      </c>
      <c r="CZ530">
        <v>135438.56313471473</v>
      </c>
      <c r="DA530">
        <v>4021483.49</v>
      </c>
      <c r="DB530" t="s">
        <v>9</v>
      </c>
      <c r="DC530" t="b">
        <v>1</v>
      </c>
      <c r="DD530">
        <v>4021483.49</v>
      </c>
      <c r="DE530">
        <v>0</v>
      </c>
      <c r="DF530" t="b">
        <v>1</v>
      </c>
      <c r="DG530" s="23">
        <f>ROUND(ПП4[[#This Row],[Стоимость квартиры с отделкой]]/1000000,2)</f>
        <v>4.0199999999999996</v>
      </c>
    </row>
    <row r="531" spans="1:111" x14ac:dyDescent="0.25">
      <c r="A531">
        <v>530</v>
      </c>
      <c r="B531" t="s">
        <v>22</v>
      </c>
      <c r="C531">
        <v>16</v>
      </c>
      <c r="D531">
        <v>3</v>
      </c>
      <c r="E531">
        <v>3</v>
      </c>
      <c r="F531">
        <v>16.05</v>
      </c>
      <c r="G531">
        <v>11.28</v>
      </c>
      <c r="H531">
        <v>10.82</v>
      </c>
      <c r="I531">
        <v>38.15</v>
      </c>
      <c r="J531">
        <v>17.41</v>
      </c>
      <c r="K531">
        <v>3.81</v>
      </c>
      <c r="L531">
        <v>1.87</v>
      </c>
      <c r="N531">
        <v>11.71</v>
      </c>
      <c r="O531">
        <v>2.65</v>
      </c>
      <c r="Q531">
        <v>2.65</v>
      </c>
      <c r="R531">
        <v>75.599999999999994</v>
      </c>
      <c r="S531">
        <v>72.949999999999989</v>
      </c>
      <c r="T531">
        <v>74.28</v>
      </c>
      <c r="U531">
        <v>75.800000000000011</v>
      </c>
      <c r="V531">
        <v>67737.600000000006</v>
      </c>
      <c r="W531">
        <v>3386.880000000001</v>
      </c>
      <c r="X531">
        <v>71124.48000000001</v>
      </c>
      <c r="Z531">
        <v>71124.48000000001</v>
      </c>
      <c r="AB531">
        <v>71124.48000000001</v>
      </c>
      <c r="AC531">
        <v>8.7483110400000026</v>
      </c>
      <c r="AD531">
        <v>71133.228311040017</v>
      </c>
      <c r="AF531">
        <v>71133.228311040017</v>
      </c>
      <c r="AH531">
        <v>71133.228311040017</v>
      </c>
      <c r="AJ531">
        <v>71133.228311040017</v>
      </c>
      <c r="AL531">
        <v>71133.228311040017</v>
      </c>
      <c r="AN531">
        <v>71133.228311040017</v>
      </c>
      <c r="AP531">
        <v>71133.228311040017</v>
      </c>
      <c r="AR531">
        <v>71133.228311040017</v>
      </c>
      <c r="AT531">
        <v>71133.228311040017</v>
      </c>
      <c r="AV531">
        <v>71133.228311040017</v>
      </c>
      <c r="AX531">
        <v>71133.228311040017</v>
      </c>
      <c r="AZ531">
        <v>71133.228311040017</v>
      </c>
      <c r="BB531">
        <v>71133.228311040017</v>
      </c>
      <c r="BD531">
        <v>71133.228311040017</v>
      </c>
      <c r="BF531">
        <v>71133.228311040017</v>
      </c>
      <c r="BH531">
        <v>71133.228311040017</v>
      </c>
      <c r="BI531" s="5"/>
      <c r="BJ531" s="5">
        <v>71133.228311040017</v>
      </c>
      <c r="BL531">
        <v>71133.228311040017</v>
      </c>
      <c r="BN531">
        <v>71133.228311040017</v>
      </c>
      <c r="BP531">
        <v>71133.228311040017</v>
      </c>
      <c r="BR531">
        <v>71133.228311040017</v>
      </c>
      <c r="BT531">
        <v>71133.228311040017</v>
      </c>
      <c r="BV531">
        <v>71133.228311040017</v>
      </c>
      <c r="BX531">
        <v>71133.228311040017</v>
      </c>
      <c r="BY531">
        <v>71133.23</v>
      </c>
      <c r="BZ531">
        <v>5283776.32</v>
      </c>
      <c r="CB531">
        <v>0.08</v>
      </c>
      <c r="CC531">
        <v>422702.10560000001</v>
      </c>
      <c r="CD531">
        <v>65442.571486268171</v>
      </c>
      <c r="CE531">
        <v>4861074.21</v>
      </c>
      <c r="CF531" t="s">
        <v>10</v>
      </c>
      <c r="CG531">
        <v>22000</v>
      </c>
      <c r="CH531">
        <v>87442.571486268163</v>
      </c>
      <c r="CI531">
        <v>1634160</v>
      </c>
      <c r="CJ531">
        <v>6495234.21</v>
      </c>
      <c r="CK531" t="s">
        <v>20</v>
      </c>
      <c r="CL531" t="s">
        <v>66</v>
      </c>
      <c r="CN531">
        <v>0</v>
      </c>
      <c r="CO531" t="s">
        <v>1</v>
      </c>
      <c r="CP531" t="s">
        <v>1</v>
      </c>
      <c r="CQ531" t="b">
        <v>1</v>
      </c>
      <c r="CR531" t="s">
        <v>1863</v>
      </c>
      <c r="CT531" t="s">
        <v>1871</v>
      </c>
      <c r="CU531" t="s">
        <v>1858</v>
      </c>
      <c r="CV531" t="s">
        <v>1252</v>
      </c>
      <c r="CW531" t="s">
        <v>128</v>
      </c>
      <c r="CX531" t="s">
        <v>1450</v>
      </c>
      <c r="CY531">
        <v>1.5200000000000102</v>
      </c>
      <c r="CZ531">
        <v>132912.70865912849</v>
      </c>
      <c r="DA531">
        <v>6495234.21</v>
      </c>
      <c r="DB531" t="s">
        <v>10</v>
      </c>
      <c r="DC531" t="b">
        <v>1</v>
      </c>
      <c r="DD531">
        <v>6495234.21</v>
      </c>
      <c r="DE531">
        <v>0</v>
      </c>
      <c r="DF531" t="b">
        <v>1</v>
      </c>
      <c r="DG531" s="23">
        <f>ROUND(ПП4[[#This Row],[Стоимость квартиры с отделкой]]/1000000,2)</f>
        <v>6.5</v>
      </c>
    </row>
    <row r="532" spans="1:111" x14ac:dyDescent="0.25">
      <c r="A532">
        <v>531</v>
      </c>
      <c r="B532" t="s">
        <v>22</v>
      </c>
      <c r="C532">
        <v>16</v>
      </c>
      <c r="D532">
        <v>4</v>
      </c>
      <c r="E532">
        <v>1</v>
      </c>
      <c r="F532">
        <v>12.09</v>
      </c>
      <c r="I532">
        <v>12.09</v>
      </c>
      <c r="J532">
        <v>12.26</v>
      </c>
      <c r="K532">
        <v>3.71</v>
      </c>
      <c r="N532">
        <v>7.06</v>
      </c>
      <c r="O532">
        <v>2.75</v>
      </c>
      <c r="Q532">
        <v>2.75</v>
      </c>
      <c r="R532">
        <v>37.869999999999997</v>
      </c>
      <c r="S532">
        <v>35.119999999999997</v>
      </c>
      <c r="T532">
        <v>36.5</v>
      </c>
      <c r="U532">
        <v>37.700000000000003</v>
      </c>
      <c r="V532">
        <v>72100</v>
      </c>
      <c r="W532">
        <v>3605</v>
      </c>
      <c r="X532">
        <v>75705</v>
      </c>
      <c r="Y532">
        <v>3028.2000000000003</v>
      </c>
      <c r="Z532">
        <v>78733.2</v>
      </c>
      <c r="AA532">
        <v>3936.66</v>
      </c>
      <c r="AB532">
        <v>82669.86</v>
      </c>
      <c r="AC532">
        <v>10.16839278</v>
      </c>
      <c r="AD532">
        <v>82680.028392780005</v>
      </c>
      <c r="AE532">
        <v>4134.0014196390002</v>
      </c>
      <c r="AF532">
        <v>86814.029812419001</v>
      </c>
      <c r="AG532">
        <v>4340.7014906209506</v>
      </c>
      <c r="AH532">
        <v>91154.731303039953</v>
      </c>
      <c r="AI532">
        <v>2734.6419390911983</v>
      </c>
      <c r="AJ532">
        <v>93889.373242131158</v>
      </c>
      <c r="AK532">
        <v>938.8937324213116</v>
      </c>
      <c r="AL532">
        <v>94828.266974552476</v>
      </c>
      <c r="AN532">
        <v>94828.266974552476</v>
      </c>
      <c r="AP532">
        <v>94828.266974552476</v>
      </c>
      <c r="AR532">
        <v>94828.266974552476</v>
      </c>
      <c r="AT532">
        <v>94828.266974552476</v>
      </c>
      <c r="AV532">
        <v>94828.266974552476</v>
      </c>
      <c r="AX532">
        <v>94828.266974552476</v>
      </c>
      <c r="AZ532">
        <v>94828.266974552476</v>
      </c>
      <c r="BB532">
        <v>94828.266974552476</v>
      </c>
      <c r="BD532">
        <v>94828.266974552476</v>
      </c>
      <c r="BF532">
        <v>94828.266974552476</v>
      </c>
      <c r="BH532">
        <v>94828.266974552476</v>
      </c>
      <c r="BI532" s="5"/>
      <c r="BJ532" s="5">
        <v>94828.266974552476</v>
      </c>
      <c r="BL532">
        <v>94828.266974552476</v>
      </c>
      <c r="BN532">
        <v>94828.266974552476</v>
      </c>
      <c r="BP532">
        <v>94828.266974552476</v>
      </c>
      <c r="BR532">
        <v>94828.266974552476</v>
      </c>
      <c r="BT532">
        <v>94828.266974552476</v>
      </c>
      <c r="BV532">
        <v>94828.266974552476</v>
      </c>
      <c r="BX532">
        <v>94828.266974552476</v>
      </c>
      <c r="BY532">
        <v>94828.27</v>
      </c>
      <c r="BZ532">
        <v>3461231.86</v>
      </c>
      <c r="CC532">
        <v>0</v>
      </c>
      <c r="CD532">
        <v>94828.270136986292</v>
      </c>
      <c r="CE532">
        <v>3461231.86</v>
      </c>
      <c r="CF532" t="s">
        <v>10</v>
      </c>
      <c r="CG532">
        <v>15000</v>
      </c>
      <c r="CH532">
        <v>109828.27013698628</v>
      </c>
      <c r="CI532">
        <v>547500</v>
      </c>
      <c r="CJ532">
        <v>4008731.86</v>
      </c>
      <c r="CN532">
        <v>0</v>
      </c>
      <c r="CO532" t="s">
        <v>1</v>
      </c>
      <c r="CP532" t="s">
        <v>1</v>
      </c>
      <c r="CQ532" t="b">
        <v>1</v>
      </c>
      <c r="CR532" t="s">
        <v>1863</v>
      </c>
      <c r="CT532" t="s">
        <v>1871</v>
      </c>
      <c r="CU532" t="s">
        <v>1864</v>
      </c>
      <c r="CV532" t="s">
        <v>1253</v>
      </c>
      <c r="CW532" t="s">
        <v>128</v>
      </c>
      <c r="CX532" t="s">
        <v>1450</v>
      </c>
      <c r="CY532">
        <v>1.1999999999999955</v>
      </c>
      <c r="CZ532">
        <v>131793.92416438309</v>
      </c>
      <c r="DA532">
        <v>4008731.86</v>
      </c>
      <c r="DB532" t="s">
        <v>10</v>
      </c>
      <c r="DC532" t="b">
        <v>1</v>
      </c>
      <c r="DD532">
        <v>4008731.86</v>
      </c>
      <c r="DE532">
        <v>0</v>
      </c>
      <c r="DF532" t="b">
        <v>1</v>
      </c>
      <c r="DG532" s="23">
        <f>ROUND(ПП4[[#This Row],[Стоимость квартиры с отделкой]]/1000000,2)</f>
        <v>4.01</v>
      </c>
    </row>
    <row r="533" spans="1:111" x14ac:dyDescent="0.25">
      <c r="A533">
        <v>532</v>
      </c>
      <c r="B533" t="s">
        <v>22</v>
      </c>
      <c r="C533">
        <v>16</v>
      </c>
      <c r="D533">
        <v>5</v>
      </c>
      <c r="E533">
        <v>2</v>
      </c>
      <c r="F533">
        <v>15.61</v>
      </c>
      <c r="G533">
        <v>12.02</v>
      </c>
      <c r="I533">
        <v>27.63</v>
      </c>
      <c r="J533">
        <v>13.1</v>
      </c>
      <c r="K533">
        <v>3.61</v>
      </c>
      <c r="L533">
        <v>1.82</v>
      </c>
      <c r="N533">
        <v>8.52</v>
      </c>
      <c r="O533">
        <v>2.72</v>
      </c>
      <c r="Q533">
        <v>2.72</v>
      </c>
      <c r="R533">
        <v>57.4</v>
      </c>
      <c r="S533">
        <v>54.68</v>
      </c>
      <c r="T533">
        <v>56.04</v>
      </c>
      <c r="U533">
        <v>57.9</v>
      </c>
      <c r="V533">
        <v>67972.800000000003</v>
      </c>
      <c r="W533">
        <v>3398.6400000000003</v>
      </c>
      <c r="X533">
        <v>71371.44</v>
      </c>
      <c r="Z533">
        <v>71371.44</v>
      </c>
      <c r="AA533">
        <v>3568.5720000000001</v>
      </c>
      <c r="AB533">
        <v>74940.012000000002</v>
      </c>
      <c r="AC533">
        <v>9.2176214760000015</v>
      </c>
      <c r="AD533">
        <v>74949.229621475999</v>
      </c>
      <c r="AF533">
        <v>74949.229621475999</v>
      </c>
      <c r="AH533">
        <v>74949.229621475999</v>
      </c>
      <c r="AI533">
        <v>1498.98459242952</v>
      </c>
      <c r="AJ533">
        <v>76448.214213905521</v>
      </c>
      <c r="AK533">
        <v>764.48214213905521</v>
      </c>
      <c r="AL533">
        <v>77212.696356044573</v>
      </c>
      <c r="AN533">
        <v>77212.696356044573</v>
      </c>
      <c r="AP533">
        <v>77212.696356044573</v>
      </c>
      <c r="AR533">
        <v>77212.696356044573</v>
      </c>
      <c r="AT533">
        <v>77212.696356044573</v>
      </c>
      <c r="AV533">
        <v>77212.696356044573</v>
      </c>
      <c r="AX533">
        <v>77212.696356044573</v>
      </c>
      <c r="AZ533">
        <v>77212.696356044573</v>
      </c>
      <c r="BB533">
        <v>77212.696356044573</v>
      </c>
      <c r="BD533">
        <v>77212.696356044573</v>
      </c>
      <c r="BF533">
        <v>77212.696356044573</v>
      </c>
      <c r="BH533">
        <v>77212.696356044573</v>
      </c>
      <c r="BI533" s="5"/>
      <c r="BJ533" s="5">
        <v>77212.696356044573</v>
      </c>
      <c r="BL533">
        <v>77212.696356044573</v>
      </c>
      <c r="BN533">
        <v>77212.696356044573</v>
      </c>
      <c r="BP533">
        <v>77212.696356044573</v>
      </c>
      <c r="BR533">
        <v>77212.696356044573</v>
      </c>
      <c r="BT533">
        <v>77212.696356044573</v>
      </c>
      <c r="BV533">
        <v>77212.696356044573</v>
      </c>
      <c r="BX533">
        <v>77212.696356044573</v>
      </c>
      <c r="BY533">
        <v>77212.7</v>
      </c>
      <c r="BZ533">
        <v>4326999.71</v>
      </c>
      <c r="CC533">
        <v>0</v>
      </c>
      <c r="CD533">
        <v>77212.700035688787</v>
      </c>
      <c r="CE533">
        <v>4326999.71</v>
      </c>
      <c r="CF533" t="s">
        <v>10</v>
      </c>
      <c r="CG533">
        <v>15000</v>
      </c>
      <c r="CH533">
        <v>92212.700035688787</v>
      </c>
      <c r="CI533">
        <v>840600</v>
      </c>
      <c r="CJ533">
        <v>5167599.71</v>
      </c>
      <c r="CN533">
        <v>0</v>
      </c>
      <c r="CO533" t="s">
        <v>1</v>
      </c>
      <c r="CP533" t="s">
        <v>1</v>
      </c>
      <c r="CQ533" t="b">
        <v>1</v>
      </c>
      <c r="CR533" t="s">
        <v>1863</v>
      </c>
      <c r="CT533" t="s">
        <v>1871</v>
      </c>
      <c r="CU533" t="s">
        <v>1865</v>
      </c>
      <c r="CV533" t="s">
        <v>1254</v>
      </c>
      <c r="CW533" t="s">
        <v>128</v>
      </c>
      <c r="CX533" t="s">
        <v>1450</v>
      </c>
      <c r="CY533">
        <v>1.8599999999999992</v>
      </c>
      <c r="CZ533">
        <v>171515.6220663811</v>
      </c>
      <c r="DA533">
        <v>5167599.71</v>
      </c>
      <c r="DB533" t="s">
        <v>10</v>
      </c>
      <c r="DC533" t="b">
        <v>1</v>
      </c>
      <c r="DD533">
        <v>5167599.71</v>
      </c>
      <c r="DE533">
        <v>0</v>
      </c>
      <c r="DF533" t="b">
        <v>1</v>
      </c>
      <c r="DG533" s="23">
        <f>ROUND(ПП4[[#This Row],[Стоимость квартиры с отделкой]]/1000000,2)</f>
        <v>5.17</v>
      </c>
    </row>
    <row r="534" spans="1:111" x14ac:dyDescent="0.25">
      <c r="A534">
        <v>533</v>
      </c>
      <c r="B534" t="s">
        <v>22</v>
      </c>
      <c r="C534">
        <v>16</v>
      </c>
      <c r="D534">
        <v>6</v>
      </c>
      <c r="E534">
        <v>2</v>
      </c>
      <c r="F534">
        <v>15.61</v>
      </c>
      <c r="G534">
        <v>9.66</v>
      </c>
      <c r="I534">
        <v>25.27</v>
      </c>
      <c r="J534">
        <v>16.53</v>
      </c>
      <c r="K534">
        <v>3.63</v>
      </c>
      <c r="L534">
        <v>2.21</v>
      </c>
      <c r="N534">
        <v>9.6199999999999992</v>
      </c>
      <c r="O534">
        <v>2.72</v>
      </c>
      <c r="Q534">
        <v>2.72</v>
      </c>
      <c r="R534">
        <v>59.98</v>
      </c>
      <c r="S534">
        <v>57.26</v>
      </c>
      <c r="T534">
        <v>58.62</v>
      </c>
      <c r="U534">
        <v>60.400000000000006</v>
      </c>
      <c r="V534">
        <v>68639.199999999997</v>
      </c>
      <c r="W534">
        <v>3431.96</v>
      </c>
      <c r="X534">
        <v>72071.16</v>
      </c>
      <c r="Z534">
        <v>72071.16</v>
      </c>
      <c r="AA534">
        <v>3603.558</v>
      </c>
      <c r="AB534">
        <v>75674.717999999993</v>
      </c>
      <c r="AC534">
        <v>9.3079903140000013</v>
      </c>
      <c r="AD534">
        <v>75684.02599031401</v>
      </c>
      <c r="AF534">
        <v>75684.02599031401</v>
      </c>
      <c r="AH534">
        <v>75684.02599031401</v>
      </c>
      <c r="AI534">
        <v>1513.6805198062802</v>
      </c>
      <c r="AJ534">
        <v>77197.70651012029</v>
      </c>
      <c r="AK534">
        <v>771.97706510120292</v>
      </c>
      <c r="AL534">
        <v>77969.683575221497</v>
      </c>
      <c r="AM534">
        <v>1559.3936715044299</v>
      </c>
      <c r="AN534">
        <v>79529.077246725923</v>
      </c>
      <c r="AO534">
        <v>2385.8723174017778</v>
      </c>
      <c r="AP534">
        <v>81914.949564127703</v>
      </c>
      <c r="AQ534">
        <v>2457.4484869238308</v>
      </c>
      <c r="AR534">
        <v>84372.398051051539</v>
      </c>
      <c r="AS534">
        <v>4218.6199025525775</v>
      </c>
      <c r="AT534">
        <v>88591.017953604111</v>
      </c>
      <c r="AU534">
        <v>2657.7305386081234</v>
      </c>
      <c r="AV534">
        <v>91248.748492212238</v>
      </c>
      <c r="AX534">
        <v>91248.748492212238</v>
      </c>
      <c r="AZ534">
        <v>91248.748492212238</v>
      </c>
      <c r="BB534">
        <v>91248.748492212238</v>
      </c>
      <c r="BD534">
        <v>91248.748492212238</v>
      </c>
      <c r="BF534">
        <v>91248.748492212238</v>
      </c>
      <c r="BH534">
        <v>91248.748492212238</v>
      </c>
      <c r="BI534" s="5"/>
      <c r="BJ534" s="5">
        <v>91248.748492212238</v>
      </c>
      <c r="BL534">
        <v>91248.748492212238</v>
      </c>
      <c r="BN534">
        <v>91248.748492212238</v>
      </c>
      <c r="BP534">
        <v>91248.748492212238</v>
      </c>
      <c r="BR534">
        <v>91248.748492212238</v>
      </c>
      <c r="BT534">
        <v>91248.748492212238</v>
      </c>
      <c r="BV534">
        <v>91248.748492212238</v>
      </c>
      <c r="BX534">
        <v>91248.748492212238</v>
      </c>
      <c r="BY534">
        <v>91248.75</v>
      </c>
      <c r="BZ534">
        <v>5349001.7300000004</v>
      </c>
      <c r="CC534">
        <v>0</v>
      </c>
      <c r="CD534">
        <v>91248.750085295134</v>
      </c>
      <c r="CE534">
        <v>5349001.7300000004</v>
      </c>
      <c r="CF534" t="s">
        <v>8</v>
      </c>
      <c r="CH534">
        <v>91248.750085295134</v>
      </c>
      <c r="CI534">
        <v>0</v>
      </c>
      <c r="CJ534">
        <v>5349001.7300000004</v>
      </c>
      <c r="CN534">
        <v>0</v>
      </c>
      <c r="CO534" t="s">
        <v>1</v>
      </c>
      <c r="CP534" t="s">
        <v>1</v>
      </c>
      <c r="CQ534" t="b">
        <v>1</v>
      </c>
      <c r="CR534" t="s">
        <v>1863</v>
      </c>
      <c r="CT534" t="s">
        <v>1871</v>
      </c>
      <c r="CU534" t="s">
        <v>1857</v>
      </c>
      <c r="CV534" t="s">
        <v>1255</v>
      </c>
      <c r="CW534" t="s">
        <v>128</v>
      </c>
      <c r="CX534" t="s">
        <v>1450</v>
      </c>
      <c r="CY534">
        <v>1.7800000000000082</v>
      </c>
      <c r="CZ534">
        <v>162422.77515182609</v>
      </c>
      <c r="DA534">
        <v>5349001.7300000004</v>
      </c>
      <c r="DB534" t="s">
        <v>8</v>
      </c>
      <c r="DC534" t="b">
        <v>1</v>
      </c>
      <c r="DD534">
        <v>5349001.7300000004</v>
      </c>
      <c r="DE534">
        <v>0</v>
      </c>
      <c r="DF534" t="b">
        <v>1</v>
      </c>
      <c r="DG534" s="23">
        <f>ROUND(ПП4[[#This Row],[Стоимость квартиры с отделкой]]/1000000,2)</f>
        <v>5.35</v>
      </c>
    </row>
    <row r="535" spans="1:111" x14ac:dyDescent="0.25">
      <c r="A535">
        <v>534</v>
      </c>
      <c r="B535" t="s">
        <v>22</v>
      </c>
      <c r="C535">
        <v>16</v>
      </c>
      <c r="D535">
        <v>7</v>
      </c>
      <c r="E535">
        <v>2</v>
      </c>
      <c r="F535">
        <v>11.83</v>
      </c>
      <c r="G535">
        <v>11.4</v>
      </c>
      <c r="I535">
        <v>23.23</v>
      </c>
      <c r="J535">
        <v>27.16</v>
      </c>
      <c r="K535">
        <v>5.28</v>
      </c>
      <c r="L535">
        <v>1.75</v>
      </c>
      <c r="N535">
        <v>8.67</v>
      </c>
      <c r="O535">
        <v>2.8</v>
      </c>
      <c r="Q535">
        <v>2.8</v>
      </c>
      <c r="R535">
        <v>68.89</v>
      </c>
      <c r="S535">
        <v>66.09</v>
      </c>
      <c r="T535">
        <v>67.489999999999995</v>
      </c>
      <c r="U535">
        <v>69.100000000000009</v>
      </c>
      <c r="V535">
        <v>71971.199999999997</v>
      </c>
      <c r="W535">
        <v>3598.56</v>
      </c>
      <c r="X535">
        <v>75569.759999999995</v>
      </c>
      <c r="Z535">
        <v>75569.759999999995</v>
      </c>
      <c r="AA535">
        <v>3778.4879999999998</v>
      </c>
      <c r="AB535">
        <v>79348.248000000007</v>
      </c>
      <c r="AC535">
        <v>9.7598345040000005</v>
      </c>
      <c r="AD535">
        <v>79358.007834503995</v>
      </c>
      <c r="AF535">
        <v>79358.007834503995</v>
      </c>
      <c r="AH535">
        <v>79358.007834503995</v>
      </c>
      <c r="AI535">
        <v>1587.1601566900799</v>
      </c>
      <c r="AJ535">
        <v>80945.167991194074</v>
      </c>
      <c r="AK535">
        <v>2428.3550397358222</v>
      </c>
      <c r="AL535">
        <v>83373.523030929893</v>
      </c>
      <c r="AM535">
        <v>3334.9409212371957</v>
      </c>
      <c r="AN535">
        <v>86708.463952167091</v>
      </c>
      <c r="AP535">
        <v>86708.463952167091</v>
      </c>
      <c r="AQ535">
        <v>2601.253918565013</v>
      </c>
      <c r="AR535">
        <v>89309.7178707321</v>
      </c>
      <c r="AT535">
        <v>89309.7178707321</v>
      </c>
      <c r="AU535">
        <v>2679.291536121963</v>
      </c>
      <c r="AV535">
        <v>91989.009406854064</v>
      </c>
      <c r="AX535">
        <v>91989.009406854064</v>
      </c>
      <c r="AZ535">
        <v>91989.009406854064</v>
      </c>
      <c r="BB535">
        <v>91989.009406854064</v>
      </c>
      <c r="BD535">
        <v>91989.009406854064</v>
      </c>
      <c r="BF535">
        <v>91989.009406854064</v>
      </c>
      <c r="BH535">
        <v>91989.009406854064</v>
      </c>
      <c r="BI535" s="5">
        <v>4599.4504703427037</v>
      </c>
      <c r="BJ535" s="5">
        <v>96588.459877196772</v>
      </c>
      <c r="BK535">
        <v>1000</v>
      </c>
      <c r="BL535">
        <v>97588.459877196772</v>
      </c>
      <c r="BM535">
        <v>1951.7691975439352</v>
      </c>
      <c r="BN535">
        <v>99540.229074740724</v>
      </c>
      <c r="BO535">
        <v>4977.0114537370355</v>
      </c>
      <c r="BP535">
        <v>104517.24052847776</v>
      </c>
      <c r="BQ535">
        <v>500</v>
      </c>
      <c r="BR535">
        <v>105017.24052847776</v>
      </c>
      <c r="BS535">
        <v>9200</v>
      </c>
      <c r="BT535">
        <v>114217.24052847776</v>
      </c>
      <c r="BU535">
        <v>5200</v>
      </c>
      <c r="BV535">
        <v>119417.24052847776</v>
      </c>
      <c r="BX535">
        <v>119417.24052847776</v>
      </c>
      <c r="BY535">
        <v>119417.24</v>
      </c>
      <c r="BZ535">
        <v>8251800</v>
      </c>
      <c r="CC535">
        <v>0</v>
      </c>
      <c r="CD535">
        <v>119418.23444283646</v>
      </c>
      <c r="CE535">
        <v>8251800</v>
      </c>
      <c r="CF535" t="s">
        <v>8</v>
      </c>
      <c r="CH535">
        <v>119418.23444283646</v>
      </c>
      <c r="CI535">
        <v>0</v>
      </c>
      <c r="CJ535">
        <v>8251800</v>
      </c>
      <c r="CN535">
        <v>0</v>
      </c>
      <c r="CO535" t="s">
        <v>2</v>
      </c>
      <c r="CP535" t="s">
        <v>2</v>
      </c>
      <c r="CQ535" t="b">
        <v>1</v>
      </c>
      <c r="CR535" t="s">
        <v>1821</v>
      </c>
      <c r="CS535" t="s">
        <v>1787</v>
      </c>
      <c r="CT535" t="s">
        <v>1871</v>
      </c>
      <c r="CU535" t="s">
        <v>1857</v>
      </c>
      <c r="CV535" t="s">
        <v>1256</v>
      </c>
      <c r="CW535" t="s">
        <v>1269</v>
      </c>
      <c r="CX535" t="s">
        <v>1451</v>
      </c>
      <c r="CY535">
        <v>1.6100000000000136</v>
      </c>
      <c r="CZ535">
        <v>0</v>
      </c>
      <c r="DA535">
        <v>7892500</v>
      </c>
      <c r="DB535" t="s">
        <v>8</v>
      </c>
      <c r="DC535" t="b">
        <v>1</v>
      </c>
      <c r="DD535">
        <v>8251800</v>
      </c>
      <c r="DE535">
        <v>0</v>
      </c>
      <c r="DF535" t="b">
        <v>1</v>
      </c>
      <c r="DG535" s="23">
        <f>ROUND(ПП4[[#This Row],[Стоимость квартиры с отделкой]]/1000000,2)</f>
        <v>8.25</v>
      </c>
    </row>
    <row r="536" spans="1:111" x14ac:dyDescent="0.25">
      <c r="A536">
        <v>535</v>
      </c>
      <c r="B536" t="s">
        <v>22</v>
      </c>
      <c r="C536">
        <v>16</v>
      </c>
      <c r="D536">
        <v>8</v>
      </c>
      <c r="E536">
        <v>2</v>
      </c>
      <c r="F536">
        <v>17.25</v>
      </c>
      <c r="G536">
        <v>14.07</v>
      </c>
      <c r="I536">
        <v>31.32</v>
      </c>
      <c r="J536">
        <v>14.23</v>
      </c>
      <c r="K536">
        <v>3.81</v>
      </c>
      <c r="L536">
        <v>1.75</v>
      </c>
      <c r="N536">
        <v>11.07</v>
      </c>
      <c r="O536">
        <v>3.12</v>
      </c>
      <c r="Q536">
        <v>3.12</v>
      </c>
      <c r="R536">
        <v>65.3</v>
      </c>
      <c r="S536">
        <v>62.18</v>
      </c>
      <c r="T536">
        <v>63.74</v>
      </c>
      <c r="U536">
        <v>65.2</v>
      </c>
      <c r="V536">
        <v>69305.600000000006</v>
      </c>
      <c r="W536">
        <v>3465.2800000000007</v>
      </c>
      <c r="X536">
        <v>72770.880000000005</v>
      </c>
      <c r="Z536">
        <v>72770.880000000005</v>
      </c>
      <c r="AA536">
        <v>3638.5439999999999</v>
      </c>
      <c r="AB536">
        <v>76409.423999999999</v>
      </c>
      <c r="AC536">
        <v>9.3983591520000012</v>
      </c>
      <c r="AD536">
        <v>76418.822359152007</v>
      </c>
      <c r="AF536">
        <v>76418.822359152007</v>
      </c>
      <c r="AH536">
        <v>76418.822359152007</v>
      </c>
      <c r="AI536">
        <v>1528.37644718304</v>
      </c>
      <c r="AJ536">
        <v>77947.198806335029</v>
      </c>
      <c r="AK536">
        <v>779.4719880633503</v>
      </c>
      <c r="AL536">
        <v>78726.670794398378</v>
      </c>
      <c r="AM536">
        <v>1574.5334158879675</v>
      </c>
      <c r="AN536">
        <v>80301.204210286349</v>
      </c>
      <c r="AP536">
        <v>80301.204210286349</v>
      </c>
      <c r="AQ536">
        <v>2409.0361263085906</v>
      </c>
      <c r="AR536">
        <v>82710.240336594943</v>
      </c>
      <c r="AT536">
        <v>82710.240336594943</v>
      </c>
      <c r="AU536">
        <v>2481.3072100978484</v>
      </c>
      <c r="AV536">
        <v>85191.547546692789</v>
      </c>
      <c r="AX536">
        <v>85191.547546692789</v>
      </c>
      <c r="AZ536">
        <v>85191.547546692789</v>
      </c>
      <c r="BB536">
        <v>85191.547546692789</v>
      </c>
      <c r="BD536">
        <v>85191.547546692789</v>
      </c>
      <c r="BF536">
        <v>85191.547546692789</v>
      </c>
      <c r="BG536">
        <v>3000</v>
      </c>
      <c r="BH536">
        <v>88191.547546692789</v>
      </c>
      <c r="BI536" s="5">
        <v>4409.57737733464</v>
      </c>
      <c r="BJ536" s="5">
        <v>92601.124924027434</v>
      </c>
      <c r="BK536">
        <v>1000</v>
      </c>
      <c r="BL536">
        <v>93601.124924027434</v>
      </c>
      <c r="BM536">
        <v>1872.0224984805488</v>
      </c>
      <c r="BN536">
        <v>95473.147422507987</v>
      </c>
      <c r="BO536">
        <v>4773.6573711253995</v>
      </c>
      <c r="BP536">
        <v>100246.8047936334</v>
      </c>
      <c r="BQ536">
        <v>500</v>
      </c>
      <c r="BR536">
        <v>100746.8047936334</v>
      </c>
      <c r="BT536">
        <v>100746.8047936334</v>
      </c>
      <c r="BV536">
        <v>100746.8047936334</v>
      </c>
      <c r="BX536">
        <v>100746.8047936334</v>
      </c>
      <c r="BY536">
        <v>100746.8</v>
      </c>
      <c r="BZ536">
        <v>6421700</v>
      </c>
      <c r="CB536">
        <v>0.03</v>
      </c>
      <c r="CC536">
        <v>192651</v>
      </c>
      <c r="CD536">
        <v>97725.902102290551</v>
      </c>
      <c r="CE536">
        <v>6229049</v>
      </c>
      <c r="CF536" t="s">
        <v>10</v>
      </c>
      <c r="CG536">
        <v>22000</v>
      </c>
      <c r="CH536">
        <v>119725.90210229057</v>
      </c>
      <c r="CI536">
        <v>1402280</v>
      </c>
      <c r="CJ536">
        <v>7631329</v>
      </c>
      <c r="CL536" t="s">
        <v>110</v>
      </c>
      <c r="CN536">
        <v>0</v>
      </c>
      <c r="CO536" t="s">
        <v>1</v>
      </c>
      <c r="CP536" t="s">
        <v>1</v>
      </c>
      <c r="CQ536" t="b">
        <v>1</v>
      </c>
      <c r="CR536" t="s">
        <v>1863</v>
      </c>
      <c r="CT536" t="s">
        <v>1871</v>
      </c>
      <c r="CU536" t="s">
        <v>1857</v>
      </c>
      <c r="CV536" t="s">
        <v>1257</v>
      </c>
      <c r="CW536" t="s">
        <v>1269</v>
      </c>
      <c r="CX536" t="s">
        <v>1450</v>
      </c>
      <c r="CY536">
        <v>1.4600000000000009</v>
      </c>
      <c r="CZ536">
        <v>174799.81706934431</v>
      </c>
      <c r="DA536">
        <v>7631329</v>
      </c>
      <c r="DB536" t="s">
        <v>10</v>
      </c>
      <c r="DC536" t="b">
        <v>1</v>
      </c>
      <c r="DD536">
        <v>7631329</v>
      </c>
      <c r="DE536">
        <v>0</v>
      </c>
      <c r="DF536" t="b">
        <v>1</v>
      </c>
      <c r="DG536" s="23">
        <f>ROUND(ПП4[[#This Row],[Стоимость квартиры с отделкой]]/1000000,2)</f>
        <v>7.63</v>
      </c>
    </row>
    <row r="537" spans="1:111" x14ac:dyDescent="0.25">
      <c r="A537">
        <v>536</v>
      </c>
      <c r="B537" t="s">
        <v>22</v>
      </c>
      <c r="C537">
        <v>16</v>
      </c>
      <c r="D537">
        <v>9</v>
      </c>
      <c r="E537">
        <v>1</v>
      </c>
      <c r="F537">
        <v>16.46</v>
      </c>
      <c r="I537">
        <v>16.46</v>
      </c>
      <c r="J537">
        <v>14.25</v>
      </c>
      <c r="K537">
        <v>3.92</v>
      </c>
      <c r="N537">
        <v>8.2200000000000006</v>
      </c>
      <c r="O537">
        <v>3.03</v>
      </c>
      <c r="Q537">
        <v>3.03</v>
      </c>
      <c r="R537">
        <v>45.88</v>
      </c>
      <c r="S537">
        <v>42.85</v>
      </c>
      <c r="T537">
        <v>44.37</v>
      </c>
      <c r="U537">
        <v>45.900000000000006</v>
      </c>
      <c r="V537">
        <v>72800</v>
      </c>
      <c r="W537">
        <v>3640</v>
      </c>
      <c r="X537">
        <v>76440</v>
      </c>
      <c r="Z537">
        <v>76440</v>
      </c>
      <c r="AA537">
        <v>3822</v>
      </c>
      <c r="AB537">
        <v>80262</v>
      </c>
      <c r="AC537">
        <v>9.8722260000000013</v>
      </c>
      <c r="AD537">
        <v>80271.872226000007</v>
      </c>
      <c r="AE537">
        <v>4013.5936113000007</v>
      </c>
      <c r="AF537">
        <v>84285.465837300013</v>
      </c>
      <c r="AH537">
        <v>84285.465837300013</v>
      </c>
      <c r="AI537">
        <v>2528.5639751190001</v>
      </c>
      <c r="AJ537">
        <v>86814.029812419001</v>
      </c>
      <c r="AK537">
        <v>868.14029812419028</v>
      </c>
      <c r="AL537">
        <v>87682.1701105432</v>
      </c>
      <c r="AM537">
        <v>1753.643402210864</v>
      </c>
      <c r="AN537">
        <v>89435.813512754059</v>
      </c>
      <c r="AP537">
        <v>89435.813512754059</v>
      </c>
      <c r="AR537">
        <v>89435.813512754059</v>
      </c>
      <c r="AT537">
        <v>89435.813512754059</v>
      </c>
      <c r="AV537">
        <v>89435.813512754059</v>
      </c>
      <c r="AX537">
        <v>89435.813512754059</v>
      </c>
      <c r="AZ537">
        <v>89435.813512754059</v>
      </c>
      <c r="BB537">
        <v>89435.813512754059</v>
      </c>
      <c r="BD537">
        <v>89435.813512754059</v>
      </c>
      <c r="BF537">
        <v>89435.813512754059</v>
      </c>
      <c r="BH537">
        <v>89435.813512754059</v>
      </c>
      <c r="BI537" s="5"/>
      <c r="BJ537" s="5">
        <v>89435.813512754059</v>
      </c>
      <c r="BL537">
        <v>89435.813512754059</v>
      </c>
      <c r="BN537">
        <v>89435.813512754059</v>
      </c>
      <c r="BP537">
        <v>89435.813512754059</v>
      </c>
      <c r="BR537">
        <v>89435.813512754059</v>
      </c>
      <c r="BT537">
        <v>89435.813512754059</v>
      </c>
      <c r="BV537">
        <v>89435.813512754059</v>
      </c>
      <c r="BX537">
        <v>89435.813512754059</v>
      </c>
      <c r="BY537">
        <v>89435.81</v>
      </c>
      <c r="BZ537">
        <v>3968266.89</v>
      </c>
      <c r="CC537">
        <v>0</v>
      </c>
      <c r="CD537">
        <v>89435.810006761327</v>
      </c>
      <c r="CE537">
        <v>3968266.89</v>
      </c>
      <c r="CF537" t="s">
        <v>9</v>
      </c>
      <c r="CG537">
        <v>4000</v>
      </c>
      <c r="CH537">
        <v>93435.810006761327</v>
      </c>
      <c r="CI537">
        <v>177480</v>
      </c>
      <c r="CJ537">
        <v>4145746.89</v>
      </c>
      <c r="CN537">
        <v>0</v>
      </c>
      <c r="CO537" t="s">
        <v>1</v>
      </c>
      <c r="CP537" t="s">
        <v>1</v>
      </c>
      <c r="CQ537" t="b">
        <v>1</v>
      </c>
      <c r="CR537" t="s">
        <v>1863</v>
      </c>
      <c r="CT537" t="s">
        <v>1871</v>
      </c>
      <c r="CU537" t="s">
        <v>1856</v>
      </c>
      <c r="CV537" t="s">
        <v>1258</v>
      </c>
      <c r="CW537" t="s">
        <v>128</v>
      </c>
      <c r="CX537" t="s">
        <v>1450</v>
      </c>
      <c r="CY537">
        <v>1.5300000000000082</v>
      </c>
      <c r="CZ537">
        <v>142956.7893103456</v>
      </c>
      <c r="DA537">
        <v>4145746.89</v>
      </c>
      <c r="DB537" t="s">
        <v>9</v>
      </c>
      <c r="DC537" t="b">
        <v>1</v>
      </c>
      <c r="DD537">
        <v>4145746.89</v>
      </c>
      <c r="DE537">
        <v>0</v>
      </c>
      <c r="DF537" t="b">
        <v>1</v>
      </c>
      <c r="DG537" s="23">
        <f>ROUND(ПП4[[#This Row],[Стоимость квартиры с отделкой]]/1000000,2)</f>
        <v>4.1500000000000004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8EFABD-806E-40A3-9FD4-BF0BE6DA8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Планировки 404</vt:lpstr>
      <vt:lpstr>Планировки 403</vt:lpstr>
      <vt:lpstr>Планировки 402</vt:lpstr>
      <vt:lpstr>Планировки 401</vt:lpstr>
      <vt:lpstr>Планировки дом 5</vt:lpstr>
      <vt:lpstr>Планировки дом 4</vt:lpstr>
      <vt:lpstr>ПП404</vt:lpstr>
      <vt:lpstr>ПП403</vt:lpstr>
      <vt:lpstr>ПП402</vt:lpstr>
      <vt:lpstr>ПП401</vt:lpstr>
      <vt:lpstr>ПП5</vt:lpstr>
      <vt:lpstr>ПП4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Астахов Максим Александрович</dc:creator>
  <cp:lastModifiedBy>Астахов Максим Александрович</cp:lastModifiedBy>
  <cp:lastPrinted>2025-03-13T07:59:18Z</cp:lastPrinted>
  <dcterms:created xsi:type="dcterms:W3CDTF">2015-06-05T18:19:34Z</dcterms:created>
  <dcterms:modified xsi:type="dcterms:W3CDTF">2025-08-19T09:28:56Z</dcterms:modified>
</cp:coreProperties>
</file>